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Volumes/USB/Dropbox/BKR/Nacho/Data_Appendix/REStud/Sensitivity/Consumption_Investment_VA/"/>
    </mc:Choice>
  </mc:AlternateContent>
  <xr:revisionPtr revIDLastSave="0" documentId="8_{2FADA094-1107-CC45-BF89-18E04BA645C7}" xr6:coauthVersionLast="46" xr6:coauthVersionMax="46" xr10:uidLastSave="{00000000-0000-0000-0000-000000000000}"/>
  <bookViews>
    <workbookView xWindow="380" yWindow="460" windowWidth="25660" windowHeight="14520" tabRatio="500" activeTab="10" xr2:uid="{00000000-000D-0000-FFFF-FFFF00000000}"/>
  </bookViews>
  <sheets>
    <sheet name="README" sheetId="1" r:id="rId1"/>
    <sheet name="2005" sheetId="2" r:id="rId2"/>
    <sheet name="2002" sheetId="3" r:id="rId3"/>
    <sheet name="1997" sheetId="4" r:id="rId4"/>
    <sheet name="1992" sheetId="5" r:id="rId5"/>
    <sheet name="1987" sheetId="6" r:id="rId6"/>
    <sheet name="1982" sheetId="7" r:id="rId7"/>
    <sheet name="1977" sheetId="8" r:id="rId8"/>
    <sheet name="Summary and Figures" sheetId="9" r:id="rId9"/>
    <sheet name="2007_VA_detail_level" sheetId="10" r:id="rId10"/>
    <sheet name="Bridge" sheetId="11" r:id="rId1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121" i="11" l="1"/>
  <c r="C122" i="11" s="1"/>
  <c r="C123" i="11" s="1"/>
  <c r="C124" i="11" s="1"/>
  <c r="C125" i="11" s="1"/>
  <c r="C126" i="11" s="1"/>
  <c r="C127" i="11" s="1"/>
  <c r="C106" i="11"/>
  <c r="C108" i="11" s="1"/>
  <c r="C109" i="11" s="1"/>
  <c r="C110" i="11" s="1"/>
  <c r="C111" i="11" s="1"/>
  <c r="C112" i="11" s="1"/>
  <c r="C113" i="11" s="1"/>
  <c r="C114" i="11" s="1"/>
  <c r="C115" i="11" s="1"/>
  <c r="C85" i="11"/>
  <c r="C86" i="11" s="1"/>
  <c r="C88" i="11" s="1"/>
  <c r="C89" i="11" s="1"/>
  <c r="C90" i="11" s="1"/>
  <c r="C91" i="11" s="1"/>
  <c r="C92" i="11" s="1"/>
  <c r="C93" i="11" s="1"/>
  <c r="C94" i="11" s="1"/>
  <c r="C95" i="11" s="1"/>
  <c r="C96" i="11" s="1"/>
  <c r="C97" i="11" s="1"/>
  <c r="C98" i="11" s="1"/>
  <c r="C99" i="11" s="1"/>
  <c r="C102" i="11" s="1"/>
  <c r="C103" i="11" s="1"/>
  <c r="C84" i="11"/>
  <c r="H27" i="11"/>
  <c r="I27" i="11" s="1"/>
  <c r="J27" i="11" s="1"/>
  <c r="K27" i="11" s="1"/>
  <c r="L27" i="11" s="1"/>
  <c r="M27" i="11" s="1"/>
  <c r="N27" i="11" s="1"/>
  <c r="O27" i="11" s="1"/>
  <c r="P27" i="11" s="1"/>
  <c r="Q27" i="11" s="1"/>
  <c r="R27" i="11" s="1"/>
  <c r="S27" i="11" s="1"/>
  <c r="T27" i="11" s="1"/>
  <c r="U27" i="11" s="1"/>
  <c r="V27" i="11" s="1"/>
  <c r="W27" i="11" s="1"/>
  <c r="X27" i="11" s="1"/>
  <c r="Y27" i="11" s="1"/>
  <c r="Z27" i="11" s="1"/>
  <c r="AA27" i="11" s="1"/>
  <c r="AB27" i="11" s="1"/>
  <c r="AC27" i="11" s="1"/>
  <c r="AD27" i="11" s="1"/>
  <c r="AE27" i="11" s="1"/>
  <c r="AF27" i="11" s="1"/>
  <c r="AG27" i="11" s="1"/>
  <c r="AH27" i="11" s="1"/>
  <c r="AI27" i="11" s="1"/>
  <c r="AJ27" i="11" s="1"/>
  <c r="AK27" i="11" s="1"/>
  <c r="AL27" i="11" s="1"/>
  <c r="G27" i="11"/>
  <c r="F27" i="11"/>
  <c r="F385" i="10"/>
  <c r="E385" i="10"/>
  <c r="G385" i="10" s="1"/>
  <c r="I14" i="9"/>
  <c r="J13" i="9"/>
  <c r="J12" i="9"/>
  <c r="J11" i="9"/>
  <c r="J10" i="9"/>
  <c r="J9" i="9"/>
  <c r="J8" i="9"/>
  <c r="J7" i="9"/>
  <c r="D95" i="8"/>
  <c r="D96" i="8" s="1"/>
  <c r="F94" i="8"/>
  <c r="E94" i="8"/>
  <c r="D94" i="8"/>
  <c r="F93" i="8"/>
  <c r="F95" i="8" s="1"/>
  <c r="E93" i="8"/>
  <c r="E95" i="8" s="1"/>
  <c r="D93" i="8"/>
  <c r="D95" i="7"/>
  <c r="D96" i="7" s="1"/>
  <c r="F94" i="7"/>
  <c r="E94" i="7"/>
  <c r="D94" i="7"/>
  <c r="F93" i="7"/>
  <c r="F95" i="7" s="1"/>
  <c r="E93" i="7"/>
  <c r="E95" i="7" s="1"/>
  <c r="D93" i="7"/>
  <c r="E103" i="6"/>
  <c r="E104" i="6" s="1"/>
  <c r="G102" i="6"/>
  <c r="F102" i="6"/>
  <c r="E102" i="6"/>
  <c r="G101" i="6"/>
  <c r="G103" i="6" s="1"/>
  <c r="F101" i="6"/>
  <c r="F103" i="6" s="1"/>
  <c r="E101" i="6"/>
  <c r="D104" i="5"/>
  <c r="C10" i="9" s="1"/>
  <c r="D10" i="9" s="1"/>
  <c r="F103" i="5"/>
  <c r="E103" i="5"/>
  <c r="D103" i="5"/>
  <c r="F102" i="5"/>
  <c r="F104" i="5" s="1"/>
  <c r="E102" i="5"/>
  <c r="E104" i="5" s="1"/>
  <c r="D102" i="5"/>
  <c r="E142" i="4"/>
  <c r="E143" i="4" s="1"/>
  <c r="G141" i="4"/>
  <c r="F141" i="4"/>
  <c r="E141" i="4"/>
  <c r="G140" i="4"/>
  <c r="G142" i="4" s="1"/>
  <c r="F140" i="4"/>
  <c r="F142" i="4" s="1"/>
  <c r="E140" i="4"/>
  <c r="F143" i="3"/>
  <c r="F145" i="3" s="1"/>
  <c r="E143" i="3"/>
  <c r="E145" i="3" s="1"/>
  <c r="D143" i="3"/>
  <c r="D145" i="3" s="1"/>
  <c r="F142" i="3"/>
  <c r="F144" i="3" s="1"/>
  <c r="G12" i="9" s="1"/>
  <c r="H12" i="9" s="1"/>
  <c r="E142" i="3"/>
  <c r="E144" i="3" s="1"/>
  <c r="E12" i="9" s="1"/>
  <c r="F12" i="9" s="1"/>
  <c r="D142" i="3"/>
  <c r="D144" i="3" s="1"/>
  <c r="C12" i="9" s="1"/>
  <c r="D12" i="9" s="1"/>
  <c r="F81" i="2"/>
  <c r="E81" i="2"/>
  <c r="D81" i="2"/>
  <c r="F80" i="2"/>
  <c r="F82" i="2" s="1"/>
  <c r="E80" i="2"/>
  <c r="E82" i="2" s="1"/>
  <c r="D80" i="2"/>
  <c r="D82" i="2" s="1"/>
  <c r="F83" i="2" l="1"/>
  <c r="G13" i="9"/>
  <c r="G11" i="9"/>
  <c r="H11" i="9" s="1"/>
  <c r="G143" i="4"/>
  <c r="E8" i="9"/>
  <c r="F8" i="9" s="1"/>
  <c r="E96" i="7"/>
  <c r="G7" i="9"/>
  <c r="H7" i="9" s="1"/>
  <c r="F96" i="8"/>
  <c r="G8" i="9"/>
  <c r="H8" i="9" s="1"/>
  <c r="F96" i="7"/>
  <c r="D83" i="2"/>
  <c r="C13" i="9"/>
  <c r="E10" i="9"/>
  <c r="F10" i="9" s="1"/>
  <c r="E105" i="5"/>
  <c r="G104" i="6"/>
  <c r="G9" i="9"/>
  <c r="H9" i="9" s="1"/>
  <c r="E13" i="9"/>
  <c r="E83" i="2"/>
  <c r="G10" i="9"/>
  <c r="H10" i="9" s="1"/>
  <c r="F105" i="5"/>
  <c r="E7" i="9"/>
  <c r="F7" i="9" s="1"/>
  <c r="E96" i="8"/>
  <c r="E11" i="9"/>
  <c r="F11" i="9" s="1"/>
  <c r="F143" i="4"/>
  <c r="E9" i="9"/>
  <c r="F9" i="9" s="1"/>
  <c r="F104" i="6"/>
  <c r="C9" i="9"/>
  <c r="D9" i="9" s="1"/>
  <c r="C8" i="9"/>
  <c r="D8" i="9" s="1"/>
  <c r="C7" i="9"/>
  <c r="D7" i="9" s="1"/>
  <c r="C11" i="9"/>
  <c r="D11" i="9" s="1"/>
  <c r="D105" i="5"/>
  <c r="C14" i="9" l="1"/>
  <c r="D13" i="9"/>
  <c r="G14" i="9"/>
  <c r="H13" i="9"/>
  <c r="F13" i="9"/>
  <c r="E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9" authorId="0" shapeId="0" xr:uid="{00000000-0006-0000-0100-000001000000}">
      <text>
        <r>
          <rPr>
            <sz val="10"/>
            <rFont val="Arial"/>
            <family val="2"/>
            <charset val="1"/>
          </rPr>
          <t xml:space="preserve">Some of these services are HS (other business activities), and some LS (other community, social, and personal). To figure out the split we use the 2007 VA disaggregation from the IO matrix
</t>
        </r>
      </text>
    </comment>
  </commentList>
</comments>
</file>

<file path=xl/sharedStrings.xml><?xml version="1.0" encoding="utf-8"?>
<sst xmlns="http://schemas.openxmlformats.org/spreadsheetml/2006/main" count="2622" uniqueCount="1876">
  <si>
    <t>Notes</t>
  </si>
  <si>
    <t>In this file we summarize the evolution of Value Added in producer’s prices that is generated by the final expenditure on consumption and investment in producer’s prices for the US.</t>
  </si>
  <si>
    <t>Data availability allows us to do this exercise for five years: 2005, 2002, 1997, 1992 , 1987 , 1982, 1977 with a five-year span between them. We choose these years because they lie in between our sample period 1977-2005.</t>
  </si>
  <si>
    <t xml:space="preserve">Each of the sheets corresponding to a year contain information on total value added by industry at producer’s prices  and the value added that is generated by consumption and investment expenditures, by industry, at producer’s prices. </t>
  </si>
  <si>
    <t xml:space="preserve">Each sheet reports the share of the value added in producer’s prices that is generated by the final expenditure in consumption and investment, at producer’s prices, in High- and Low-Skill Industries. </t>
  </si>
  <si>
    <t>The Figure summarizes the evolution of the shares of the value added in producer’s prices that are generated by the final expenditure in consumption and investment, at producer’s prices, in High- and Low-Skill Industries, over the time, for the period 1977-2002.</t>
  </si>
  <si>
    <t>Methodology</t>
  </si>
  <si>
    <t>To construct the shares of the value added in producer’s prices that are generated by the final expenditure in consumption and investment, we follow the methodology in Herrendorf, Rogerson, and Valentinyi (2013). Specifically, we follow Section B.2 of the paper’s online appendix.</t>
  </si>
  <si>
    <t>Calculations for each year are carried out in the files listed below, and included in this folder:</t>
  </si>
  <si>
    <t xml:space="preserve">Year </t>
  </si>
  <si>
    <t>File</t>
  </si>
  <si>
    <t>2002</t>
  </si>
  <si>
    <t>IOprocessing2002.m</t>
  </si>
  <si>
    <t>1997</t>
  </si>
  <si>
    <t>IOprocessing1997.m</t>
  </si>
  <si>
    <t>1992</t>
  </si>
  <si>
    <t>IOprocessing1992.m</t>
  </si>
  <si>
    <t>1987</t>
  </si>
  <si>
    <t>IOprocessing1987.m</t>
  </si>
  <si>
    <t>1982</t>
  </si>
  <si>
    <t>IOprocessing1982.m</t>
  </si>
  <si>
    <t>1977</t>
  </si>
  <si>
    <t>IOprocessing1977.m</t>
  </si>
  <si>
    <t>Consumption Value Added</t>
  </si>
  <si>
    <t>Investment Value Added</t>
  </si>
  <si>
    <t>Total value added</t>
  </si>
  <si>
    <t>Corresponding World Klems Industry</t>
  </si>
  <si>
    <t>HS Sector Share</t>
  </si>
  <si>
    <t>111CA</t>
  </si>
  <si>
    <t>'Farms'</t>
  </si>
  <si>
    <t>'111CA'</t>
  </si>
  <si>
    <t>113FF</t>
  </si>
  <si>
    <t>'Forestry, fishing, and related activities'</t>
  </si>
  <si>
    <t>'113FF'</t>
  </si>
  <si>
    <t>211</t>
  </si>
  <si>
    <t>'Oil and gas extraction'</t>
  </si>
  <si>
    <t>'211'</t>
  </si>
  <si>
    <t>212</t>
  </si>
  <si>
    <t>'Mining, except oil and gas'</t>
  </si>
  <si>
    <t>'212'</t>
  </si>
  <si>
    <t>213</t>
  </si>
  <si>
    <t>'Support activities for mining'</t>
  </si>
  <si>
    <t>'213'</t>
  </si>
  <si>
    <t>22</t>
  </si>
  <si>
    <t>'Utilities'</t>
  </si>
  <si>
    <t>'22'</t>
  </si>
  <si>
    <t>23</t>
  </si>
  <si>
    <t>'Construction'</t>
  </si>
  <si>
    <t>'23'</t>
  </si>
  <si>
    <t>321</t>
  </si>
  <si>
    <t>'Wood products'</t>
  </si>
  <si>
    <t>'321'</t>
  </si>
  <si>
    <t>327</t>
  </si>
  <si>
    <t>'Nonmetallic mineral products'</t>
  </si>
  <si>
    <t>'327'</t>
  </si>
  <si>
    <t>331</t>
  </si>
  <si>
    <t>'Primary metals'</t>
  </si>
  <si>
    <t>'331'</t>
  </si>
  <si>
    <t>332</t>
  </si>
  <si>
    <t>'Fabricated metal products'</t>
  </si>
  <si>
    <t>'332'</t>
  </si>
  <si>
    <t>333</t>
  </si>
  <si>
    <t>'Machinery'</t>
  </si>
  <si>
    <t>'333'</t>
  </si>
  <si>
    <t>334</t>
  </si>
  <si>
    <t>'Computer and electronic products'</t>
  </si>
  <si>
    <t>'334'</t>
  </si>
  <si>
    <t>335</t>
  </si>
  <si>
    <t>'Electrical equipment, appliances, and components'</t>
  </si>
  <si>
    <t>'335'</t>
  </si>
  <si>
    <t>3361MV</t>
  </si>
  <si>
    <t>'Motor vehicles, bodies and trailers, and parts'</t>
  </si>
  <si>
    <t>'3361MV'</t>
  </si>
  <si>
    <t>3364OT</t>
  </si>
  <si>
    <t>'Other transportation equipment'</t>
  </si>
  <si>
    <t>'3364OT'</t>
  </si>
  <si>
    <t>337</t>
  </si>
  <si>
    <t>'Furniture and related products'</t>
  </si>
  <si>
    <t>'337'</t>
  </si>
  <si>
    <t>339</t>
  </si>
  <si>
    <t>'Miscellaneous manufacturing'</t>
  </si>
  <si>
    <t>'339'</t>
  </si>
  <si>
    <t>311FT</t>
  </si>
  <si>
    <t>'Food and beverage and tobacco products'</t>
  </si>
  <si>
    <t>'311FT'</t>
  </si>
  <si>
    <t>313TT</t>
  </si>
  <si>
    <t>'Textile mills and textile product mills'</t>
  </si>
  <si>
    <t>'313TT'</t>
  </si>
  <si>
    <t>315AL</t>
  </si>
  <si>
    <t>'Apparel and leather and allied products'</t>
  </si>
  <si>
    <t>'315AL'</t>
  </si>
  <si>
    <t>322</t>
  </si>
  <si>
    <t>'Paper products'</t>
  </si>
  <si>
    <t>'322'</t>
  </si>
  <si>
    <t>323</t>
  </si>
  <si>
    <t>'Printing and related support activities'</t>
  </si>
  <si>
    <t>'323'</t>
  </si>
  <si>
    <t>324</t>
  </si>
  <si>
    <t>'Petroleum and coal products'</t>
  </si>
  <si>
    <t>'324'</t>
  </si>
  <si>
    <t>325</t>
  </si>
  <si>
    <t>'Chemical products'</t>
  </si>
  <si>
    <t>'325'</t>
  </si>
  <si>
    <t>326</t>
  </si>
  <si>
    <t>'Plastics and rubber products'</t>
  </si>
  <si>
    <t>'326'</t>
  </si>
  <si>
    <t>42</t>
  </si>
  <si>
    <t>'Wholesale trade'</t>
  </si>
  <si>
    <t>'42'</t>
  </si>
  <si>
    <t>441</t>
  </si>
  <si>
    <t>'Motor vehicle and parts dealers'</t>
  </si>
  <si>
    <t>'441'</t>
  </si>
  <si>
    <t>445</t>
  </si>
  <si>
    <t>'Food and beverage stores'</t>
  </si>
  <si>
    <t>'445'</t>
  </si>
  <si>
    <t>452</t>
  </si>
  <si>
    <t>'General merchandise stores'</t>
  </si>
  <si>
    <t>'452'</t>
  </si>
  <si>
    <t>4A0</t>
  </si>
  <si>
    <t>'Other retail'</t>
  </si>
  <si>
    <t>'4A0'</t>
  </si>
  <si>
    <t>481</t>
  </si>
  <si>
    <t>'Air transportation'</t>
  </si>
  <si>
    <t>'481'</t>
  </si>
  <si>
    <t>482</t>
  </si>
  <si>
    <t>'Rail transportation'</t>
  </si>
  <si>
    <t>'482'</t>
  </si>
  <si>
    <t>483</t>
  </si>
  <si>
    <t>'Water transportation'</t>
  </si>
  <si>
    <t>'483'</t>
  </si>
  <si>
    <t>484</t>
  </si>
  <si>
    <t>'Truck transportation'</t>
  </si>
  <si>
    <t>'484'</t>
  </si>
  <si>
    <t>485</t>
  </si>
  <si>
    <t>'Transit and ground passenger transportation'</t>
  </si>
  <si>
    <t>'485'</t>
  </si>
  <si>
    <t>486</t>
  </si>
  <si>
    <t>'Pipeline transportation'</t>
  </si>
  <si>
    <t>'486'</t>
  </si>
  <si>
    <t>487OS</t>
  </si>
  <si>
    <t>'Other transportation and support activities'</t>
  </si>
  <si>
    <t>'487OS'</t>
  </si>
  <si>
    <t>493</t>
  </si>
  <si>
    <t>'Warehousing and storage'</t>
  </si>
  <si>
    <t>'493'</t>
  </si>
  <si>
    <t>511</t>
  </si>
  <si>
    <t>'Publishing industries, except internet (includes software)'</t>
  </si>
  <si>
    <t>'511'</t>
  </si>
  <si>
    <t>512</t>
  </si>
  <si>
    <t>'Motion picture and sound recording industries'</t>
  </si>
  <si>
    <t>'512'</t>
  </si>
  <si>
    <t>513</t>
  </si>
  <si>
    <t>'Broadcasting and telecommunications'</t>
  </si>
  <si>
    <t>'513'</t>
  </si>
  <si>
    <t>514</t>
  </si>
  <si>
    <t>'Data processing, internet publishing, and other information services'</t>
  </si>
  <si>
    <t>'514'</t>
  </si>
  <si>
    <t>521CI</t>
  </si>
  <si>
    <t>'Federal Reserve banks, credit intermediation, and related activities'</t>
  </si>
  <si>
    <t>'521CI'</t>
  </si>
  <si>
    <t>523</t>
  </si>
  <si>
    <t>'Securities, commodity contracts, and investments'</t>
  </si>
  <si>
    <t>'523'</t>
  </si>
  <si>
    <t>524</t>
  </si>
  <si>
    <t>'Insurance carriers and related activities'</t>
  </si>
  <si>
    <t>'524'</t>
  </si>
  <si>
    <t>525</t>
  </si>
  <si>
    <t>'Funds, trusts, and other financial vehicles'</t>
  </si>
  <si>
    <t>'525'</t>
  </si>
  <si>
    <t>HS</t>
  </si>
  <si>
    <t>'Housing'</t>
  </si>
  <si>
    <t>'HS'</t>
  </si>
  <si>
    <t>ORE</t>
  </si>
  <si>
    <t>'Other real estate'</t>
  </si>
  <si>
    <t>'ORE'</t>
  </si>
  <si>
    <t>532RL</t>
  </si>
  <si>
    <t>'Rental and leasing services and lessors of intangible assets'</t>
  </si>
  <si>
    <t>'532RL'</t>
  </si>
  <si>
    <t>5411</t>
  </si>
  <si>
    <t>'Legal services'</t>
  </si>
  <si>
    <t>'5411'</t>
  </si>
  <si>
    <t>5415</t>
  </si>
  <si>
    <t>'Computer systems design and related services'</t>
  </si>
  <si>
    <t>'5415'</t>
  </si>
  <si>
    <t>5412OP</t>
  </si>
  <si>
    <t>'Miscellaneous professional, scientific, and technical services'</t>
  </si>
  <si>
    <t>'5412OP'</t>
  </si>
  <si>
    <t>55</t>
  </si>
  <si>
    <t>'Management of companies and enterprises'</t>
  </si>
  <si>
    <t>'55'</t>
  </si>
  <si>
    <t>561</t>
  </si>
  <si>
    <t>'Administrative and support services'</t>
  </si>
  <si>
    <t>'561'</t>
  </si>
  <si>
    <t>562</t>
  </si>
  <si>
    <t>'Waste management and remediation services'</t>
  </si>
  <si>
    <t>'562'</t>
  </si>
  <si>
    <t>61</t>
  </si>
  <si>
    <t>'Educational services'</t>
  </si>
  <si>
    <t>'61'</t>
  </si>
  <si>
    <t>621</t>
  </si>
  <si>
    <t>'Ambulatory health care services'</t>
  </si>
  <si>
    <t>'621'</t>
  </si>
  <si>
    <t>622</t>
  </si>
  <si>
    <t>'Hospitals'</t>
  </si>
  <si>
    <t>'622'</t>
  </si>
  <si>
    <t>623</t>
  </si>
  <si>
    <t>'Nursing and residential care facilities'</t>
  </si>
  <si>
    <t>'623'</t>
  </si>
  <si>
    <t>624</t>
  </si>
  <si>
    <t>'Social assistance'</t>
  </si>
  <si>
    <t>'624'</t>
  </si>
  <si>
    <t>711AS</t>
  </si>
  <si>
    <t>'Performing arts, spectator sports, museums, and related activities'</t>
  </si>
  <si>
    <t>'711AS'</t>
  </si>
  <si>
    <t>713</t>
  </si>
  <si>
    <t>'Amusements, gambling, and recreation industries'</t>
  </si>
  <si>
    <t>'713'</t>
  </si>
  <si>
    <t>721</t>
  </si>
  <si>
    <t>'Accommodation'</t>
  </si>
  <si>
    <t>'721'</t>
  </si>
  <si>
    <t>722</t>
  </si>
  <si>
    <t>'Food services and drinking places'</t>
  </si>
  <si>
    <t>'722'</t>
  </si>
  <si>
    <t>81</t>
  </si>
  <si>
    <t>'Other services, except government'</t>
  </si>
  <si>
    <t>'81'</t>
  </si>
  <si>
    <t>-&gt; This share is computed using the data in the worksheet 2007_VA_detail level. We know some of these industries belong to the HS sector; to figure out the split, we use the more detailed decomposition that provides the 2007 I-O matrix at the detail level, for VA added.</t>
  </si>
  <si>
    <t>GFGD</t>
  </si>
  <si>
    <t>'Federal general government (defense)'</t>
  </si>
  <si>
    <t>'GFGD'</t>
  </si>
  <si>
    <t>28,29</t>
  </si>
  <si>
    <t>GFGN</t>
  </si>
  <si>
    <t>'Federal general government (nondefense)'</t>
  </si>
  <si>
    <t>'GFGN'</t>
  </si>
  <si>
    <t>GFE</t>
  </si>
  <si>
    <t>'Federal government enterprises'</t>
  </si>
  <si>
    <t>'GFE'</t>
  </si>
  <si>
    <t>GSLG</t>
  </si>
  <si>
    <t>'State and local general government'</t>
  </si>
  <si>
    <t>'GSLG'</t>
  </si>
  <si>
    <t>GSLE</t>
  </si>
  <si>
    <t>'State and local government enterprises'</t>
  </si>
  <si>
    <t>'GSLE'</t>
  </si>
  <si>
    <t>HS Sector Share Total Value Added, Value Added that is Due to Consumption Expenditures, and Value Added that is due to Investment Expenditures</t>
  </si>
  <si>
    <t>Calculated Using BEA I-O Table Data</t>
  </si>
  <si>
    <t>Consumption</t>
  </si>
  <si>
    <t>Investment</t>
  </si>
  <si>
    <t>Total</t>
  </si>
  <si>
    <t>High-Skill Industries</t>
  </si>
  <si>
    <t>All Industries</t>
  </si>
  <si>
    <t>High-Skill Industries Share</t>
  </si>
  <si>
    <t>Low-Skill Industries Share</t>
  </si>
  <si>
    <t>Note: For consistency, we keep GFGD in the HS sector, since we can not separate it from the government services in previous years.</t>
  </si>
  <si>
    <t> 1110</t>
  </si>
  <si>
    <t>Crop production</t>
  </si>
  <si>
    <t>' 1110'</t>
  </si>
  <si>
    <t> 1120</t>
  </si>
  <si>
    <t>Animal production</t>
  </si>
  <si>
    <t>' 1120'</t>
  </si>
  <si>
    <t> 1130</t>
  </si>
  <si>
    <t>Forestry and logging</t>
  </si>
  <si>
    <t>' 1130'</t>
  </si>
  <si>
    <t> 1140</t>
  </si>
  <si>
    <t>Fishing, hunting and trapping</t>
  </si>
  <si>
    <t>' 1140'</t>
  </si>
  <si>
    <t> 1150</t>
  </si>
  <si>
    <t>Support activities for agriculture and forestry</t>
  </si>
  <si>
    <t>' 1150'</t>
  </si>
  <si>
    <t> 2110</t>
  </si>
  <si>
    <t>Oil and gas extraction</t>
  </si>
  <si>
    <t>' 2110'</t>
  </si>
  <si>
    <t> 2121</t>
  </si>
  <si>
    <t>Coal mining</t>
  </si>
  <si>
    <t>' 2121'</t>
  </si>
  <si>
    <t> 2122</t>
  </si>
  <si>
    <t>Metal ores mining</t>
  </si>
  <si>
    <t>' 2122'</t>
  </si>
  <si>
    <t> 2123</t>
  </si>
  <si>
    <t>Nonmetallic mineral mining and quarrying</t>
  </si>
  <si>
    <t>' 2123'</t>
  </si>
  <si>
    <t> 2130</t>
  </si>
  <si>
    <t>Support activities for mining</t>
  </si>
  <si>
    <t>' 2130'</t>
  </si>
  <si>
    <t> 2211</t>
  </si>
  <si>
    <t>Electric power generation, transmission, and distribution</t>
  </si>
  <si>
    <t>' 2211'</t>
  </si>
  <si>
    <t> 2212</t>
  </si>
  <si>
    <t>Natural gas distribution</t>
  </si>
  <si>
    <t>' 2212'</t>
  </si>
  <si>
    <t> 2213</t>
  </si>
  <si>
    <t>Water, sewage and other systems</t>
  </si>
  <si>
    <t>' 2213'</t>
  </si>
  <si>
    <t> 2301</t>
  </si>
  <si>
    <t>New nonresidential construction</t>
  </si>
  <si>
    <t>' 2301'</t>
  </si>
  <si>
    <t> 2302</t>
  </si>
  <si>
    <t>New residential construction</t>
  </si>
  <si>
    <t>' 2302'</t>
  </si>
  <si>
    <t> 2303</t>
  </si>
  <si>
    <t>Maintenance and repair construction</t>
  </si>
  <si>
    <t>' 2303'</t>
  </si>
  <si>
    <t> 3110</t>
  </si>
  <si>
    <t>Food manufacturing</t>
  </si>
  <si>
    <t>' 3110'</t>
  </si>
  <si>
    <t> 3121</t>
  </si>
  <si>
    <t>Beverage manufacturing</t>
  </si>
  <si>
    <t>' 3121'</t>
  </si>
  <si>
    <t> 3122</t>
  </si>
  <si>
    <t>Tobacco manufacturing</t>
  </si>
  <si>
    <t>' 3122'</t>
  </si>
  <si>
    <t> 3130</t>
  </si>
  <si>
    <t>Textile mills</t>
  </si>
  <si>
    <t>' 3130'</t>
  </si>
  <si>
    <t> 3140</t>
  </si>
  <si>
    <t>Textile product mills</t>
  </si>
  <si>
    <t>' 3140'</t>
  </si>
  <si>
    <t> 3150</t>
  </si>
  <si>
    <t>Apparel manufacturing</t>
  </si>
  <si>
    <t>' 3150'</t>
  </si>
  <si>
    <t> 3160</t>
  </si>
  <si>
    <t>Leather and allied product manufacturing</t>
  </si>
  <si>
    <t>' 3160'</t>
  </si>
  <si>
    <t> 3210</t>
  </si>
  <si>
    <t>Wood product manufacturing</t>
  </si>
  <si>
    <t>' 3210'</t>
  </si>
  <si>
    <t> 3221</t>
  </si>
  <si>
    <t>Pulp, paper, and paperboard mills</t>
  </si>
  <si>
    <t>' 3221'</t>
  </si>
  <si>
    <t> 3222</t>
  </si>
  <si>
    <t>Converted paper product manufacturing</t>
  </si>
  <si>
    <t>' 3222'</t>
  </si>
  <si>
    <t> 3230</t>
  </si>
  <si>
    <t>Printing and related support activities</t>
  </si>
  <si>
    <t>' 3230'</t>
  </si>
  <si>
    <t> 3240</t>
  </si>
  <si>
    <t>Petroleum and coal products manufacturing</t>
  </si>
  <si>
    <t>' 3240'</t>
  </si>
  <si>
    <t> 3251</t>
  </si>
  <si>
    <t>Basic chemical manufacturing</t>
  </si>
  <si>
    <t>' 3251'</t>
  </si>
  <si>
    <t> 3252</t>
  </si>
  <si>
    <t>Resin, rubber, and artificial fibers manufacturing</t>
  </si>
  <si>
    <t>' 3252'</t>
  </si>
  <si>
    <t> 3253</t>
  </si>
  <si>
    <t>Agricultural chemical manufacturing</t>
  </si>
  <si>
    <t>' 3253'</t>
  </si>
  <si>
    <t> 3254</t>
  </si>
  <si>
    <t>Pharmaceutical and medicine manufacturing</t>
  </si>
  <si>
    <t>' 3254'</t>
  </si>
  <si>
    <t> 3255</t>
  </si>
  <si>
    <t>Paint, coating, and adhesive manufacturing</t>
  </si>
  <si>
    <t>' 3255'</t>
  </si>
  <si>
    <t> 3256</t>
  </si>
  <si>
    <t>Soap, cleaning compound, and toiletry manufacturing</t>
  </si>
  <si>
    <t>' 3256'</t>
  </si>
  <si>
    <t> 3259</t>
  </si>
  <si>
    <t>Other chemical product and preparation manufacturing</t>
  </si>
  <si>
    <t>' 3259'</t>
  </si>
  <si>
    <t> 3260</t>
  </si>
  <si>
    <t>Plastics and rubber products manufacturing</t>
  </si>
  <si>
    <t>' 3260'</t>
  </si>
  <si>
    <t> 3270</t>
  </si>
  <si>
    <t>Nonmetallic mineral product manufacturing</t>
  </si>
  <si>
    <t>' 3270'</t>
  </si>
  <si>
    <t> 331A</t>
  </si>
  <si>
    <t>Iron and steel mills and manufacturing from purchased steel</t>
  </si>
  <si>
    <t>' 331A'</t>
  </si>
  <si>
    <t> 331B</t>
  </si>
  <si>
    <t>Nonferrous metal production and processing</t>
  </si>
  <si>
    <t>' 331B'</t>
  </si>
  <si>
    <t> 3315</t>
  </si>
  <si>
    <t>Foundries</t>
  </si>
  <si>
    <t>' 3315'</t>
  </si>
  <si>
    <t> 3321</t>
  </si>
  <si>
    <t>Forging and stamping</t>
  </si>
  <si>
    <t>' 3321'</t>
  </si>
  <si>
    <t> 3322</t>
  </si>
  <si>
    <t>Cutlery and handtool manufacturing</t>
  </si>
  <si>
    <t>' 3322'</t>
  </si>
  <si>
    <t> 3323</t>
  </si>
  <si>
    <t>Architectural and structural metals manufacturing</t>
  </si>
  <si>
    <t>' 3323'</t>
  </si>
  <si>
    <t> 3324</t>
  </si>
  <si>
    <t>Boiler, tank, and shipping container manufacturing</t>
  </si>
  <si>
    <t>' 3324'</t>
  </si>
  <si>
    <t> 332A</t>
  </si>
  <si>
    <t>Ordnance and accessories manufacturing</t>
  </si>
  <si>
    <t>' 332A'</t>
  </si>
  <si>
    <t> 332B</t>
  </si>
  <si>
    <t>Other fabricated metal product manufacturing</t>
  </si>
  <si>
    <t>' 332B'</t>
  </si>
  <si>
    <t> 3331</t>
  </si>
  <si>
    <t>Agriculture, construction, and mining machinery manufacturing</t>
  </si>
  <si>
    <t>' 3331'</t>
  </si>
  <si>
    <t> 3332</t>
  </si>
  <si>
    <t>Industrial machinery manufacturing</t>
  </si>
  <si>
    <t>' 3332'</t>
  </si>
  <si>
    <t> 3333</t>
  </si>
  <si>
    <t>Commercial and service industry machinery manufacturing</t>
  </si>
  <si>
    <t>' 3333'</t>
  </si>
  <si>
    <t> 3334</t>
  </si>
  <si>
    <t>HVAC and commercial refrigeration equipment manufacturing</t>
  </si>
  <si>
    <t>' 3334'</t>
  </si>
  <si>
    <t> 3335</t>
  </si>
  <si>
    <t>Metalworking machinery manufacturing</t>
  </si>
  <si>
    <t>' 3335'</t>
  </si>
  <si>
    <t> 3336</t>
  </si>
  <si>
    <t>Engine, turbine, and power transmission equipment manufacturing</t>
  </si>
  <si>
    <t>' 3336'</t>
  </si>
  <si>
    <t> 3339</t>
  </si>
  <si>
    <t>Other general purpose machinery manufacturing</t>
  </si>
  <si>
    <t>' 3339'</t>
  </si>
  <si>
    <t> 3341</t>
  </si>
  <si>
    <t>Computer and peripheral equipment manufacturing</t>
  </si>
  <si>
    <t>' 3341'</t>
  </si>
  <si>
    <t> 334A</t>
  </si>
  <si>
    <t>Audio, video, and communications equipment manufacturing</t>
  </si>
  <si>
    <t>' 334A'</t>
  </si>
  <si>
    <t> 3344</t>
  </si>
  <si>
    <t>Semiconductor and other electronic component manufacturing</t>
  </si>
  <si>
    <t>' 3344'</t>
  </si>
  <si>
    <t> 3345</t>
  </si>
  <si>
    <t>Electronic instrument manufacturing</t>
  </si>
  <si>
    <t>' 3345'</t>
  </si>
  <si>
    <t> 3346</t>
  </si>
  <si>
    <t>Manufacturing and reproducing magnetic and optical media</t>
  </si>
  <si>
    <t>' 3346'</t>
  </si>
  <si>
    <t> 3351</t>
  </si>
  <si>
    <t>Electric lighting equipment manufacturing</t>
  </si>
  <si>
    <t>' 3351'</t>
  </si>
  <si>
    <t> 3352</t>
  </si>
  <si>
    <t>Household appliance manufacturing</t>
  </si>
  <si>
    <t>' 3352'</t>
  </si>
  <si>
    <t> 3353</t>
  </si>
  <si>
    <t>Electrical equipment manufacturing</t>
  </si>
  <si>
    <t>' 3353'</t>
  </si>
  <si>
    <t> 3359</t>
  </si>
  <si>
    <t>Other electrical equipment and component manufacturing</t>
  </si>
  <si>
    <t>' 3359'</t>
  </si>
  <si>
    <t> 3361</t>
  </si>
  <si>
    <t>Motor vehicle manufacturing</t>
  </si>
  <si>
    <t>' 3361'</t>
  </si>
  <si>
    <t> 336A</t>
  </si>
  <si>
    <t>Motor vehicle body, trailer, and parts manufacturing</t>
  </si>
  <si>
    <t>' 336A'</t>
  </si>
  <si>
    <t> 3364</t>
  </si>
  <si>
    <t>Aerospace product and parts manufacturing</t>
  </si>
  <si>
    <t>' 3364'</t>
  </si>
  <si>
    <t> 336B</t>
  </si>
  <si>
    <t>Other transportation equipment manufacturing</t>
  </si>
  <si>
    <t>' 336B'</t>
  </si>
  <si>
    <t> 3370</t>
  </si>
  <si>
    <t>Furniture and related product manufacturing</t>
  </si>
  <si>
    <t>' 3370'</t>
  </si>
  <si>
    <t> 3391</t>
  </si>
  <si>
    <t>Medical equipment and supplies manufacturing</t>
  </si>
  <si>
    <t>' 3391'</t>
  </si>
  <si>
    <t> 3399</t>
  </si>
  <si>
    <t>Other miscellaneous manufacturing</t>
  </si>
  <si>
    <t>' 3399'</t>
  </si>
  <si>
    <t> 4200</t>
  </si>
  <si>
    <t>Wholesale trade</t>
  </si>
  <si>
    <t>' 4200'</t>
  </si>
  <si>
    <t> 4A00</t>
  </si>
  <si>
    <t>Retail trade</t>
  </si>
  <si>
    <t>' 4A00'</t>
  </si>
  <si>
    <t> 4810</t>
  </si>
  <si>
    <t>Air transportation</t>
  </si>
  <si>
    <t>' 4810'</t>
  </si>
  <si>
    <t> 4820</t>
  </si>
  <si>
    <t>Rail transportation</t>
  </si>
  <si>
    <t>' 4820'</t>
  </si>
  <si>
    <t> 4830</t>
  </si>
  <si>
    <t>Water transportation</t>
  </si>
  <si>
    <t>' 4830'</t>
  </si>
  <si>
    <t> 4840</t>
  </si>
  <si>
    <t>Truck transportation</t>
  </si>
  <si>
    <t>' 4840'</t>
  </si>
  <si>
    <t> 4850</t>
  </si>
  <si>
    <t>Transit and ground passenger transportation</t>
  </si>
  <si>
    <t>' 4850'</t>
  </si>
  <si>
    <t> 4860</t>
  </si>
  <si>
    <t>Pipeline transportation</t>
  </si>
  <si>
    <t>' 4860'</t>
  </si>
  <si>
    <t> 48A0</t>
  </si>
  <si>
    <t>Scenic and sightseeing transportation and support activities</t>
  </si>
  <si>
    <t>' 48A0'</t>
  </si>
  <si>
    <t> 4920</t>
  </si>
  <si>
    <t>Couriers and messengers</t>
  </si>
  <si>
    <t>' 4920'</t>
  </si>
  <si>
    <t> 4930</t>
  </si>
  <si>
    <t>Warehousing and storage</t>
  </si>
  <si>
    <t>' 4930'</t>
  </si>
  <si>
    <t> 5111</t>
  </si>
  <si>
    <t>Newspaper, periodical, book, and directory publishers</t>
  </si>
  <si>
    <t>' 5111'</t>
  </si>
  <si>
    <t> 5112</t>
  </si>
  <si>
    <t>Software publishers</t>
  </si>
  <si>
    <t>' 5112'</t>
  </si>
  <si>
    <t> 5120</t>
  </si>
  <si>
    <t>Motion picture and sound recording industries</t>
  </si>
  <si>
    <t>' 5120'</t>
  </si>
  <si>
    <t> 5151</t>
  </si>
  <si>
    <t>Radio and television broadcasting</t>
  </si>
  <si>
    <t>' 5151'</t>
  </si>
  <si>
    <t> 5152</t>
  </si>
  <si>
    <t>Cable networks and program distribution</t>
  </si>
  <si>
    <t>' 5152'</t>
  </si>
  <si>
    <t> 5161</t>
  </si>
  <si>
    <t>Internet publishing and broadcasting</t>
  </si>
  <si>
    <t>' 5161'</t>
  </si>
  <si>
    <t> 5170</t>
  </si>
  <si>
    <t>Telecommunications</t>
  </si>
  <si>
    <t>' 5170'</t>
  </si>
  <si>
    <t> 5180</t>
  </si>
  <si>
    <t>Internet service providers, web search portals, and data processing</t>
  </si>
  <si>
    <t>' 5180'</t>
  </si>
  <si>
    <t> 5190</t>
  </si>
  <si>
    <t>Other information services</t>
  </si>
  <si>
    <t>' 5190'</t>
  </si>
  <si>
    <t> 52A0</t>
  </si>
  <si>
    <t>Monetary authorities, credit intermediation and related activities</t>
  </si>
  <si>
    <t>' 52A0'</t>
  </si>
  <si>
    <t> 5230</t>
  </si>
  <si>
    <t>Securities, commodity contracts, investments, and related activities</t>
  </si>
  <si>
    <t>' 5230'</t>
  </si>
  <si>
    <t> 5240</t>
  </si>
  <si>
    <t>Insurance carriers and related activities</t>
  </si>
  <si>
    <t>' 5240'</t>
  </si>
  <si>
    <t> 5250</t>
  </si>
  <si>
    <t>Funds, trusts, and other financial vehicles</t>
  </si>
  <si>
    <t>' 5250'</t>
  </si>
  <si>
    <t> 5310</t>
  </si>
  <si>
    <t>Real estate</t>
  </si>
  <si>
    <t>' 5310'</t>
  </si>
  <si>
    <t> S008</t>
  </si>
  <si>
    <t>Owner-occupied dwellings</t>
  </si>
  <si>
    <t>' S008'</t>
  </si>
  <si>
    <t> 5321</t>
  </si>
  <si>
    <t>Automotive equipment rental and leasing</t>
  </si>
  <si>
    <t>' 5321'</t>
  </si>
  <si>
    <t> 532A</t>
  </si>
  <si>
    <t>Consumer goods and general rental centers</t>
  </si>
  <si>
    <t>' 532A'</t>
  </si>
  <si>
    <t> 5324</t>
  </si>
  <si>
    <t>Commercial and industrial machinery and equipment rental and leasing</t>
  </si>
  <si>
    <t>' 5324'</t>
  </si>
  <si>
    <t> 5330</t>
  </si>
  <si>
    <t>Lessors of nonfinancial intangible assets</t>
  </si>
  <si>
    <t>' 5330'</t>
  </si>
  <si>
    <t> 5411</t>
  </si>
  <si>
    <t>Legal services</t>
  </si>
  <si>
    <t>' 5411'</t>
  </si>
  <si>
    <t> 5412</t>
  </si>
  <si>
    <t>Accounting, tax preparation, bookkeeping, and payroll services</t>
  </si>
  <si>
    <t>' 5412'</t>
  </si>
  <si>
    <t> 5413</t>
  </si>
  <si>
    <t>Architectural, engineering, and related services</t>
  </si>
  <si>
    <t>' 5413'</t>
  </si>
  <si>
    <t> 5414</t>
  </si>
  <si>
    <t>Specialized design services</t>
  </si>
  <si>
    <t>' 5414'</t>
  </si>
  <si>
    <t> 5415</t>
  </si>
  <si>
    <t>Computer systems design and related services</t>
  </si>
  <si>
    <t>' 5415'</t>
  </si>
  <si>
    <t> 5416</t>
  </si>
  <si>
    <t>Management, scientific, and technical consulting services</t>
  </si>
  <si>
    <t>' 5416'</t>
  </si>
  <si>
    <t> 5417</t>
  </si>
  <si>
    <t>Scientific research and development services</t>
  </si>
  <si>
    <t>' 5417'</t>
  </si>
  <si>
    <t> 5418</t>
  </si>
  <si>
    <t>Advertising and related services</t>
  </si>
  <si>
    <t>' 5418'</t>
  </si>
  <si>
    <t> 5419</t>
  </si>
  <si>
    <t>Other professional, scientific, and technical services</t>
  </si>
  <si>
    <t>' 5419'</t>
  </si>
  <si>
    <t> 5500</t>
  </si>
  <si>
    <t>Management of companies and enterprises</t>
  </si>
  <si>
    <t>' 5500'</t>
  </si>
  <si>
    <t> 5613</t>
  </si>
  <si>
    <t>Employment services</t>
  </si>
  <si>
    <t>' 5613'</t>
  </si>
  <si>
    <t> 5615</t>
  </si>
  <si>
    <t>Travel arrangement and reservation services</t>
  </si>
  <si>
    <t>' 5615'</t>
  </si>
  <si>
    <t> 561A</t>
  </si>
  <si>
    <t>All other administrative and support services</t>
  </si>
  <si>
    <t>' 561A'</t>
  </si>
  <si>
    <t> 5620</t>
  </si>
  <si>
    <t>Waste management and remediation services</t>
  </si>
  <si>
    <t>' 5620'</t>
  </si>
  <si>
    <t> 6100</t>
  </si>
  <si>
    <t>Educational services</t>
  </si>
  <si>
    <t>' 6100'</t>
  </si>
  <si>
    <t> 6210</t>
  </si>
  <si>
    <t>Ambulatory health care services</t>
  </si>
  <si>
    <t>' 6210'</t>
  </si>
  <si>
    <t> 6220</t>
  </si>
  <si>
    <t>Hospitals</t>
  </si>
  <si>
    <t>' 6220'</t>
  </si>
  <si>
    <t> 6230</t>
  </si>
  <si>
    <t>Nursing and residential care facilities</t>
  </si>
  <si>
    <t>' 6230'</t>
  </si>
  <si>
    <t> 6240</t>
  </si>
  <si>
    <t>Social assistance</t>
  </si>
  <si>
    <t>' 6240'</t>
  </si>
  <si>
    <t> 71A0</t>
  </si>
  <si>
    <t>Performing arts, spectator sports, museums, zoos, and parks</t>
  </si>
  <si>
    <t>' 71A0'</t>
  </si>
  <si>
    <t> 7130</t>
  </si>
  <si>
    <t>Amusements, gambling, and recreation</t>
  </si>
  <si>
    <t>' 7130'</t>
  </si>
  <si>
    <t> 7210</t>
  </si>
  <si>
    <t>Accommodation</t>
  </si>
  <si>
    <t>' 7210'</t>
  </si>
  <si>
    <t> 7220</t>
  </si>
  <si>
    <t>Food services and drinking places</t>
  </si>
  <si>
    <t>' 7220'</t>
  </si>
  <si>
    <t> 8111</t>
  </si>
  <si>
    <t>Automotive repair and maintenance</t>
  </si>
  <si>
    <t>' 8111'</t>
  </si>
  <si>
    <t> 811A</t>
  </si>
  <si>
    <t>Electronic, commercial, and household goods repair</t>
  </si>
  <si>
    <t>' 811A'</t>
  </si>
  <si>
    <t> 8120</t>
  </si>
  <si>
    <t>Personal and laundry services</t>
  </si>
  <si>
    <t>' 8120'</t>
  </si>
  <si>
    <t> 813A</t>
  </si>
  <si>
    <t>Religious, grantmaking, giving, and social advocacy organizations</t>
  </si>
  <si>
    <t>' 813A'</t>
  </si>
  <si>
    <t> 813B</t>
  </si>
  <si>
    <t>Civic, social, professional and similar organizations</t>
  </si>
  <si>
    <t>' 813B'</t>
  </si>
  <si>
    <t> 8140</t>
  </si>
  <si>
    <t>Private households</t>
  </si>
  <si>
    <t>' 8140'</t>
  </si>
  <si>
    <t> S001</t>
  </si>
  <si>
    <t>Federal Government enterprises</t>
  </si>
  <si>
    <t>' S001'</t>
  </si>
  <si>
    <t> S002</t>
  </si>
  <si>
    <t>State and local government enterprises</t>
  </si>
  <si>
    <t>' S002'</t>
  </si>
  <si>
    <t> S005</t>
  </si>
  <si>
    <t>General Federal defense government services</t>
  </si>
  <si>
    <t>' S005'</t>
  </si>
  <si>
    <t>'28-29</t>
  </si>
  <si>
    <t>-&gt; This is assigned to the HS sector for consistency, since there is no way to separate it from S006 and S007 in previous YEARS()</t>
  </si>
  <si>
    <t> S006</t>
  </si>
  <si>
    <t>General Federal nondefense government services</t>
  </si>
  <si>
    <t>' S006'</t>
  </si>
  <si>
    <t> S007</t>
  </si>
  <si>
    <t>General state and local government services</t>
  </si>
  <si>
    <t>' S007'</t>
  </si>
  <si>
    <t>Note: For consistency, we keep S005 in the HS sector, since we can not separate it from the government services in previous years.</t>
  </si>
  <si>
    <t>'1110'</t>
  </si>
  <si>
    <t>'1120'</t>
  </si>
  <si>
    <t>'1130'</t>
  </si>
  <si>
    <t>'1140'</t>
  </si>
  <si>
    <t>Agriculture and forestry support activities</t>
  </si>
  <si>
    <t>'1150'</t>
  </si>
  <si>
    <t>'2110'</t>
  </si>
  <si>
    <t>'2121'</t>
  </si>
  <si>
    <t>'2122'</t>
  </si>
  <si>
    <t>'2123'</t>
  </si>
  <si>
    <t>'2130'</t>
  </si>
  <si>
    <t>Power generation and supply</t>
  </si>
  <si>
    <t>'2211'</t>
  </si>
  <si>
    <t>'2212'</t>
  </si>
  <si>
    <t>'2213'</t>
  </si>
  <si>
    <t>'2301'</t>
  </si>
  <si>
    <t>'2302'</t>
  </si>
  <si>
    <t>'2303'</t>
  </si>
  <si>
    <t>'3110'</t>
  </si>
  <si>
    <t>'3121'</t>
  </si>
  <si>
    <t>'3122'</t>
  </si>
  <si>
    <t>'3130'</t>
  </si>
  <si>
    <t>'3140'</t>
  </si>
  <si>
    <t>'3150'</t>
  </si>
  <si>
    <t>'3160'</t>
  </si>
  <si>
    <t>'3210'</t>
  </si>
  <si>
    <t>'3221'</t>
  </si>
  <si>
    <t>'3222'</t>
  </si>
  <si>
    <t>'3230'</t>
  </si>
  <si>
    <t>'3240'</t>
  </si>
  <si>
    <t>'3251'</t>
  </si>
  <si>
    <t>'3252'</t>
  </si>
  <si>
    <t>'3253'</t>
  </si>
  <si>
    <t>'3254'</t>
  </si>
  <si>
    <t>'3255'</t>
  </si>
  <si>
    <t>'3256'</t>
  </si>
  <si>
    <t>'3259'</t>
  </si>
  <si>
    <t>'3260'</t>
  </si>
  <si>
    <t>'3270'</t>
  </si>
  <si>
    <t>Iron and steel mills and forming steel products</t>
  </si>
  <si>
    <t>'331A'</t>
  </si>
  <si>
    <t>'331B'</t>
  </si>
  <si>
    <t>'3315'</t>
  </si>
  <si>
    <t>'3321'</t>
  </si>
  <si>
    <t>'3322'</t>
  </si>
  <si>
    <t>'3323'</t>
  </si>
  <si>
    <t>'3324'</t>
  </si>
  <si>
    <t>'332A'</t>
  </si>
  <si>
    <t>'332B'</t>
  </si>
  <si>
    <t>Agriculture, construction, and mining machinery</t>
  </si>
  <si>
    <t>'3331'</t>
  </si>
  <si>
    <t>'3332'</t>
  </si>
  <si>
    <t>Commercial and service industry machinery</t>
  </si>
  <si>
    <t>'3333'</t>
  </si>
  <si>
    <t>HVAC and commercial refrigeration equipment</t>
  </si>
  <si>
    <t>'3334'</t>
  </si>
  <si>
    <t>'3335'</t>
  </si>
  <si>
    <t>Turbine and power transmission equipment manufacturing</t>
  </si>
  <si>
    <t>'3336'</t>
  </si>
  <si>
    <t>'3339'</t>
  </si>
  <si>
    <t>'3341'</t>
  </si>
  <si>
    <t>'334A'</t>
  </si>
  <si>
    <t>Semiconductor and electronic component manufacturing</t>
  </si>
  <si>
    <t>'3344'</t>
  </si>
  <si>
    <t>'3345'</t>
  </si>
  <si>
    <t>Magnetic media manufacturing and reproducing</t>
  </si>
  <si>
    <t>'3346'</t>
  </si>
  <si>
    <t>'3351'</t>
  </si>
  <si>
    <t>'3352'</t>
  </si>
  <si>
    <t>'3353'</t>
  </si>
  <si>
    <t>'3359'</t>
  </si>
  <si>
    <t>'3361'</t>
  </si>
  <si>
    <t>'336A'</t>
  </si>
  <si>
    <t>'3364'</t>
  </si>
  <si>
    <t>'336B'</t>
  </si>
  <si>
    <t>'3370'</t>
  </si>
  <si>
    <t>'3391'</t>
  </si>
  <si>
    <t>'3399'</t>
  </si>
  <si>
    <t>'4200'</t>
  </si>
  <si>
    <t>'4A00'</t>
  </si>
  <si>
    <t>'4810'</t>
  </si>
  <si>
    <t>'4820'</t>
  </si>
  <si>
    <t>'4830'</t>
  </si>
  <si>
    <t>'4840'</t>
  </si>
  <si>
    <t>'4850'</t>
  </si>
  <si>
    <t>'4860'</t>
  </si>
  <si>
    <t>Sightseeing transportation and transportation support</t>
  </si>
  <si>
    <t>'48A0'</t>
  </si>
  <si>
    <t>'4920'</t>
  </si>
  <si>
    <t>'4930'</t>
  </si>
  <si>
    <t>Newspaper, book, and directory publishers</t>
  </si>
  <si>
    <t>'5111'</t>
  </si>
  <si>
    <t>'5112'</t>
  </si>
  <si>
    <t>'5120'</t>
  </si>
  <si>
    <t>'5131'</t>
  </si>
  <si>
    <t>'5132'</t>
  </si>
  <si>
    <t>'5133'</t>
  </si>
  <si>
    <t>Information services</t>
  </si>
  <si>
    <t>'5141'</t>
  </si>
  <si>
    <t>Data processing services</t>
  </si>
  <si>
    <t>'5142'</t>
  </si>
  <si>
    <t>Monetary authorities and credit intermediation</t>
  </si>
  <si>
    <t>'52A0'</t>
  </si>
  <si>
    <t>Securities, commodity contracts, investments</t>
  </si>
  <si>
    <t>'5230'</t>
  </si>
  <si>
    <t>'5240'</t>
  </si>
  <si>
    <t>'5250'</t>
  </si>
  <si>
    <t>'5310'</t>
  </si>
  <si>
    <t>'S008'</t>
  </si>
  <si>
    <t>'5321'</t>
  </si>
  <si>
    <t>'532A'</t>
  </si>
  <si>
    <t>Machinery and equipment rental and leasing</t>
  </si>
  <si>
    <t>'5324'</t>
  </si>
  <si>
    <t>'5330'</t>
  </si>
  <si>
    <t>Accounting and bookkeeping services</t>
  </si>
  <si>
    <t>'5412'</t>
  </si>
  <si>
    <t>Architectural and engineering services</t>
  </si>
  <si>
    <t>'5413'</t>
  </si>
  <si>
    <t>'5414'</t>
  </si>
  <si>
    <t>Management and technical consulting services</t>
  </si>
  <si>
    <t>'5416'</t>
  </si>
  <si>
    <t>'5417'</t>
  </si>
  <si>
    <t>'5418'</t>
  </si>
  <si>
    <t>Other professional and technical services</t>
  </si>
  <si>
    <t>'5419'</t>
  </si>
  <si>
    <t>'5500'</t>
  </si>
  <si>
    <t>'5613'</t>
  </si>
  <si>
    <t>'5615'</t>
  </si>
  <si>
    <t>'561A'</t>
  </si>
  <si>
    <t>'5620'</t>
  </si>
  <si>
    <t>'6100'</t>
  </si>
  <si>
    <t>'6210'</t>
  </si>
  <si>
    <t>'6220'</t>
  </si>
  <si>
    <t>'6230'</t>
  </si>
  <si>
    <t>'6240'</t>
  </si>
  <si>
    <t>Performing arts, spectator sports, and museums</t>
  </si>
  <si>
    <t>'71A0'</t>
  </si>
  <si>
    <t>'7130'</t>
  </si>
  <si>
    <t>'7210'</t>
  </si>
  <si>
    <t>'7220'</t>
  </si>
  <si>
    <t>'8111'</t>
  </si>
  <si>
    <t>'811A'</t>
  </si>
  <si>
    <t>'8120'</t>
  </si>
  <si>
    <t>Religious, grantmaking, and social advocacy organizations</t>
  </si>
  <si>
    <t>'813A'</t>
  </si>
  <si>
    <t>'813B'</t>
  </si>
  <si>
    <t>'8140'</t>
  </si>
  <si>
    <t>'S001'</t>
  </si>
  <si>
    <t>'S002'</t>
  </si>
  <si>
    <t>General government industry</t>
  </si>
  <si>
    <t>'S005'</t>
  </si>
  <si>
    <t>Inventory valuation adjustment</t>
  </si>
  <si>
    <t>'S007'</t>
  </si>
  <si>
    <t>'Livestock and livestock products'</t>
  </si>
  <si>
    <t>'01'</t>
  </si>
  <si>
    <t>'Other agricultural products'</t>
  </si>
  <si>
    <t>'02'</t>
  </si>
  <si>
    <t>'Forestry and fishery products'</t>
  </si>
  <si>
    <t>'03'</t>
  </si>
  <si>
    <t>'Agricultural, forestry, and fishery services'</t>
  </si>
  <si>
    <t>'04'</t>
  </si>
  <si>
    <t>'Metallic ores mining'</t>
  </si>
  <si>
    <t>'05+06'</t>
  </si>
  <si>
    <t>'Coal mining'</t>
  </si>
  <si>
    <t>'07'</t>
  </si>
  <si>
    <t>'Crude petroleum and natural gas'</t>
  </si>
  <si>
    <t>'08'</t>
  </si>
  <si>
    <t>'Nonmetallic minerals mining'</t>
  </si>
  <si>
    <t>'09+10'</t>
  </si>
  <si>
    <t>'New construction'</t>
  </si>
  <si>
    <t>'11'</t>
  </si>
  <si>
    <t>'Maintenance and repair construction'</t>
  </si>
  <si>
    <t>'12'</t>
  </si>
  <si>
    <t>'Ordnance and accessories'</t>
  </si>
  <si>
    <t>'13'</t>
  </si>
  <si>
    <t>'Food and kindred products'</t>
  </si>
  <si>
    <t>'14'</t>
  </si>
  <si>
    <t>'Tobacco products'</t>
  </si>
  <si>
    <t>'15'</t>
  </si>
  <si>
    <t>'Broad and narrow fabrics, yarn and thread mills'</t>
  </si>
  <si>
    <t>'16'</t>
  </si>
  <si>
    <t>'Miscellaneous textile goods and floor coverings'</t>
  </si>
  <si>
    <t>'17'</t>
  </si>
  <si>
    <t>'Apparel'</t>
  </si>
  <si>
    <t>'18'</t>
  </si>
  <si>
    <t>'Miscellaneous fabricated textile products'</t>
  </si>
  <si>
    <t>'19'</t>
  </si>
  <si>
    <t>'Lumber and wood products'</t>
  </si>
  <si>
    <t>'20+21'</t>
  </si>
  <si>
    <t>'Furniture and fixtures'</t>
  </si>
  <si>
    <t>'22+23'</t>
  </si>
  <si>
    <t>'Paper and allied products, except containers'</t>
  </si>
  <si>
    <t>'24'</t>
  </si>
  <si>
    <t>'Paperboard containers and boxes'</t>
  </si>
  <si>
    <t>'25'</t>
  </si>
  <si>
    <t>'Newspapers and periodicals'</t>
  </si>
  <si>
    <t>'26A'</t>
  </si>
  <si>
    <t>'Other printing and publishing'</t>
  </si>
  <si>
    <t>'26B'</t>
  </si>
  <si>
    <t>'Industrial and other chemicals'</t>
  </si>
  <si>
    <t>'27A'</t>
  </si>
  <si>
    <t>'Agricultural fertilizers and chemicals'</t>
  </si>
  <si>
    <t>'27B'</t>
  </si>
  <si>
    <t>'Plastics and synthetic materials'</t>
  </si>
  <si>
    <t>'28'</t>
  </si>
  <si>
    <t>'Drugs'</t>
  </si>
  <si>
    <t>'29A'</t>
  </si>
  <si>
    <t>'Cleaning and toilet preparations'</t>
  </si>
  <si>
    <t>'29B'</t>
  </si>
  <si>
    <t>'Paints and allied products'</t>
  </si>
  <si>
    <t>'30'</t>
  </si>
  <si>
    <t>'Petroleum refining and related products'</t>
  </si>
  <si>
    <t>'31'</t>
  </si>
  <si>
    <t>'Rubber and miscellaneous plastics products'</t>
  </si>
  <si>
    <t>'32'</t>
  </si>
  <si>
    <t>'Footwear, leather, and leather products'</t>
  </si>
  <si>
    <t>'33+34'</t>
  </si>
  <si>
    <t>'Glass and glass products'</t>
  </si>
  <si>
    <t>'35'</t>
  </si>
  <si>
    <t>'Stone and clay products'</t>
  </si>
  <si>
    <t>'36'</t>
  </si>
  <si>
    <t>'Primary iron and steel manufacturing'</t>
  </si>
  <si>
    <t>'37'</t>
  </si>
  <si>
    <t>'Primary nonferrous metals manufacturing'</t>
  </si>
  <si>
    <t>'38'</t>
  </si>
  <si>
    <t>'Metal containers'</t>
  </si>
  <si>
    <t>'39'</t>
  </si>
  <si>
    <t>'Heating, plumbing, and fabricated structural metal products'</t>
  </si>
  <si>
    <t>'40'</t>
  </si>
  <si>
    <t>'Screw machine products and stampings'</t>
  </si>
  <si>
    <t>'41'</t>
  </si>
  <si>
    <t>'Other fabricated metal products'</t>
  </si>
  <si>
    <t>'Engines and turbines'</t>
  </si>
  <si>
    <t>'43'</t>
  </si>
  <si>
    <t>'Farm, construction, and mining machinery'</t>
  </si>
  <si>
    <t>'44+45'</t>
  </si>
  <si>
    <t>'Materials handling machinery and equipment'</t>
  </si>
  <si>
    <t>'46'</t>
  </si>
  <si>
    <t>'Metalworking machinery and equipment'</t>
  </si>
  <si>
    <t>'47'</t>
  </si>
  <si>
    <t>'Special industry machinery and equipment'</t>
  </si>
  <si>
    <t>'48'</t>
  </si>
  <si>
    <t>'General industrial machinery and equipment'</t>
  </si>
  <si>
    <t>'49'</t>
  </si>
  <si>
    <t>'Miscellaneous machinery, except electrical'</t>
  </si>
  <si>
    <t>'50'</t>
  </si>
  <si>
    <t>'Computer and office equipment'</t>
  </si>
  <si>
    <t>'51'</t>
  </si>
  <si>
    <t>'Service industry machinery'</t>
  </si>
  <si>
    <t>'52'</t>
  </si>
  <si>
    <t>'Electrical industrial equipment and apparatus'</t>
  </si>
  <si>
    <t>'53'</t>
  </si>
  <si>
    <t>'Household appliances'</t>
  </si>
  <si>
    <t>'54'</t>
  </si>
  <si>
    <t>'Electric lighting and wiring equipment'</t>
  </si>
  <si>
    <t>'Audio, video, and communication equipment'</t>
  </si>
  <si>
    <t>'56'</t>
  </si>
  <si>
    <t>'Electronic components and accessories'</t>
  </si>
  <si>
    <t>'57'</t>
  </si>
  <si>
    <t>'Miscellaneous electrical machinery and supplies'</t>
  </si>
  <si>
    <t>'58'</t>
  </si>
  <si>
    <t>'Motor vehicles (passenger cars and trucks)'</t>
  </si>
  <si>
    <t>'59A'</t>
  </si>
  <si>
    <t>'Truck and bus bodies, trailers, and motor vehicles parts'</t>
  </si>
  <si>
    <t>'59B'</t>
  </si>
  <si>
    <t>'Aircraft and parts'</t>
  </si>
  <si>
    <t>'60'</t>
  </si>
  <si>
    <t>'Scientific and controlling instruments'</t>
  </si>
  <si>
    <t>'62'</t>
  </si>
  <si>
    <t>'Ophthalmic and photographic equipment'</t>
  </si>
  <si>
    <t>'63'</t>
  </si>
  <si>
    <t>'64'</t>
  </si>
  <si>
    <t>'Railroads and related services; passenger ground transportation'</t>
  </si>
  <si>
    <t>'65A'</t>
  </si>
  <si>
    <t>'Motor freight transportation and warehousing'</t>
  </si>
  <si>
    <t>'65B'</t>
  </si>
  <si>
    <t>'65C'</t>
  </si>
  <si>
    <t>'65D'</t>
  </si>
  <si>
    <t>'Pipelines, freight forwarders, and related services'</t>
  </si>
  <si>
    <t>'65E'</t>
  </si>
  <si>
    <t>'Communications, except radio and TV'</t>
  </si>
  <si>
    <t>'66'</t>
  </si>
  <si>
    <t>'Radio and TV broadcasting'</t>
  </si>
  <si>
    <t>'67'</t>
  </si>
  <si>
    <t>'Electric services (utilities)'</t>
  </si>
  <si>
    <t>'68A'</t>
  </si>
  <si>
    <t>'Gas production and distribution (utilities)'</t>
  </si>
  <si>
    <t>'68B'</t>
  </si>
  <si>
    <t>'Water and sanitary services'</t>
  </si>
  <si>
    <t>'68C'</t>
  </si>
  <si>
    <t>'69A'</t>
  </si>
  <si>
    <t>'Retail trade'</t>
  </si>
  <si>
    <t>'69B'</t>
  </si>
  <si>
    <t>'Finance'</t>
  </si>
  <si>
    <t>'70A'</t>
  </si>
  <si>
    <t>'Insurance'</t>
  </si>
  <si>
    <t>'70B'</t>
  </si>
  <si>
    <t>'Owner-occupied dwellings'</t>
  </si>
  <si>
    <t>'71A'</t>
  </si>
  <si>
    <t>'Real estate and royalties'</t>
  </si>
  <si>
    <t>'71B'</t>
  </si>
  <si>
    <t>'Hotels and lodging places'</t>
  </si>
  <si>
    <t>'72A'</t>
  </si>
  <si>
    <t>'Personal and repair services (except auto)'</t>
  </si>
  <si>
    <t>'72B'</t>
  </si>
  <si>
    <t>'Computer and data processing services'</t>
  </si>
  <si>
    <t>'73A'</t>
  </si>
  <si>
    <t>'Legal, engineering, accounting, and related services'</t>
  </si>
  <si>
    <t>'73B'</t>
  </si>
  <si>
    <t>'Other business and professional services, except medical'</t>
  </si>
  <si>
    <t>'73C'</t>
  </si>
  <si>
    <t>'Advertising'</t>
  </si>
  <si>
    <t>'73D'</t>
  </si>
  <si>
    <t>'Eating and drinking places'</t>
  </si>
  <si>
    <t>'74'</t>
  </si>
  <si>
    <t>'Automotive repair and services'</t>
  </si>
  <si>
    <t>'75'</t>
  </si>
  <si>
    <t>'Amusements'</t>
  </si>
  <si>
    <t>'76'</t>
  </si>
  <si>
    <t>'Health services'</t>
  </si>
  <si>
    <t>'77A'</t>
  </si>
  <si>
    <t>'Educational and social services, and membership organizations'</t>
  </si>
  <si>
    <t>'77B'</t>
  </si>
  <si>
    <t>'Federal Government enterprises'</t>
  </si>
  <si>
    <t>'78'</t>
  </si>
  <si>
    <t>'79'</t>
  </si>
  <si>
    <t>'General government industry'</t>
  </si>
  <si>
    <t>'82'</t>
  </si>
  <si>
    <t>'Household industry'</t>
  </si>
  <si>
    <t>'84'</t>
  </si>
  <si>
    <t>'Inventory valuation adjustment'</t>
  </si>
  <si>
    <t>'85'</t>
  </si>
  <si>
    <t xml:space="preserve">    1</t>
  </si>
  <si>
    <t>Livestock and livestock products</t>
  </si>
  <si>
    <t xml:space="preserve">    2</t>
  </si>
  <si>
    <t>Other agricultural products</t>
  </si>
  <si>
    <t xml:space="preserve">    3</t>
  </si>
  <si>
    <t>Forestry and fishery products</t>
  </si>
  <si>
    <t xml:space="preserve">    4</t>
  </si>
  <si>
    <t>Agricultural, forestry, and fishery services</t>
  </si>
  <si>
    <t xml:space="preserve">  5+6</t>
  </si>
  <si>
    <t>Metallic ores mining</t>
  </si>
  <si>
    <t xml:space="preserve">    7</t>
  </si>
  <si>
    <t xml:space="preserve">    8</t>
  </si>
  <si>
    <t>Crude petroleum and natural gas</t>
  </si>
  <si>
    <t xml:space="preserve"> 9+10</t>
  </si>
  <si>
    <t>Nonmetallic minerals mining</t>
  </si>
  <si>
    <t>11+12</t>
  </si>
  <si>
    <t>Construction</t>
  </si>
  <si>
    <t>'11+12'</t>
  </si>
  <si>
    <t xml:space="preserve">   13</t>
  </si>
  <si>
    <t>Ordnance and accessories</t>
  </si>
  <si>
    <t xml:space="preserve">   14</t>
  </si>
  <si>
    <t>Food and kindred products</t>
  </si>
  <si>
    <t xml:space="preserve">   15</t>
  </si>
  <si>
    <t>Tobacco products</t>
  </si>
  <si>
    <t xml:space="preserve">   16</t>
  </si>
  <si>
    <t>Broad and narrow fabrics, yarn and thread mills</t>
  </si>
  <si>
    <t xml:space="preserve">   17</t>
  </si>
  <si>
    <t>Miscellaneous textile goods and floor coverings</t>
  </si>
  <si>
    <t xml:space="preserve">   18</t>
  </si>
  <si>
    <t>Apparel</t>
  </si>
  <si>
    <t xml:space="preserve">   19</t>
  </si>
  <si>
    <t>Miscellaneous fabricated textile products</t>
  </si>
  <si>
    <t>20+21</t>
  </si>
  <si>
    <t>Lumber and wood products</t>
  </si>
  <si>
    <t>22+23</t>
  </si>
  <si>
    <t>Furniture and fixtures</t>
  </si>
  <si>
    <t xml:space="preserve">   24</t>
  </si>
  <si>
    <t>Paper and allied products, except containers</t>
  </si>
  <si>
    <t xml:space="preserve">   25</t>
  </si>
  <si>
    <t>Paperboard containers and boxes</t>
  </si>
  <si>
    <t xml:space="preserve">  26A</t>
  </si>
  <si>
    <t>Newspapers and periodicals</t>
  </si>
  <si>
    <t xml:space="preserve">  26B</t>
  </si>
  <si>
    <t>Other printing and publishing</t>
  </si>
  <si>
    <t xml:space="preserve">  27A</t>
  </si>
  <si>
    <t>Industrial and other chemicals</t>
  </si>
  <si>
    <t xml:space="preserve">  27B</t>
  </si>
  <si>
    <t>Agricultural fertilizers and chemicals</t>
  </si>
  <si>
    <t xml:space="preserve">   28</t>
  </si>
  <si>
    <t>Plastics and synthetic materials</t>
  </si>
  <si>
    <t xml:space="preserve">  29A</t>
  </si>
  <si>
    <t>Drugs</t>
  </si>
  <si>
    <t xml:space="preserve">  29B</t>
  </si>
  <si>
    <t>Cleaning and toilet preparations</t>
  </si>
  <si>
    <t xml:space="preserve">   30</t>
  </si>
  <si>
    <t>Paints and allied products</t>
  </si>
  <si>
    <t xml:space="preserve">   31</t>
  </si>
  <si>
    <t>Petroleum refining and related products</t>
  </si>
  <si>
    <t xml:space="preserve">   32</t>
  </si>
  <si>
    <t>Rubber and miscellaneous plastics products</t>
  </si>
  <si>
    <t>33+34</t>
  </si>
  <si>
    <t>Footwear, leather, and leather products</t>
  </si>
  <si>
    <t xml:space="preserve">   35</t>
  </si>
  <si>
    <t>Glass and glass products</t>
  </si>
  <si>
    <t xml:space="preserve">   36</t>
  </si>
  <si>
    <t>Stone and clay products</t>
  </si>
  <si>
    <t xml:space="preserve">   37</t>
  </si>
  <si>
    <t>Primary iron and steel manufacturing</t>
  </si>
  <si>
    <t xml:space="preserve">   38</t>
  </si>
  <si>
    <t>Primary nonferrous metals manufacturing</t>
  </si>
  <si>
    <t xml:space="preserve">   39</t>
  </si>
  <si>
    <t>Metal containers</t>
  </si>
  <si>
    <t xml:space="preserve">   40</t>
  </si>
  <si>
    <t>Heating, plumbing, and fabricated structural metal products</t>
  </si>
  <si>
    <t xml:space="preserve">   41</t>
  </si>
  <si>
    <t>Screw machine products and stampings</t>
  </si>
  <si>
    <t xml:space="preserve">   42</t>
  </si>
  <si>
    <t>Other fabricated metal products</t>
  </si>
  <si>
    <t xml:space="preserve">   43</t>
  </si>
  <si>
    <t>Engines and turbines</t>
  </si>
  <si>
    <t>44+45</t>
  </si>
  <si>
    <t>Farm, construction, and mining machinery</t>
  </si>
  <si>
    <t xml:space="preserve">   46</t>
  </si>
  <si>
    <t>Materials handling machinery and equipment</t>
  </si>
  <si>
    <t xml:space="preserve">   47</t>
  </si>
  <si>
    <t>Metalworking machinery and equipment</t>
  </si>
  <si>
    <t xml:space="preserve">   48</t>
  </si>
  <si>
    <t>Special industry machinery and equipment</t>
  </si>
  <si>
    <t xml:space="preserve">   49</t>
  </si>
  <si>
    <t>General industrial machinery and equipment</t>
  </si>
  <si>
    <t xml:space="preserve">   50</t>
  </si>
  <si>
    <t>Miscellaneous machinery, except electrical</t>
  </si>
  <si>
    <t xml:space="preserve">   51</t>
  </si>
  <si>
    <t>Computer and office equipment</t>
  </si>
  <si>
    <t xml:space="preserve">   52</t>
  </si>
  <si>
    <t>Service industry machinery</t>
  </si>
  <si>
    <t xml:space="preserve">   53</t>
  </si>
  <si>
    <t>Electrical industrial equipment and apparatus</t>
  </si>
  <si>
    <t xml:space="preserve">   54</t>
  </si>
  <si>
    <t>Household appliances</t>
  </si>
  <si>
    <t xml:space="preserve">   55</t>
  </si>
  <si>
    <t>Electric lighting and wiring equipment</t>
  </si>
  <si>
    <t xml:space="preserve">   56</t>
  </si>
  <si>
    <t>Audio, video, and communication equipment</t>
  </si>
  <si>
    <t xml:space="preserve">   57</t>
  </si>
  <si>
    <t>Electronic components and accessories</t>
  </si>
  <si>
    <t xml:space="preserve">   58</t>
  </si>
  <si>
    <t>Miscellaneous electrical machinery and supplies</t>
  </si>
  <si>
    <t xml:space="preserve">  59A</t>
  </si>
  <si>
    <t>Motor vehicles (passenger cars and trucks)</t>
  </si>
  <si>
    <t xml:space="preserve">  59B</t>
  </si>
  <si>
    <t>Truck and bus bodies, trailers, and motor vehicles parts</t>
  </si>
  <si>
    <t xml:space="preserve">   60</t>
  </si>
  <si>
    <t>Aircraft and parts</t>
  </si>
  <si>
    <t xml:space="preserve">   61</t>
  </si>
  <si>
    <t>Other transportation equipment</t>
  </si>
  <si>
    <t xml:space="preserve">   62</t>
  </si>
  <si>
    <t>Scientific and controlling instruments</t>
  </si>
  <si>
    <t xml:space="preserve">   63</t>
  </si>
  <si>
    <t>Ophthalmic and photographic equipment</t>
  </si>
  <si>
    <t xml:space="preserve">   64</t>
  </si>
  <si>
    <t>Miscellaneous manufacturing</t>
  </si>
  <si>
    <t xml:space="preserve">  65A</t>
  </si>
  <si>
    <t>Railroads and related services; passenger ground transportatio</t>
  </si>
  <si>
    <t xml:space="preserve">  65B</t>
  </si>
  <si>
    <t>Motor freight transportation and warehousing</t>
  </si>
  <si>
    <t xml:space="preserve">  65C</t>
  </si>
  <si>
    <t xml:space="preserve">  65D</t>
  </si>
  <si>
    <t xml:space="preserve">  65E</t>
  </si>
  <si>
    <t>Pipelines, freight forwarders, and related services</t>
  </si>
  <si>
    <t xml:space="preserve">   66</t>
  </si>
  <si>
    <t>Communications, except radio and TV</t>
  </si>
  <si>
    <t xml:space="preserve">   67</t>
  </si>
  <si>
    <t>Radio and TV broadcasting</t>
  </si>
  <si>
    <t xml:space="preserve">  68A</t>
  </si>
  <si>
    <t>Electric services (utilities)</t>
  </si>
  <si>
    <t xml:space="preserve">  68B</t>
  </si>
  <si>
    <t>Gas production and distribution (utilities)</t>
  </si>
  <si>
    <t xml:space="preserve">  68C</t>
  </si>
  <si>
    <t>Water and sanitary services</t>
  </si>
  <si>
    <t xml:space="preserve">  69A</t>
  </si>
  <si>
    <t xml:space="preserve">  69B</t>
  </si>
  <si>
    <t xml:space="preserve">  70A</t>
  </si>
  <si>
    <t>Finance</t>
  </si>
  <si>
    <t xml:space="preserve">  70B</t>
  </si>
  <si>
    <t>Insurance</t>
  </si>
  <si>
    <t xml:space="preserve">  71A</t>
  </si>
  <si>
    <t xml:space="preserve">  71B</t>
  </si>
  <si>
    <t>Real estate and royalties</t>
  </si>
  <si>
    <t xml:space="preserve">  72A</t>
  </si>
  <si>
    <t>Hotels and lodging places</t>
  </si>
  <si>
    <t xml:space="preserve">  72B</t>
  </si>
  <si>
    <t>Personal and repair services (except auto)</t>
  </si>
  <si>
    <t xml:space="preserve">  73A</t>
  </si>
  <si>
    <t>Computer and data processing services</t>
  </si>
  <si>
    <t xml:space="preserve">  73B</t>
  </si>
  <si>
    <t>Legal, engineering, accounting, and related services</t>
  </si>
  <si>
    <t xml:space="preserve">  73C</t>
  </si>
  <si>
    <t>Other business and professional services, except medical</t>
  </si>
  <si>
    <t xml:space="preserve">  73D</t>
  </si>
  <si>
    <t>Advertising</t>
  </si>
  <si>
    <t xml:space="preserve">   74</t>
  </si>
  <si>
    <t>Eating and drinking places</t>
  </si>
  <si>
    <t xml:space="preserve">   75</t>
  </si>
  <si>
    <t>Automotive repair and services</t>
  </si>
  <si>
    <t xml:space="preserve">   76</t>
  </si>
  <si>
    <t>Amusements</t>
  </si>
  <si>
    <t xml:space="preserve">  77A</t>
  </si>
  <si>
    <t>Health services</t>
  </si>
  <si>
    <t xml:space="preserve">  77B</t>
  </si>
  <si>
    <t>Educational and social services, and membership organizations</t>
  </si>
  <si>
    <t xml:space="preserve">   78</t>
  </si>
  <si>
    <t xml:space="preserve">   79</t>
  </si>
  <si>
    <t xml:space="preserve">   82</t>
  </si>
  <si>
    <t>'28,29</t>
  </si>
  <si>
    <t xml:space="preserve">   83</t>
  </si>
  <si>
    <t>Rest of the world adjustment to final uses</t>
  </si>
  <si>
    <t>'83'</t>
  </si>
  <si>
    <t xml:space="preserve">   84</t>
  </si>
  <si>
    <t>Household industry</t>
  </si>
  <si>
    <t xml:space="preserve">   85</t>
  </si>
  <si>
    <t>'Livestock and livestock products...................................'</t>
  </si>
  <si>
    <t>'Other agricultural products........................................'</t>
  </si>
  <si>
    <t>'Forestry and fishery products......................................'</t>
  </si>
  <si>
    <t>'Agricultural, forestry, and fishery services.......................'</t>
  </si>
  <si>
    <t>'Iron and ferroalloy ores mining....................................'</t>
  </si>
  <si>
    <t>'05'</t>
  </si>
  <si>
    <t>'Nonferrous metal ores mining.......................................'</t>
  </si>
  <si>
    <t>'06'</t>
  </si>
  <si>
    <t>'Coal mining........................................................'</t>
  </si>
  <si>
    <t>'Crude petroleum and natural gas....................................'</t>
  </si>
  <si>
    <t>'Stone and clay mining and quarrying................................'</t>
  </si>
  <si>
    <t>'09'</t>
  </si>
  <si>
    <t>'Chemical and fertilizer mineral mining.............................'</t>
  </si>
  <si>
    <t>'10'</t>
  </si>
  <si>
    <t>'New construction...................................................'</t>
  </si>
  <si>
    <t>'Repair and maintenance construction................................'</t>
  </si>
  <si>
    <t>'Ordnance and accessories...........................................'</t>
  </si>
  <si>
    <t>'Food and kindred products..........................................'</t>
  </si>
  <si>
    <t>'Tobacco manufactures...............................................'</t>
  </si>
  <si>
    <t>'Broad and narrow fabrics, yarn and thread mills....................'</t>
  </si>
  <si>
    <t>'Miscellaneous textile goods and floor coverings....................'</t>
  </si>
  <si>
    <t>'Apparel............................................................'</t>
  </si>
  <si>
    <t>'Miscellaneous fabricated textile products..........................'</t>
  </si>
  <si>
    <t>'Lumber and wood products, except containers........................'</t>
  </si>
  <si>
    <t>'20'</t>
  </si>
  <si>
    <t>'Wood containers....................................................'</t>
  </si>
  <si>
    <t>'21'</t>
  </si>
  <si>
    <t>'Household furniture................................................'</t>
  </si>
  <si>
    <t>'Other furniture and fixtures.......................................'</t>
  </si>
  <si>
    <t>'Paper and allied products, except containers.......................'</t>
  </si>
  <si>
    <t>'Paperboard containers and boxes....................................'</t>
  </si>
  <si>
    <t>'Printing and publishing............................................'</t>
  </si>
  <si>
    <t>'26'</t>
  </si>
  <si>
    <t>'Chemicals and selected chemical products...........................'</t>
  </si>
  <si>
    <t>'27'</t>
  </si>
  <si>
    <t>'Plastics and synthetic materials...................................'</t>
  </si>
  <si>
    <t>'Drugs, cleaning and toilet preparations............................'</t>
  </si>
  <si>
    <t>'29'</t>
  </si>
  <si>
    <t>'Paints and allied products.........................................'</t>
  </si>
  <si>
    <t>'Petroleum refining and related industries..........................'</t>
  </si>
  <si>
    <t>'Rubber and miscellaneous plastics products.........................'</t>
  </si>
  <si>
    <t>'Leather tanning and finishing......................................'</t>
  </si>
  <si>
    <t>'33'</t>
  </si>
  <si>
    <t>'Footwear and other leather products................................'</t>
  </si>
  <si>
    <t>'34'</t>
  </si>
  <si>
    <t>'Glass and glass products...........................................'</t>
  </si>
  <si>
    <t>'Stone and clay products............................................'</t>
  </si>
  <si>
    <t>'Primary iron and steel manufacturing...............................'</t>
  </si>
  <si>
    <t>'Primary nonferrous metals manufacturing............................'</t>
  </si>
  <si>
    <t>'Metal containers...................................................'</t>
  </si>
  <si>
    <t>'Heating, plumbing, and fabricated structural metal products........'</t>
  </si>
  <si>
    <t>'Screw machine products and stampings...............................'</t>
  </si>
  <si>
    <t>'Other fabricated metal products....................................'</t>
  </si>
  <si>
    <t>'Engines and turbines...............................................'</t>
  </si>
  <si>
    <t>'Farm and garden machinery..........................................'</t>
  </si>
  <si>
    <t>'44'</t>
  </si>
  <si>
    <t>'Construction and mining machinery..................................'</t>
  </si>
  <si>
    <t>'45'</t>
  </si>
  <si>
    <t>'Materials handling machinery and equipment.........................'</t>
  </si>
  <si>
    <t>'Metalworking machinery and equipment...............................'</t>
  </si>
  <si>
    <t>'Special industry machinery and equipment...........................'</t>
  </si>
  <si>
    <t>'General industrial machinery equipment.............................'</t>
  </si>
  <si>
    <t>'Miscellaneous machinery, except electrical.........................'</t>
  </si>
  <si>
    <t>'Office, computing, and accounting machines.........................'</t>
  </si>
  <si>
    <t>'Service industry machines..........................................'</t>
  </si>
  <si>
    <t>'Electric industrial equipment and apparatus........................'</t>
  </si>
  <si>
    <t>'Household appliances...............................................'</t>
  </si>
  <si>
    <t>'Electric lighting and wiring equipment.............................'</t>
  </si>
  <si>
    <t>'Radio, TV, and communication equipment.............................'</t>
  </si>
  <si>
    <t>'Electronic components and accessories..............................'</t>
  </si>
  <si>
    <t>'Miscellaneous electrical machinery and supplies....................'</t>
  </si>
  <si>
    <t>'Motor vehicles and equipment.......................................'</t>
  </si>
  <si>
    <t>'59'</t>
  </si>
  <si>
    <t>'Aircraft and parts.................................................'</t>
  </si>
  <si>
    <t>'Other transportation equipment.....................................'</t>
  </si>
  <si>
    <t>'Scientific and controlling instruments.............................'</t>
  </si>
  <si>
    <t>'Optical, ophthalmic, and photographic equipment....................'</t>
  </si>
  <si>
    <t>'Miscellaneous manufacturing........................................'</t>
  </si>
  <si>
    <t>'Transportation and warehousing.....................................'</t>
  </si>
  <si>
    <t>'65'</t>
  </si>
  <si>
    <t>'Communications, except radio and TV................................'</t>
  </si>
  <si>
    <t>'Radio and television broadcasting..................................'</t>
  </si>
  <si>
    <t>'Private electric, gas, water, and sanitary services................'</t>
  </si>
  <si>
    <t>'68'</t>
  </si>
  <si>
    <t>'Wholesale and retail trade.........................................'</t>
  </si>
  <si>
    <t>'69'</t>
  </si>
  <si>
    <t>'Finance and insurance..............................................'</t>
  </si>
  <si>
    <t>'70'</t>
  </si>
  <si>
    <t>'Real estate and rental.............................................'</t>
  </si>
  <si>
    <t>'71'</t>
  </si>
  <si>
    <t>'Hotels; personal and repair services (except auto).................'</t>
  </si>
  <si>
    <t>'72'</t>
  </si>
  <si>
    <t>'Business services..................................................'</t>
  </si>
  <si>
    <t>'73'</t>
  </si>
  <si>
    <t>'Eating and drinking places.........................................'</t>
  </si>
  <si>
    <t>'Automobile repair and services.....................................'</t>
  </si>
  <si>
    <t>'Amusements.........................................................'</t>
  </si>
  <si>
    <t>'Health, educational, and social services and nonprofit organization'</t>
  </si>
  <si>
    <t>'77'</t>
  </si>
  <si>
    <t>'Federal Government enterprises.....................................'</t>
  </si>
  <si>
    <t>'State and local government enterprises.............................'</t>
  </si>
  <si>
    <t>'Noncomparable imports..............................................'</t>
  </si>
  <si>
    <t>'80'</t>
  </si>
  <si>
    <t>'Scrap and used goods...............................................'</t>
  </si>
  <si>
    <t>'Government industry................................................'</t>
  </si>
  <si>
    <t>'Rest of the world industry.........................................'</t>
  </si>
  <si>
    <t>'Household industry.................................................'</t>
  </si>
  <si>
    <t>'Inventory valuation adjustment.....................................'</t>
  </si>
  <si>
    <t>Total VA Share in World KLEMS</t>
  </si>
  <si>
    <t>VA Consumption Share</t>
  </si>
  <si>
    <t>VA Investment Share</t>
  </si>
  <si>
    <t>Total VA Share</t>
  </si>
  <si>
    <t>HS Industries</t>
  </si>
  <si>
    <t>LS Industries</t>
  </si>
  <si>
    <t>HS Sector VA due to Cons Interpolated</t>
  </si>
  <si>
    <t>HS Sector VA Worldklems</t>
  </si>
  <si>
    <t>Commodity Description</t>
  </si>
  <si>
    <t>Commodities/Industries</t>
  </si>
  <si>
    <t>Value added (producer value)</t>
  </si>
  <si>
    <t>1111A0</t>
  </si>
  <si>
    <t>1111B0</t>
  </si>
  <si>
    <t>Oilseed farming</t>
  </si>
  <si>
    <t>Grain farming</t>
  </si>
  <si>
    <t>Vegetable and melon farming</t>
  </si>
  <si>
    <t>Fruit and tree nut farming</t>
  </si>
  <si>
    <t>Greenhouse, nursery, and floriculture production</t>
  </si>
  <si>
    <t>Other crop farming</t>
  </si>
  <si>
    <t>1121A0</t>
  </si>
  <si>
    <t>Dairy cattle and milk production</t>
  </si>
  <si>
    <t>Beef cattle ranching and farming, including feedlots and dual-purpose ranching and farming</t>
  </si>
  <si>
    <t>112A00</t>
  </si>
  <si>
    <t>Poultry and egg production</t>
  </si>
  <si>
    <t>Animal production, except cattle and poultry and eggs</t>
  </si>
  <si>
    <t>2122A0</t>
  </si>
  <si>
    <t>Copper, nickel, lead, and zinc mining</t>
  </si>
  <si>
    <t>Iron, gold, silver, and other metal ore mining</t>
  </si>
  <si>
    <t>2123A0</t>
  </si>
  <si>
    <t>Stone mining and quarrying</t>
  </si>
  <si>
    <t>Other nonmetallic mineral mining and quarrying</t>
  </si>
  <si>
    <t>21311A</t>
  </si>
  <si>
    <t>Drilling oil and gas wells</t>
  </si>
  <si>
    <t>Other support activities for mining</t>
  </si>
  <si>
    <t>Health care structures</t>
  </si>
  <si>
    <t>Educational and vocational structures</t>
  </si>
  <si>
    <t>Nonresidential maintenance and repair</t>
  </si>
  <si>
    <t>2332A0</t>
  </si>
  <si>
    <t>Residential maintenance and repair</t>
  </si>
  <si>
    <t>Office and commercial structures</t>
  </si>
  <si>
    <t>2334A0</t>
  </si>
  <si>
    <t>Multifamily residential structures</t>
  </si>
  <si>
    <t>Other residential structures</t>
  </si>
  <si>
    <t>2332D0</t>
  </si>
  <si>
    <t>Manufacturing structures</t>
  </si>
  <si>
    <t>Other nonresidential structures</t>
  </si>
  <si>
    <t>Power and communication structures</t>
  </si>
  <si>
    <t>2332C0</t>
  </si>
  <si>
    <t>Single-family residential structures</t>
  </si>
  <si>
    <t>Transportation structures and highways and streets</t>
  </si>
  <si>
    <t>Sawmills and wood preservation</t>
  </si>
  <si>
    <t>Veneer, plywood, and engineered wood product manufacturing</t>
  </si>
  <si>
    <t>3219A0</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</si>
  <si>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</si>
  <si>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</si>
  <si>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</si>
  <si>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</si>
  <si>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</si>
  <si>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</si>
  <si>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</si>
  <si>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</si>
  <si>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</si>
  <si>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</si>
  <si>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</si>
  <si>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</si>
  <si>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</si>
  <si>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</si>
  <si>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</si>
  <si>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</si>
  <si>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</si>
  <si>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33131B</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</si>
  <si>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</si>
  <si>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</si>
  <si>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</si>
  <si>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</si>
  <si>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</si>
  <si>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</si>
  <si>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</si>
  <si>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33211A</t>
  </si>
  <si>
    <t>Custom roll forming</t>
  </si>
  <si>
    <t>All other forging, stamping, and sintering</t>
  </si>
  <si>
    <t>Metal crown, closure, and other metal stamping (except automotive)</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</si>
  <si>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</si>
  <si>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</si>
  <si>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</si>
  <si>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</si>
  <si>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</si>
  <si>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</si>
  <si>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</si>
  <si>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</si>
  <si>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</si>
  <si>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</si>
  <si>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</si>
  <si>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Plumbing fixture fitting and trim manufacturing</t>
  </si>
  <si>
    <t>Valve and fittings other than plumbing</t>
  </si>
  <si>
    <t>Ball and roller bearing manufacturing</t>
  </si>
  <si>
    <t>33299A</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</si>
  <si>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</si>
  <si>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</si>
  <si>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</si>
  <si>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</si>
  <si>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</si>
  <si>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</si>
  <si>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</si>
  <si>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33329A</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</si>
  <si>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</si>
  <si>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</si>
  <si>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</si>
  <si>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</si>
  <si>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</si>
  <si>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</si>
  <si>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</si>
  <si>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</si>
  <si>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</si>
  <si>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</si>
  <si>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33351B</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</si>
  <si>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</si>
  <si>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</si>
  <si>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</si>
  <si>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</si>
  <si>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</si>
  <si>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</si>
  <si>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33391A</t>
  </si>
  <si>
    <t>Air and gas compressor manufacturing</t>
  </si>
  <si>
    <t>Pump and pumping equipment manufacturing</t>
  </si>
  <si>
    <t>Material handling equipment manufacturing</t>
  </si>
  <si>
    <t>Power-driven handtool manufacturing</t>
  </si>
  <si>
    <t>Packaging machinery manufacturing</t>
  </si>
  <si>
    <t>33399A</t>
  </si>
  <si>
    <t>Industrial process furnace and oven manufacturing</t>
  </si>
  <si>
    <t>33399B</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</si>
  <si>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</si>
  <si>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</si>
  <si>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</si>
  <si>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</si>
  <si>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</si>
  <si>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</si>
  <si>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</si>
  <si>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</si>
  <si>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33441A</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</si>
  <si>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</si>
  <si>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</si>
  <si>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</si>
  <si>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</si>
  <si>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</si>
  <si>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</si>
  <si>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</si>
  <si>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</si>
  <si>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</si>
  <si>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33451A</t>
  </si>
  <si>
    <t>Irradiation apparatus manufacturing</t>
  </si>
  <si>
    <t>Watch, clock, and other measuring and controlling device manufacturing</t>
  </si>
  <si>
    <t>Audio and video equipment manufacturing</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</si>
  <si>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</si>
  <si>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</si>
  <si>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</si>
  <si>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</si>
  <si>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</si>
  <si>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</si>
  <si>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</si>
  <si>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</si>
  <si>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</si>
  <si>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</si>
  <si>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</si>
  <si>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</si>
  <si>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</si>
  <si>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</si>
  <si>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</si>
  <si>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</si>
  <si>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</si>
  <si>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</si>
  <si>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</si>
  <si>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</si>
  <si>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</si>
  <si>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</si>
  <si>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</si>
  <si>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</si>
  <si>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</si>
  <si>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</si>
  <si>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</si>
  <si>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</si>
  <si>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</si>
  <si>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3363A0</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</si>
  <si>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</si>
  <si>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</si>
  <si>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</si>
  <si>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</si>
  <si>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</si>
  <si>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33641A</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</si>
  <si>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</si>
  <si>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</si>
  <si>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</si>
  <si>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</si>
  <si>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</si>
  <si>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</si>
  <si>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</si>
  <si>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</si>
  <si>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</si>
  <si>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</si>
  <si>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</si>
  <si>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33712N</t>
  </si>
  <si>
    <t>Institutional furniture manufacturing</t>
  </si>
  <si>
    <t>Other household nonupholstered furniture</t>
  </si>
  <si>
    <t>33721A</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</si>
  <si>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</si>
  <si>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</si>
  <si>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</si>
  <si>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</si>
  <si>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</si>
  <si>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</si>
  <si>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</si>
  <si>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</si>
  <si>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</si>
  <si>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</si>
  <si>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</si>
  <si>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</si>
  <si>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</si>
  <si>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</si>
  <si>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</si>
  <si>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</si>
  <si>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</si>
  <si>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</si>
  <si>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</si>
  <si>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</si>
  <si>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</si>
  <si>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</si>
  <si>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</si>
  <si>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</si>
  <si>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</si>
  <si>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31151A</t>
  </si>
  <si>
    <t>Dry, condensed, and evaporated dairy product manufacturing</t>
  </si>
  <si>
    <t>Fluid milk and butter manufacturing</t>
  </si>
  <si>
    <t>Ice cream and frozen dessert manufacturing</t>
  </si>
  <si>
    <t>31161A</t>
  </si>
  <si>
    <t>Poultry processing</t>
  </si>
  <si>
    <t>Animal (except poultry) slaughtering, rendering, and processing</t>
  </si>
  <si>
    <t>Seafood product preparation and packaging</t>
  </si>
  <si>
    <t>3118A0</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</si>
  <si>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</si>
  <si>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</si>
  <si>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</si>
  <si>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</si>
  <si>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</si>
  <si>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</si>
  <si>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</si>
  <si>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</si>
  <si>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</si>
  <si>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</si>
  <si>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</si>
  <si>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</si>
  <si>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</si>
  <si>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</si>
  <si>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</si>
  <si>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</si>
  <si>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</si>
  <si>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</si>
  <si>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</si>
  <si>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</si>
  <si>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</si>
  <si>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</si>
  <si>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</si>
  <si>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</si>
  <si>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</si>
  <si>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</si>
  <si>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</si>
  <si>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</si>
  <si>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</si>
  <si>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</si>
  <si>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</si>
  <si>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</si>
  <si>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</si>
  <si>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</si>
  <si>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</si>
  <si>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</si>
  <si>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</si>
  <si>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3252A0</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</si>
  <si>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</si>
  <si>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</si>
  <si>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</si>
  <si>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</si>
  <si>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</si>
  <si>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</si>
  <si>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</si>
  <si>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</si>
  <si>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</si>
  <si>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</si>
  <si>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</si>
  <si>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</si>
  <si>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3259A0</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</si>
  <si>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</si>
  <si>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</si>
  <si>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</si>
  <si>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</si>
  <si>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</si>
  <si>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</si>
  <si>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</si>
  <si>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</si>
  <si>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</si>
  <si>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</si>
  <si>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</si>
  <si>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</si>
  <si>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</si>
  <si>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</si>
  <si>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</si>
  <si>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423A00</t>
  </si>
  <si>
    <t>Machinery, equipment, and supplies</t>
  </si>
  <si>
    <t>Other durable goods merchant wholesalers</t>
  </si>
  <si>
    <t>Drugs and druggists’ sundries</t>
  </si>
  <si>
    <t xml:space="preserve">Grocery and related product wholesalers </t>
  </si>
  <si>
    <t>424A00</t>
  </si>
  <si>
    <t>Petroleum and petroleum products</t>
  </si>
  <si>
    <t>Other nondurable goods merchant wholesalers</t>
  </si>
  <si>
    <t>4200ID</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</si>
  <si>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</si>
  <si>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</si>
  <si>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</si>
  <si>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</si>
  <si>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</si>
  <si>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</si>
  <si>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</si>
  <si>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</si>
  <si>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</si>
  <si>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4B0000</t>
  </si>
  <si>
    <t>Nonstore retailers</t>
  </si>
  <si>
    <t>All other retail</t>
  </si>
  <si>
    <t>48A000</t>
  </si>
  <si>
    <t>Scenic and sightseeing transportation and support activities for transportation</t>
  </si>
  <si>
    <t>Newspaper publishers</t>
  </si>
  <si>
    <t>Periodical Publishers</t>
  </si>
  <si>
    <t>5111A0</t>
  </si>
  <si>
    <t>Book publishers</t>
  </si>
  <si>
    <t>Directory, mailing list, and other publishers</t>
  </si>
  <si>
    <t>Motion picture and video industries</t>
  </si>
  <si>
    <t>Sound recording industries</t>
  </si>
  <si>
    <t>Cable and other subscription programming</t>
  </si>
  <si>
    <t>Wired telecommunications carriers</t>
  </si>
  <si>
    <t>517A00</t>
  </si>
  <si>
    <t>Wireless telecommunications carriers (except satellite)</t>
  </si>
  <si>
    <t>Satellite, telecommunications resellers, and all other telecommunications</t>
  </si>
  <si>
    <t>Data processing, hosting, and related services</t>
  </si>
  <si>
    <t>5191A0</t>
  </si>
  <si>
    <t>Internet publishing and broadcasting and Web search portals</t>
  </si>
  <si>
    <t>522A00</t>
  </si>
  <si>
    <t>News syndicates, libraries, archives and all other information services</t>
  </si>
  <si>
    <t>52A000</t>
  </si>
  <si>
    <t>Nondepository credit intermediation and related activities</t>
  </si>
  <si>
    <t>Monetary authorities and depository credit intermediation</t>
  </si>
  <si>
    <t>523A00</t>
  </si>
  <si>
    <t>Other financial investment activities</t>
  </si>
  <si>
    <t>Securities and commodity contracts intermediation and brokerage</t>
  </si>
  <si>
    <t>5241XX</t>
  </si>
  <si>
    <t>Direct life insurance carriers</t>
  </si>
  <si>
    <t>Insurance carriers, except direct life</t>
  </si>
  <si>
    <t>Insurance agencies, brokerages, and related activities</t>
  </si>
  <si>
    <t>531HSO</t>
  </si>
  <si>
    <t>531HST</t>
  </si>
  <si>
    <t>Owner-occupied housing</t>
  </si>
  <si>
    <t>531ORE</t>
  </si>
  <si>
    <t>Tenant-occupied housing</t>
  </si>
  <si>
    <t>Other real estate</t>
  </si>
  <si>
    <t>532A00</t>
  </si>
  <si>
    <t>General and consumer goods rental</t>
  </si>
  <si>
    <t>Custom computer programming services</t>
  </si>
  <si>
    <t>54151A</t>
  </si>
  <si>
    <t>Computer systems design services</t>
  </si>
  <si>
    <t>Other computer related services, including facilities management</t>
  </si>
  <si>
    <t>5416A0</t>
  </si>
  <si>
    <t>Management consulting services</t>
  </si>
  <si>
    <t>Environmental and other technical consulting services</t>
  </si>
  <si>
    <t>Advertising, public relations, and related services</t>
  </si>
  <si>
    <t>Photographic services</t>
  </si>
  <si>
    <t>5419A0</t>
  </si>
  <si>
    <t>Veterinary services</t>
  </si>
  <si>
    <t xml:space="preserve">All other miscellaneous professional, scientific, and technical services </t>
  </si>
  <si>
    <t>Services to buildings and dwellings</t>
  </si>
  <si>
    <t>Office administrative services</t>
  </si>
  <si>
    <t>Facilities support services</t>
  </si>
  <si>
    <t>Business support services</t>
  </si>
  <si>
    <t>Investigation and security services</t>
  </si>
  <si>
    <t>Other support services</t>
  </si>
  <si>
    <t>611A00</t>
  </si>
  <si>
    <t>Elementary and secondary schools</t>
  </si>
  <si>
    <t>611B00</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</si>
  <si>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</si>
  <si>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</si>
  <si>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</si>
  <si>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</si>
  <si>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</si>
  <si>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</si>
  <si>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</si>
  <si>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</si>
  <si>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</si>
  <si>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623A00</t>
  </si>
  <si>
    <t>623B00</t>
  </si>
  <si>
    <t>Nursing and community care facilities</t>
  </si>
  <si>
    <t>Residential mental health, substance abuse, and other residential care facilities</t>
  </si>
  <si>
    <t>Individual and family services</t>
  </si>
  <si>
    <t>624A00</t>
  </si>
  <si>
    <t>Child day care services</t>
  </si>
  <si>
    <t>Community food, housing, and other relief services, including rehabilitation services</t>
  </si>
  <si>
    <t>Performing arts companies</t>
  </si>
  <si>
    <t>Spectator sports</t>
  </si>
  <si>
    <t>711A00</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</si>
  <si>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</si>
  <si>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</si>
  <si>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</si>
  <si>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</si>
  <si>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</si>
  <si>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</si>
  <si>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Full-service restaurants</t>
  </si>
  <si>
    <t>722A00</t>
  </si>
  <si>
    <t>Limited-service restaurants</t>
  </si>
  <si>
    <t>HS Sector</t>
  </si>
  <si>
    <t>All</t>
  </si>
  <si>
    <t>All other food and drinking places</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</si>
  <si>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</si>
  <si>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</si>
  <si>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</si>
  <si>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</si>
  <si>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</si>
  <si>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</si>
  <si>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</si>
  <si>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813A00</t>
  </si>
  <si>
    <t>Religious organizations</t>
  </si>
  <si>
    <t>813B00</t>
  </si>
  <si>
    <t>Grantmaking, giving, and social advocacy organizations</t>
  </si>
  <si>
    <t>Civic, social, professional, and similar organizations</t>
  </si>
  <si>
    <t>S00500</t>
  </si>
  <si>
    <t>S00600</t>
  </si>
  <si>
    <t>Federal general government (defense)</t>
  </si>
  <si>
    <t>Federal general government (nondefense)</t>
  </si>
  <si>
    <t>S00101</t>
  </si>
  <si>
    <t>Postal service</t>
  </si>
  <si>
    <t>S00102</t>
  </si>
  <si>
    <t>Federal electric utilities</t>
  </si>
  <si>
    <t>GSLGE</t>
  </si>
  <si>
    <t>Other federal government enterprises</t>
  </si>
  <si>
    <t>GSLGH</t>
  </si>
  <si>
    <t>State and local government educational services</t>
  </si>
  <si>
    <t>GSLGO</t>
  </si>
  <si>
    <t>State and local government hospitals and health services</t>
  </si>
  <si>
    <t>S00201</t>
  </si>
  <si>
    <t>State and local government other services</t>
  </si>
  <si>
    <t>S00202</t>
  </si>
  <si>
    <t>State and local government passenger transit</t>
  </si>
  <si>
    <t>S00203</t>
  </si>
  <si>
    <t>State and local government electric utilities</t>
  </si>
  <si>
    <t>T001</t>
  </si>
  <si>
    <t>Other state and local government enterprises</t>
  </si>
  <si>
    <t>F01000</t>
  </si>
  <si>
    <t>Total Intermediate</t>
  </si>
  <si>
    <t>F02E00</t>
  </si>
  <si>
    <t>Personal consumption expenditures</t>
  </si>
  <si>
    <t>F02N00</t>
  </si>
  <si>
    <t>Nonresidential private fixed investment in equipment</t>
  </si>
  <si>
    <t>F02R00</t>
  </si>
  <si>
    <t>Nonresidential private fixed investment in intellectual property products</t>
  </si>
  <si>
    <t>F02S00</t>
  </si>
  <si>
    <t>Residential private fixed investment</t>
  </si>
  <si>
    <t>F03000</t>
  </si>
  <si>
    <t>Nonresidential private fixed investment in structures</t>
  </si>
  <si>
    <t>F04000</t>
  </si>
  <si>
    <t>Change in private inventories</t>
  </si>
  <si>
    <t>F06C00</t>
  </si>
  <si>
    <t>Exports of goods and services</t>
  </si>
  <si>
    <t>F06E00</t>
  </si>
  <si>
    <t>Federal Government defense: Consumption expenditures</t>
  </si>
  <si>
    <t>F06N00</t>
  </si>
  <si>
    <t>Federal national defense: Gross investment in equipment</t>
  </si>
  <si>
    <t>F06S00</t>
  </si>
  <si>
    <t>Federal national defense: Gross investment in intellectual property products</t>
  </si>
  <si>
    <t>F07C00</t>
  </si>
  <si>
    <t>Federal national defense: Gross investment in structures</t>
  </si>
  <si>
    <t>F07E00</t>
  </si>
  <si>
    <t>Federal Government nondefense: Consumption expenditures</t>
  </si>
  <si>
    <t>F07N00</t>
  </si>
  <si>
    <t>Federal nondefense: Gross investment in equipment</t>
  </si>
  <si>
    <t>F07S00</t>
  </si>
  <si>
    <t>Federal nondefense: Gross investment in intellectual property products</t>
  </si>
  <si>
    <t>F10C00</t>
  </si>
  <si>
    <t>Federal nondefense: Gross investment in structures</t>
  </si>
  <si>
    <t>F10E00</t>
  </si>
  <si>
    <t>State and local government consumption expenditures</t>
  </si>
  <si>
    <t>F10N00</t>
  </si>
  <si>
    <t>State and local: Gross investment in equipment</t>
  </si>
  <si>
    <t>F10S00</t>
  </si>
  <si>
    <t>State and local: Gross investment in intellectual property products</t>
  </si>
  <si>
    <t>T019</t>
  </si>
  <si>
    <t>State and local: Gross investment in structures</t>
  </si>
  <si>
    <t>Total use of products</t>
  </si>
  <si>
    <t xml:space="preserve">World Klems Industry </t>
  </si>
  <si>
    <t>WK Code</t>
  </si>
  <si>
    <t>WK Name</t>
  </si>
  <si>
    <t>DJA Industry</t>
  </si>
  <si>
    <t>NAICS Industry</t>
  </si>
  <si>
    <t>M</t>
  </si>
  <si>
    <t>Education</t>
  </si>
  <si>
    <t>842-860</t>
  </si>
  <si>
    <t>Local Edu</t>
  </si>
  <si>
    <t>N</t>
  </si>
  <si>
    <t>Health and social work</t>
  </si>
  <si>
    <t>812-830</t>
  </si>
  <si>
    <t>831-840</t>
  </si>
  <si>
    <t>861-871</t>
  </si>
  <si>
    <t>Fed Gov Health</t>
  </si>
  <si>
    <t>Local Gov Health</t>
  </si>
  <si>
    <t>Local Gov Exc Health</t>
  </si>
  <si>
    <t>71t74</t>
  </si>
  <si>
    <t>Renting of m&amp;eq and other business activities</t>
  </si>
  <si>
    <t>54--</t>
  </si>
  <si>
    <t>882-891</t>
  </si>
  <si>
    <t>J</t>
  </si>
  <si>
    <t>Financial intermediation</t>
  </si>
  <si>
    <t>700;701;702</t>
  </si>
  <si>
    <t>Funds and Trusts</t>
  </si>
  <si>
    <t>70</t>
  </si>
  <si>
    <t>Real estate activities</t>
  </si>
  <si>
    <t>Real estate Owner Occupied</t>
  </si>
  <si>
    <t>US INDUSTRY</t>
  </si>
  <si>
    <t>EU KLEMS INDUSTRY</t>
  </si>
  <si>
    <t>Farms</t>
  </si>
  <si>
    <t>Agri services,</t>
  </si>
  <si>
    <t>Other Ag</t>
  </si>
  <si>
    <t>Metal mining</t>
  </si>
  <si>
    <t>Nonmetal mining</t>
  </si>
  <si>
    <t>Uranium, thorium ores</t>
  </si>
  <si>
    <t>Lumber and wood</t>
  </si>
  <si>
    <t>Nonmetallic mineral products</t>
  </si>
  <si>
    <t>Primary metals</t>
  </si>
  <si>
    <t>Fabricated metal prd</t>
  </si>
  <si>
    <t>Machinery excl computers</t>
  </si>
  <si>
    <t>Computers &amp; Office Eq</t>
  </si>
  <si>
    <t>Electric Lighting and wiring</t>
  </si>
  <si>
    <t xml:space="preserve"> Audio and video equip</t>
  </si>
  <si>
    <t>Other Electrical machinery</t>
  </si>
  <si>
    <t>Communications Equipment</t>
  </si>
  <si>
    <t>Electronic Components</t>
  </si>
  <si>
    <t>Motor vehicles</t>
  </si>
  <si>
    <t>Aerospace</t>
  </si>
  <si>
    <t>Ships and boats</t>
  </si>
  <si>
    <t>Other Transportation equipment</t>
  </si>
  <si>
    <t>Measuring instruments</t>
  </si>
  <si>
    <t>Medical equipment and opthalmic goods</t>
  </si>
  <si>
    <t>Other Instruments</t>
  </si>
  <si>
    <t>Misc manufacturing</t>
  </si>
  <si>
    <t>Food</t>
  </si>
  <si>
    <t>Tobacco</t>
  </si>
  <si>
    <t>Textile</t>
  </si>
  <si>
    <t>Leather</t>
  </si>
  <si>
    <t>Paper and allied</t>
  </si>
  <si>
    <t>Publishing</t>
  </si>
  <si>
    <t>Printing and reproduction</t>
  </si>
  <si>
    <t>Chemicals excl drugs</t>
  </si>
  <si>
    <t>Petroleum and coal products</t>
  </si>
  <si>
    <t>Rubber and misc plastics</t>
  </si>
  <si>
    <t>Railroad transportation</t>
  </si>
  <si>
    <t>Local passenger transit</t>
  </si>
  <si>
    <t>Trucking and warehousing</t>
  </si>
  <si>
    <t>Water transport.</t>
  </si>
  <si>
    <t>Air transport.</t>
  </si>
  <si>
    <t>Transportation svcs &amp; Pipelines</t>
  </si>
  <si>
    <t>Telephone and telegraph</t>
  </si>
  <si>
    <t>Radio and TV</t>
  </si>
  <si>
    <t>Electric utilities (pvt)</t>
  </si>
  <si>
    <t>Gas utilities</t>
  </si>
  <si>
    <t>Water and sanitation</t>
  </si>
  <si>
    <t>Retail trade exc motor veh</t>
  </si>
  <si>
    <t>Retail trade; motor vehicles</t>
  </si>
  <si>
    <t>Eating and drinking</t>
  </si>
  <si>
    <t>Depository Inst</t>
  </si>
  <si>
    <t>Nondeposit; Sec-com brokers;Inves</t>
  </si>
  <si>
    <t>Insurance carriers, ins agents, services</t>
  </si>
  <si>
    <t>Real Estate- owner occupied</t>
  </si>
  <si>
    <t>Real Estate- other</t>
  </si>
  <si>
    <t>Renting of machinery</t>
  </si>
  <si>
    <t>Hotels</t>
  </si>
  <si>
    <t>Personal services</t>
  </si>
  <si>
    <t>Business svc exc computer</t>
  </si>
  <si>
    <t>Computer services</t>
  </si>
  <si>
    <t>Auto services</t>
  </si>
  <si>
    <t>Misc repair</t>
  </si>
  <si>
    <t>Motion pictures</t>
  </si>
  <si>
    <t>Recreation services</t>
  </si>
  <si>
    <t>Offices of health practitioners</t>
  </si>
  <si>
    <t>Nursing and personal care facilities</t>
  </si>
  <si>
    <t>Hospitals, private</t>
  </si>
  <si>
    <t>Health services, nec</t>
  </si>
  <si>
    <t>Educational services (private)</t>
  </si>
  <si>
    <t>Social svc and membership org</t>
  </si>
  <si>
    <t>Research</t>
  </si>
  <si>
    <t>Misc professional services</t>
  </si>
  <si>
    <t>Federal gen govt excl health</t>
  </si>
  <si>
    <t>Federal govt enterprises</t>
  </si>
  <si>
    <t>Government Hospitals</t>
  </si>
  <si>
    <t>Govt other health</t>
  </si>
  <si>
    <t>S&amp;L education</t>
  </si>
  <si>
    <t>S&amp;L excl health,educ</t>
  </si>
  <si>
    <t>S&amp;L govt enterprises</t>
  </si>
  <si>
    <t>Military</t>
  </si>
  <si>
    <t>Change 1977-2005 (in 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</si>
</sst>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TRUE&quot;;&quot;TRUE&quot;;&quot;FALSE&quot;"/>
    <numFmt numFmtId="166" formatCode="0.0%"/>
    <numFmt numFmtId="167" formatCode="0.0"/>
    <numFmt numFmtId="168" formatCode="0.000"/>
    <numFmt numFmtId="169" formatCode="#,##0.000"/>
    <numFmt numFmtId="170" formatCode="0.000%"/>
  </numFmts>
  <fonts count="9" x14ac:knownFonts="1">
    <font>
      <sz val="10"/>
      <name val="Arial"/>
      <family val="2"/>
      <charset val="1"/>
    </font>
    <font>
      <sz val="14"/>
      <name val="Arial"/>
      <family val="2"/>
      <charset val="1"/>
    </font>
    <font>
      <sz val="13"/>
      <name val="Arial"/>
      <family val="2"/>
      <charset val="1"/>
    </font>
    <font>
      <sz val="12"/>
      <name val="Arial"/>
      <family val="2"/>
      <charset val="1"/>
    </font>
    <font>
      <b/>
      <sz val="12"/>
      <name val="Arial"/>
      <family val="2"/>
      <charset val="1"/>
    </font>
    <font>
      <sz val="10"/>
      <color rgb="FF000000"/>
      <name val="Arial"/>
      <charset val="1"/>
    </font>
    <font>
      <sz val="8"/>
      <name val="Arial"/>
      <family val="2"/>
      <charset val="1"/>
    </font>
    <font>
      <sz val="10"/>
      <name val="Arial"/>
      <family val="2"/>
      <charset val="1"/>
    </font>
    <font>
      <sz val="16"/>
      <name val="Arial"/>
      <family val="2"/>
      <charset val="1"/>
    </font>
  </fonts>
  <fills count="18">
    <fill>
      <patternFill patternType="none"/>
    </fill>
    <fill>
      <patternFill patternType="gray125"/>
    </fill>
    <fill>
      <patternFill patternType="solid">
        <fgColor rgb="FFDDE8CB"/>
        <bgColor rgb="FFE0EFD4"/>
      </patternFill>
    </fill>
    <fill>
      <patternFill patternType="solid">
        <fgColor rgb="FFDDDDDD"/>
        <bgColor rgb="FFDDE8CB"/>
      </patternFill>
    </fill>
    <fill>
      <patternFill patternType="solid">
        <fgColor rgb="FFC0C0C0"/>
        <bgColor rgb="FFCCCCCC"/>
      </patternFill>
    </fill>
    <fill>
      <patternFill patternType="solid">
        <fgColor rgb="FFFFFBCC"/>
        <bgColor rgb="FFFFFFD7"/>
      </patternFill>
    </fill>
    <fill>
      <patternFill patternType="solid">
        <fgColor rgb="FFE0EFD4"/>
        <bgColor rgb="FFDDE8CB"/>
      </patternFill>
    </fill>
    <fill>
      <patternFill patternType="solid">
        <fgColor rgb="FFFFDBB6"/>
        <bgColor rgb="FFDDE8CB"/>
      </patternFill>
    </fill>
    <fill>
      <patternFill patternType="solid">
        <fgColor rgb="FFFFFFD7"/>
        <bgColor rgb="FFFFFBCC"/>
      </patternFill>
    </fill>
    <fill>
      <patternFill patternType="solid">
        <fgColor rgb="FFCCCCCC"/>
        <bgColor rgb="FFC0C0C0"/>
      </patternFill>
    </fill>
    <fill>
      <patternFill patternType="solid">
        <fgColor rgb="FFFFFF00"/>
        <bgColor rgb="FFFFFF00"/>
      </patternFill>
    </fill>
    <fill>
      <patternFill patternType="solid">
        <fgColor rgb="FFFF0000"/>
        <bgColor rgb="FFFF420E"/>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0.249977111117893"/>
        <bgColor rgb="FFE0EFD4"/>
      </patternFill>
    </fill>
    <fill>
      <patternFill patternType="solid">
        <fgColor theme="2" tint="-0.249977111117893"/>
        <bgColor indexed="64"/>
      </patternFill>
    </fill>
  </fills>
  <borders count="40">
    <border>
      <left/>
      <right/>
      <top/>
      <bottom/>
      <diagonal/>
    </border>
    <border>
      <left/>
      <right/>
      <top style="hair">
        <color auto="1"/>
      </top>
      <bottom style="hair">
        <color auto="1"/>
      </bottom>
      <diagonal/>
    </border>
    <border>
      <left/>
      <right/>
      <top style="hair">
        <color auto="1"/>
      </top>
      <bottom/>
      <diagonal/>
    </border>
    <border>
      <left/>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style="hair">
        <color auto="1"/>
      </top>
      <bottom/>
      <diagonal/>
    </border>
    <border>
      <left style="hair">
        <color auto="1"/>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n">
        <color rgb="FF4C4C4C"/>
      </left>
      <right style="thin">
        <color rgb="FF4C4C4C"/>
      </right>
      <top style="hair">
        <color auto="1"/>
      </top>
      <bottom style="thin">
        <color rgb="FFCCCCFF"/>
      </bottom>
      <diagonal/>
    </border>
    <border>
      <left style="hair">
        <color auto="1"/>
      </left>
      <right style="thin">
        <color rgb="FF4C4C4C"/>
      </right>
      <top style="hair">
        <color auto="1"/>
      </top>
      <bottom/>
      <diagonal/>
    </border>
    <border>
      <left style="thin">
        <color rgb="FF4C4C4C"/>
      </left>
      <right style="thin">
        <color rgb="FF4C4C4C"/>
      </right>
      <top style="thin">
        <color rgb="FFCCCCFF"/>
      </top>
      <bottom style="thin">
        <color rgb="FFCCCCFF"/>
      </bottom>
      <diagonal/>
    </border>
    <border>
      <left style="hair">
        <color auto="1"/>
      </left>
      <right style="thin">
        <color rgb="FF4C4C4C"/>
      </right>
      <top/>
      <bottom/>
      <diagonal/>
    </border>
    <border>
      <left style="thin">
        <color rgb="FF4C4C4C"/>
      </left>
      <right style="thin">
        <color rgb="FF4C4C4C"/>
      </right>
      <top style="thin">
        <color rgb="FFCCCCFF"/>
      </top>
      <bottom style="hair">
        <color auto="1"/>
      </bottom>
      <diagonal/>
    </border>
    <border>
      <left style="hair">
        <color auto="1"/>
      </left>
      <right style="thin">
        <color rgb="FF4C4C4C"/>
      </right>
      <top/>
      <bottom style="hair">
        <color auto="1"/>
      </bottom>
      <diagonal/>
    </border>
    <border>
      <left style="thin">
        <color rgb="FFC0C0C0"/>
      </left>
      <right style="hair">
        <color auto="1"/>
      </right>
      <top style="hair">
        <color auto="1"/>
      </top>
      <bottom style="thin">
        <color rgb="FFC0C0C0"/>
      </bottom>
      <diagonal/>
    </border>
    <border>
      <left style="thin">
        <color rgb="FFC0C0C0"/>
      </left>
      <right style="hair">
        <color auto="1"/>
      </right>
      <top style="thin">
        <color rgb="FFC0C0C0"/>
      </top>
      <bottom style="thin">
        <color rgb="FFC0C0C0"/>
      </bottom>
      <diagonal/>
    </border>
    <border>
      <left style="thin">
        <color rgb="FFC0C0C0"/>
      </left>
      <right style="hair">
        <color auto="1"/>
      </right>
      <top style="thin">
        <color rgb="FFC0C0C0"/>
      </top>
      <bottom style="hair">
        <color auto="1"/>
      </bottom>
      <diagonal/>
    </border>
    <border>
      <left style="thin">
        <color rgb="FFC0C0C0"/>
      </left>
      <right style="thin">
        <color rgb="FFC0C0C0"/>
      </right>
      <top style="thin">
        <color rgb="FFC0C0C0"/>
      </top>
      <bottom style="thin">
        <color rgb="FFC0C0C0"/>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hair">
        <color auto="1"/>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hair">
        <color auto="1"/>
      </left>
      <right style="thin">
        <color indexed="64"/>
      </right>
      <top style="thin">
        <color indexed="64"/>
      </top>
      <bottom style="thin">
        <color indexed="64"/>
      </bottom>
      <diagonal/>
    </border>
    <border>
      <left style="hair">
        <color auto="1"/>
      </left>
      <right/>
      <top style="thin">
        <color indexed="64"/>
      </top>
      <bottom/>
      <diagonal/>
    </border>
    <border>
      <left style="hair">
        <color auto="1"/>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7" fillId="0" borderId="0"/>
    <xf numFmtId="0" fontId="5" fillId="0" borderId="0"/>
  </cellStyleXfs>
  <cellXfs count="241">
    <xf numFmtId="0" fontId="0" fillId="0" borderId="0" xfId="0"/>
    <xf numFmtId="0" fontId="3" fillId="0" borderId="10" xfId="0" applyFont="1" applyBorder="1" applyAlignment="1">
      <alignment horizontal="left" vertical="center" wrapText="1"/>
    </xf>
    <xf numFmtId="0" fontId="4" fillId="0" borderId="14" xfId="0" applyFont="1" applyBorder="1" applyAlignment="1">
      <alignment horizontal="left" vertical="center" wrapText="1"/>
    </xf>
    <xf numFmtId="0" fontId="0" fillId="0" borderId="0" xfId="0" applyFont="1" applyBorder="1" applyAlignment="1">
      <alignment horizontal="left" vertical="top" wrapText="1"/>
    </xf>
    <xf numFmtId="0" fontId="2" fillId="0" borderId="0" xfId="0" applyFont="1" applyBorder="1" applyAlignment="1">
      <alignment horizontal="left" vertical="center" wrapText="1"/>
    </xf>
    <xf numFmtId="0" fontId="0" fillId="0" borderId="1" xfId="0" applyBorder="1"/>
    <xf numFmtId="0" fontId="3" fillId="0" borderId="0" xfId="0" applyFont="1"/>
    <xf numFmtId="0" fontId="2" fillId="0" borderId="0" xfId="0" applyFont="1" applyBorder="1"/>
    <xf numFmtId="0" fontId="0" fillId="0" borderId="0" xfId="0" applyAlignment="1">
      <alignment horizontal="right"/>
    </xf>
    <xf numFmtId="0" fontId="0" fillId="0" borderId="4" xfId="0" applyBorder="1"/>
    <xf numFmtId="0" fontId="3" fillId="0" borderId="4" xfId="0" applyFont="1" applyBorder="1" applyAlignment="1">
      <alignment horizontal="center" vertical="distributed" wrapText="1"/>
    </xf>
    <xf numFmtId="0" fontId="3" fillId="0" borderId="1" xfId="0" applyFont="1" applyBorder="1" applyAlignment="1">
      <alignment horizontal="center" vertical="distributed" wrapText="1"/>
    </xf>
    <xf numFmtId="0" fontId="3" fillId="0" borderId="5" xfId="0" applyFont="1" applyBorder="1" applyAlignment="1">
      <alignment horizontal="center" vertical="distributed" wrapText="1"/>
    </xf>
    <xf numFmtId="0" fontId="3" fillId="0" borderId="6" xfId="0" applyFont="1" applyBorder="1" applyAlignment="1">
      <alignment horizontal="center" vertical="distributed" wrapText="1"/>
    </xf>
    <xf numFmtId="0" fontId="0" fillId="0" borderId="7" xfId="0" applyFont="1" applyBorder="1"/>
    <xf numFmtId="164" fontId="0" fillId="0" borderId="0" xfId="0" applyNumberFormat="1"/>
    <xf numFmtId="164" fontId="0" fillId="0" borderId="8" xfId="0" applyNumberFormat="1" applyBorder="1" applyAlignment="1">
      <alignment horizontal="right"/>
    </xf>
    <xf numFmtId="0" fontId="0" fillId="0" borderId="9" xfId="0" applyFont="1" applyBorder="1"/>
    <xf numFmtId="0" fontId="0" fillId="0" borderId="10" xfId="0" applyBorder="1"/>
    <xf numFmtId="165" fontId="0" fillId="0" borderId="0" xfId="0" applyNumberFormat="1"/>
    <xf numFmtId="0" fontId="0" fillId="0" borderId="8" xfId="0" applyBorder="1"/>
    <xf numFmtId="0" fontId="0" fillId="2" borderId="7" xfId="0" applyFont="1" applyFill="1" applyBorder="1"/>
    <xf numFmtId="0" fontId="0" fillId="2" borderId="0" xfId="0" applyFont="1" applyFill="1"/>
    <xf numFmtId="164" fontId="0" fillId="2" borderId="0" xfId="0" applyNumberFormat="1" applyFill="1"/>
    <xf numFmtId="164" fontId="0" fillId="2" borderId="8" xfId="0" applyNumberFormat="1" applyFill="1" applyBorder="1" applyAlignment="1">
      <alignment horizontal="right"/>
    </xf>
    <xf numFmtId="0" fontId="0" fillId="2" borderId="8" xfId="0" applyFill="1" applyBorder="1"/>
    <xf numFmtId="4" fontId="0" fillId="0" borderId="10" xfId="0" applyNumberFormat="1" applyBorder="1" applyAlignment="1">
      <alignment horizontal="center"/>
    </xf>
    <xf numFmtId="0" fontId="0" fillId="2" borderId="8" xfId="0" applyFont="1" applyFill="1" applyBorder="1" applyAlignment="1">
      <alignment horizontal="right"/>
    </xf>
    <xf numFmtId="0" fontId="0" fillId="0" borderId="11" xfId="0" applyFont="1" applyBorder="1"/>
    <xf numFmtId="0" fontId="0" fillId="0" borderId="3" xfId="0" applyFont="1" applyBorder="1"/>
    <xf numFmtId="164" fontId="0" fillId="0" borderId="3" xfId="0" applyNumberFormat="1" applyBorder="1"/>
    <xf numFmtId="164" fontId="0" fillId="0" borderId="12" xfId="0" applyNumberFormat="1" applyBorder="1" applyAlignment="1">
      <alignment horizontal="right"/>
    </xf>
    <xf numFmtId="0" fontId="0" fillId="0" borderId="12" xfId="0" applyBorder="1"/>
    <xf numFmtId="0" fontId="0" fillId="0" borderId="13" xfId="0" applyBorder="1"/>
    <xf numFmtId="0" fontId="0" fillId="0" borderId="0" xfId="0" applyBorder="1" applyAlignment="1">
      <alignment horizontal="center"/>
    </xf>
    <xf numFmtId="0" fontId="0" fillId="0" borderId="0" xfId="0" applyBorder="1"/>
    <xf numFmtId="164" fontId="0" fillId="0" borderId="0" xfId="0" applyNumberFormat="1" applyBorder="1" applyAlignment="1">
      <alignment horizontal="right"/>
    </xf>
    <xf numFmtId="164" fontId="0" fillId="0" borderId="2" xfId="0" applyNumberFormat="1" applyBorder="1" applyAlignment="1">
      <alignment horizontal="right"/>
    </xf>
    <xf numFmtId="0" fontId="3" fillId="3" borderId="4"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5" xfId="0" applyFont="1" applyFill="1" applyBorder="1" applyAlignment="1">
      <alignment horizontal="right"/>
    </xf>
    <xf numFmtId="0" fontId="3" fillId="0" borderId="0" xfId="0" applyFont="1" applyBorder="1"/>
    <xf numFmtId="0" fontId="3" fillId="0" borderId="15" xfId="0" applyFont="1" applyBorder="1"/>
    <xf numFmtId="0" fontId="3" fillId="0" borderId="2" xfId="0" applyFont="1" applyBorder="1"/>
    <xf numFmtId="164" fontId="3" fillId="0" borderId="2" xfId="0" applyNumberFormat="1" applyFont="1" applyBorder="1" applyAlignment="1">
      <alignment horizontal="right"/>
    </xf>
    <xf numFmtId="164" fontId="3" fillId="0" borderId="9" xfId="0" applyNumberFormat="1" applyFont="1" applyBorder="1" applyAlignment="1">
      <alignment horizontal="right"/>
    </xf>
    <xf numFmtId="166" fontId="3" fillId="0" borderId="0" xfId="0" applyNumberFormat="1" applyFont="1"/>
    <xf numFmtId="0" fontId="3" fillId="0" borderId="7" xfId="0" applyFont="1" applyBorder="1"/>
    <xf numFmtId="164" fontId="3" fillId="0" borderId="0" xfId="0" applyNumberFormat="1" applyFont="1" applyAlignment="1">
      <alignment horizontal="right"/>
    </xf>
    <xf numFmtId="164" fontId="3" fillId="0" borderId="8" xfId="0" applyNumberFormat="1" applyFont="1" applyBorder="1" applyAlignment="1">
      <alignment horizontal="right"/>
    </xf>
    <xf numFmtId="166" fontId="3" fillId="0" borderId="2" xfId="0" applyNumberFormat="1" applyFont="1" applyBorder="1" applyAlignment="1">
      <alignment horizontal="right"/>
    </xf>
    <xf numFmtId="166" fontId="3" fillId="0" borderId="9" xfId="0" applyNumberFormat="1" applyFont="1" applyBorder="1" applyAlignment="1">
      <alignment horizontal="right"/>
    </xf>
    <xf numFmtId="0" fontId="3" fillId="0" borderId="11" xfId="0" applyFont="1" applyBorder="1"/>
    <xf numFmtId="0" fontId="3" fillId="0" borderId="3" xfId="0" applyFont="1" applyBorder="1"/>
    <xf numFmtId="166" fontId="3" fillId="0" borderId="3" xfId="0" applyNumberFormat="1" applyFont="1" applyBorder="1" applyAlignment="1">
      <alignment horizontal="right"/>
    </xf>
    <xf numFmtId="166" fontId="3" fillId="0" borderId="12" xfId="0" applyNumberFormat="1" applyFont="1" applyBorder="1" applyAlignment="1">
      <alignment horizontal="right"/>
    </xf>
    <xf numFmtId="0" fontId="0" fillId="4" borderId="16" xfId="0" applyFont="1" applyFill="1" applyBorder="1" applyAlignment="1">
      <alignment horizontal="center"/>
    </xf>
    <xf numFmtId="0" fontId="0" fillId="0" borderId="17" xfId="0" applyFont="1" applyBorder="1"/>
    <xf numFmtId="0" fontId="0" fillId="0" borderId="2" xfId="0" applyFont="1" applyBorder="1"/>
    <xf numFmtId="164" fontId="0" fillId="0" borderId="9" xfId="0" applyNumberFormat="1" applyBorder="1" applyAlignment="1">
      <alignment horizontal="right"/>
    </xf>
    <xf numFmtId="0" fontId="0" fillId="0" borderId="15" xfId="0" applyFont="1" applyBorder="1"/>
    <xf numFmtId="0" fontId="0" fillId="4" borderId="18" xfId="0" applyFont="1" applyFill="1" applyBorder="1" applyAlignment="1">
      <alignment horizontal="center"/>
    </xf>
    <xf numFmtId="0" fontId="0" fillId="0" borderId="19" xfId="0" applyFont="1" applyBorder="1"/>
    <xf numFmtId="164" fontId="0" fillId="0" borderId="0" xfId="0" applyNumberFormat="1" applyAlignment="1">
      <alignment horizontal="right"/>
    </xf>
    <xf numFmtId="0" fontId="0" fillId="0" borderId="7" xfId="0" applyBorder="1"/>
    <xf numFmtId="0" fontId="0" fillId="2" borderId="19" xfId="0" applyFont="1" applyFill="1" applyBorder="1"/>
    <xf numFmtId="164" fontId="0" fillId="2" borderId="0" xfId="0" applyNumberFormat="1" applyFill="1" applyAlignment="1">
      <alignment horizontal="right"/>
    </xf>
    <xf numFmtId="0" fontId="0" fillId="2" borderId="7" xfId="0" applyFill="1" applyBorder="1"/>
    <xf numFmtId="167" fontId="0" fillId="0" borderId="0" xfId="0" applyNumberFormat="1"/>
    <xf numFmtId="166" fontId="0" fillId="0" borderId="0" xfId="0" applyNumberFormat="1"/>
    <xf numFmtId="0" fontId="0" fillId="5" borderId="19" xfId="0" applyFont="1" applyFill="1" applyBorder="1"/>
    <xf numFmtId="0" fontId="0" fillId="5" borderId="0" xfId="0" applyFont="1" applyFill="1"/>
    <xf numFmtId="164" fontId="0" fillId="5" borderId="0" xfId="0" applyNumberFormat="1" applyFill="1" applyAlignment="1">
      <alignment horizontal="right"/>
    </xf>
    <xf numFmtId="164" fontId="0" fillId="5" borderId="8" xfId="0" applyNumberFormat="1" applyFill="1" applyBorder="1" applyAlignment="1">
      <alignment horizontal="right"/>
    </xf>
    <xf numFmtId="0" fontId="0" fillId="5" borderId="7" xfId="0" applyFont="1" applyFill="1" applyBorder="1"/>
    <xf numFmtId="10" fontId="0" fillId="0" borderId="0" xfId="0" applyNumberFormat="1"/>
    <xf numFmtId="168" fontId="0" fillId="0" borderId="8" xfId="0" applyNumberFormat="1" applyBorder="1"/>
    <xf numFmtId="0" fontId="0" fillId="2" borderId="7" xfId="0" applyFont="1" applyFill="1" applyBorder="1" applyAlignment="1">
      <alignment horizontal="right"/>
    </xf>
    <xf numFmtId="0" fontId="0" fillId="4" borderId="20" xfId="0" applyFont="1" applyFill="1" applyBorder="1" applyAlignment="1">
      <alignment horizontal="center"/>
    </xf>
    <xf numFmtId="0" fontId="0" fillId="2" borderId="21" xfId="0" applyFont="1" applyFill="1" applyBorder="1"/>
    <xf numFmtId="0" fontId="0" fillId="2" borderId="3" xfId="0" applyFont="1" applyFill="1" applyBorder="1"/>
    <xf numFmtId="164" fontId="0" fillId="2" borderId="3" xfId="0" applyNumberFormat="1" applyFill="1" applyBorder="1" applyAlignment="1">
      <alignment horizontal="right"/>
    </xf>
    <xf numFmtId="164" fontId="0" fillId="2" borderId="12" xfId="0" applyNumberFormat="1" applyFill="1" applyBorder="1" applyAlignment="1">
      <alignment horizontal="right"/>
    </xf>
    <xf numFmtId="0" fontId="0" fillId="2" borderId="11" xfId="0" applyFont="1" applyFill="1" applyBorder="1" applyAlignment="1">
      <alignment horizontal="right"/>
    </xf>
    <xf numFmtId="164" fontId="3" fillId="0" borderId="3" xfId="0" applyNumberFormat="1" applyFont="1" applyBorder="1" applyAlignment="1">
      <alignment horizontal="right"/>
    </xf>
    <xf numFmtId="164" fontId="3" fillId="0" borderId="12" xfId="0" applyNumberFormat="1" applyFont="1" applyBorder="1" applyAlignment="1">
      <alignment horizontal="right"/>
    </xf>
    <xf numFmtId="166" fontId="3" fillId="0" borderId="0" xfId="0" applyNumberFormat="1" applyFont="1" applyAlignment="1">
      <alignment horizontal="right"/>
    </xf>
    <xf numFmtId="166" fontId="3" fillId="0" borderId="8" xfId="0" applyNumberFormat="1" applyFont="1" applyBorder="1" applyAlignment="1">
      <alignment horizontal="right"/>
    </xf>
    <xf numFmtId="0" fontId="0" fillId="0" borderId="1" xfId="0" applyBorder="1" applyAlignment="1">
      <alignment horizontal="center"/>
    </xf>
    <xf numFmtId="164" fontId="0" fillId="0" borderId="2" xfId="0" applyNumberFormat="1" applyBorder="1"/>
    <xf numFmtId="164" fontId="5" fillId="0" borderId="22" xfId="2" applyNumberFormat="1" applyFont="1" applyBorder="1" applyAlignment="1">
      <alignment horizontal="right" wrapText="1"/>
    </xf>
    <xf numFmtId="164" fontId="5" fillId="0" borderId="23" xfId="2" applyNumberFormat="1" applyFont="1" applyBorder="1" applyAlignment="1">
      <alignment horizontal="right" wrapText="1"/>
    </xf>
    <xf numFmtId="0" fontId="0" fillId="6" borderId="7" xfId="0" applyFont="1" applyFill="1" applyBorder="1"/>
    <xf numFmtId="0" fontId="0" fillId="6" borderId="0" xfId="0" applyFont="1" applyFill="1"/>
    <xf numFmtId="164" fontId="0" fillId="6" borderId="0" xfId="0" applyNumberFormat="1" applyFill="1"/>
    <xf numFmtId="164" fontId="5" fillId="6" borderId="23" xfId="2" applyNumberFormat="1" applyFont="1" applyFill="1" applyBorder="1" applyAlignment="1">
      <alignment horizontal="right" wrapText="1"/>
    </xf>
    <xf numFmtId="0" fontId="0" fillId="7" borderId="7" xfId="0" applyFont="1" applyFill="1" applyBorder="1"/>
    <xf numFmtId="0" fontId="0" fillId="7" borderId="0" xfId="0" applyFont="1" applyFill="1"/>
    <xf numFmtId="164" fontId="0" fillId="7" borderId="0" xfId="0" applyNumberFormat="1" applyFill="1"/>
    <xf numFmtId="164" fontId="5" fillId="7" borderId="23" xfId="2" applyNumberFormat="1" applyFont="1" applyFill="1" applyBorder="1" applyAlignment="1">
      <alignment horizontal="right" wrapText="1"/>
    </xf>
    <xf numFmtId="164" fontId="0" fillId="5" borderId="0" xfId="0" applyNumberFormat="1" applyFill="1"/>
    <xf numFmtId="164" fontId="5" fillId="5" borderId="23" xfId="2" applyNumberFormat="1" applyFont="1" applyFill="1" applyBorder="1" applyAlignment="1">
      <alignment horizontal="right" wrapText="1"/>
    </xf>
    <xf numFmtId="0" fontId="0" fillId="6" borderId="7" xfId="0" applyFont="1" applyFill="1" applyBorder="1" applyAlignment="1">
      <alignment horizontal="right"/>
    </xf>
    <xf numFmtId="164" fontId="5" fillId="0" borderId="24" xfId="2" applyNumberFormat="1" applyFont="1" applyBorder="1" applyAlignment="1">
      <alignment horizontal="right" wrapText="1"/>
    </xf>
    <xf numFmtId="0" fontId="0" fillId="0" borderId="11" xfId="0" applyBorder="1" applyAlignment="1">
      <alignment horizontal="right"/>
    </xf>
    <xf numFmtId="164" fontId="5" fillId="0" borderId="25" xfId="2" applyNumberFormat="1" applyFont="1" applyBorder="1" applyAlignment="1">
      <alignment horizontal="right" wrapText="1"/>
    </xf>
    <xf numFmtId="164" fontId="5" fillId="0" borderId="0" xfId="2" applyNumberFormat="1" applyFont="1" applyBorder="1" applyAlignment="1">
      <alignment horizontal="right" wrapText="1"/>
    </xf>
    <xf numFmtId="0" fontId="3" fillId="3" borderId="7" xfId="0" applyFont="1" applyFill="1" applyBorder="1"/>
    <xf numFmtId="0" fontId="3" fillId="3" borderId="0" xfId="0" applyFont="1" applyFill="1" applyBorder="1"/>
    <xf numFmtId="0" fontId="3" fillId="3" borderId="0" xfId="0" applyFont="1" applyFill="1" applyBorder="1" applyAlignment="1">
      <alignment horizontal="right"/>
    </xf>
    <xf numFmtId="0" fontId="3" fillId="3" borderId="8" xfId="0" applyFont="1" applyFill="1" applyBorder="1" applyAlignment="1">
      <alignment horizontal="right"/>
    </xf>
    <xf numFmtId="0" fontId="0" fillId="0" borderId="2" xfId="0" applyBorder="1"/>
    <xf numFmtId="164" fontId="3" fillId="0" borderId="0" xfId="0" applyNumberFormat="1" applyFont="1" applyBorder="1" applyAlignment="1">
      <alignment horizontal="right"/>
    </xf>
    <xf numFmtId="0" fontId="0" fillId="0" borderId="3" xfId="0" applyBorder="1"/>
    <xf numFmtId="0" fontId="0" fillId="0" borderId="0" xfId="0" applyAlignment="1">
      <alignment horizontal="left"/>
    </xf>
    <xf numFmtId="164" fontId="0" fillId="6" borderId="8" xfId="0" applyNumberFormat="1" applyFill="1" applyBorder="1" applyAlignment="1">
      <alignment horizontal="right"/>
    </xf>
    <xf numFmtId="164" fontId="0" fillId="7" borderId="8" xfId="0" applyNumberFormat="1" applyFill="1" applyBorder="1" applyAlignment="1">
      <alignment horizontal="right"/>
    </xf>
    <xf numFmtId="0" fontId="0" fillId="8" borderId="7" xfId="0" applyFont="1" applyFill="1" applyBorder="1"/>
    <xf numFmtId="0" fontId="0" fillId="8" borderId="0" xfId="0" applyFont="1" applyFill="1" applyAlignment="1">
      <alignment horizontal="left"/>
    </xf>
    <xf numFmtId="164" fontId="0" fillId="8" borderId="0" xfId="0" applyNumberFormat="1" applyFill="1"/>
    <xf numFmtId="164" fontId="0" fillId="8" borderId="8" xfId="0" applyNumberFormat="1" applyFill="1" applyBorder="1" applyAlignment="1">
      <alignment horizontal="right"/>
    </xf>
    <xf numFmtId="164" fontId="0" fillId="0" borderId="3" xfId="0" applyNumberFormat="1" applyBorder="1" applyAlignment="1">
      <alignment horizontal="right"/>
    </xf>
    <xf numFmtId="0" fontId="0" fillId="0" borderId="0" xfId="0" applyFont="1" applyBorder="1"/>
    <xf numFmtId="0" fontId="0" fillId="0" borderId="6" xfId="0" applyBorder="1" applyAlignment="1">
      <alignment horizontal="left"/>
    </xf>
    <xf numFmtId="49" fontId="0" fillId="0" borderId="14" xfId="0" applyNumberFormat="1" applyFont="1" applyBorder="1" applyAlignment="1">
      <alignment horizontal="left"/>
    </xf>
    <xf numFmtId="164" fontId="0" fillId="0" borderId="9" xfId="0" applyNumberFormat="1" applyBorder="1"/>
    <xf numFmtId="49" fontId="0" fillId="0" borderId="10" xfId="0" applyNumberFormat="1" applyFont="1" applyBorder="1" applyAlignment="1">
      <alignment horizontal="left"/>
    </xf>
    <xf numFmtId="164" fontId="0" fillId="0" borderId="8" xfId="0" applyNumberFormat="1" applyBorder="1"/>
    <xf numFmtId="0" fontId="0" fillId="0" borderId="10" xfId="0" applyFont="1" applyBorder="1" applyAlignment="1">
      <alignment horizontal="left"/>
    </xf>
    <xf numFmtId="0" fontId="0" fillId="6" borderId="10" xfId="0" applyFont="1" applyFill="1" applyBorder="1" applyAlignment="1">
      <alignment horizontal="left"/>
    </xf>
    <xf numFmtId="164" fontId="0" fillId="6" borderId="8" xfId="0" applyNumberFormat="1" applyFill="1" applyBorder="1"/>
    <xf numFmtId="0" fontId="0" fillId="7" borderId="10" xfId="0" applyFont="1" applyFill="1" applyBorder="1" applyAlignment="1">
      <alignment horizontal="left"/>
    </xf>
    <xf numFmtId="164" fontId="0" fillId="7" borderId="8" xfId="0" applyNumberFormat="1" applyFill="1" applyBorder="1"/>
    <xf numFmtId="49" fontId="0" fillId="8" borderId="10" xfId="0" applyNumberFormat="1" applyFont="1" applyFill="1" applyBorder="1" applyAlignment="1">
      <alignment horizontal="left"/>
    </xf>
    <xf numFmtId="0" fontId="0" fillId="8" borderId="0" xfId="0" applyFont="1" applyFill="1"/>
    <xf numFmtId="164" fontId="0" fillId="8" borderId="8" xfId="0" applyNumberFormat="1" applyFill="1" applyBorder="1"/>
    <xf numFmtId="49" fontId="0" fillId="0" borderId="13" xfId="0" applyNumberFormat="1" applyFont="1" applyBorder="1" applyAlignment="1">
      <alignment horizontal="left"/>
    </xf>
    <xf numFmtId="164" fontId="0" fillId="0" borderId="12" xfId="0" applyNumberFormat="1" applyBorder="1"/>
    <xf numFmtId="49" fontId="0" fillId="0" borderId="0" xfId="0" applyNumberFormat="1" applyFont="1"/>
    <xf numFmtId="0" fontId="3" fillId="9" borderId="4" xfId="0" applyFont="1" applyFill="1" applyBorder="1"/>
    <xf numFmtId="0" fontId="3" fillId="9" borderId="1" xfId="0" applyFont="1" applyFill="1" applyBorder="1"/>
    <xf numFmtId="0" fontId="3" fillId="9" borderId="1" xfId="0" applyFont="1" applyFill="1" applyBorder="1" applyAlignment="1">
      <alignment horizontal="right"/>
    </xf>
    <xf numFmtId="0" fontId="3" fillId="9" borderId="5" xfId="0" applyFont="1" applyFill="1" applyBorder="1" applyAlignment="1">
      <alignment horizontal="right"/>
    </xf>
    <xf numFmtId="164" fontId="0" fillId="6" borderId="0" xfId="0" applyNumberFormat="1" applyFill="1" applyAlignment="1">
      <alignment horizontal="right"/>
    </xf>
    <xf numFmtId="164" fontId="0" fillId="7" borderId="0" xfId="0" applyNumberFormat="1" applyFill="1" applyAlignment="1">
      <alignment horizontal="right"/>
    </xf>
    <xf numFmtId="164" fontId="0" fillId="8" borderId="0" xfId="0" applyNumberFormat="1" applyFill="1" applyAlignment="1">
      <alignment horizontal="right"/>
    </xf>
    <xf numFmtId="0" fontId="3" fillId="0" borderId="0" xfId="0" applyFont="1" applyBorder="1" applyAlignment="1">
      <alignment horizontal="center" vertical="distributed" wrapText="1"/>
    </xf>
    <xf numFmtId="0" fontId="0" fillId="0" borderId="15" xfId="0" applyBorder="1"/>
    <xf numFmtId="0" fontId="3" fillId="0" borderId="15" xfId="0" applyFont="1" applyBorder="1" applyAlignment="1">
      <alignment horizontal="center" vertical="distributed" wrapText="1"/>
    </xf>
    <xf numFmtId="0" fontId="3" fillId="0" borderId="9" xfId="0" applyFont="1" applyBorder="1" applyAlignment="1">
      <alignment horizontal="center" vertical="distributed" wrapText="1"/>
    </xf>
    <xf numFmtId="0" fontId="0" fillId="6" borderId="8" xfId="0" applyFont="1" applyFill="1" applyBorder="1"/>
    <xf numFmtId="166" fontId="0" fillId="0" borderId="8" xfId="0" applyNumberFormat="1" applyBorder="1"/>
    <xf numFmtId="0" fontId="0" fillId="7" borderId="8" xfId="0" applyFont="1" applyFill="1" applyBorder="1"/>
    <xf numFmtId="10" fontId="0" fillId="0" borderId="8" xfId="0" applyNumberFormat="1" applyBorder="1"/>
    <xf numFmtId="0" fontId="0" fillId="8" borderId="8" xfId="0" applyFont="1" applyFill="1" applyBorder="1"/>
    <xf numFmtId="0" fontId="0" fillId="8" borderId="7" xfId="0" applyFill="1" applyBorder="1"/>
    <xf numFmtId="0" fontId="0" fillId="0" borderId="8" xfId="0" applyBorder="1" applyAlignment="1">
      <alignment horizontal="center"/>
    </xf>
    <xf numFmtId="0" fontId="0" fillId="2" borderId="8" xfId="0" applyFont="1" applyFill="1" applyBorder="1"/>
    <xf numFmtId="168" fontId="0" fillId="0" borderId="0" xfId="0" applyNumberFormat="1" applyAlignment="1">
      <alignment horizontal="center"/>
    </xf>
    <xf numFmtId="169" fontId="0" fillId="0" borderId="0" xfId="0" applyNumberFormat="1"/>
    <xf numFmtId="0" fontId="0" fillId="2" borderId="0" xfId="0" applyFill="1" applyAlignment="1">
      <alignment horizontal="right"/>
    </xf>
    <xf numFmtId="170" fontId="0" fillId="0" borderId="0" xfId="0" applyNumberFormat="1"/>
    <xf numFmtId="0" fontId="0" fillId="0" borderId="0" xfId="0" applyFont="1" applyAlignment="1">
      <alignment horizontal="right"/>
    </xf>
    <xf numFmtId="0" fontId="0" fillId="0" borderId="0" xfId="0" applyFont="1"/>
    <xf numFmtId="0" fontId="4" fillId="0" borderId="1" xfId="0" applyFont="1" applyBorder="1" applyAlignment="1">
      <alignment horizontal="left"/>
    </xf>
    <xf numFmtId="0" fontId="4" fillId="0" borderId="0" xfId="0" applyFont="1" applyAlignment="1">
      <alignment horizontal="left"/>
    </xf>
    <xf numFmtId="0" fontId="0" fillId="0" borderId="2" xfId="0" applyBorder="1" applyAlignment="1">
      <alignment horizontal="left"/>
    </xf>
    <xf numFmtId="0" fontId="0" fillId="0" borderId="2" xfId="0" applyFont="1" applyBorder="1" applyAlignment="1">
      <alignment horizontal="left"/>
    </xf>
    <xf numFmtId="0" fontId="0" fillId="0" borderId="0" xfId="0" applyBorder="1" applyAlignment="1">
      <alignment horizontal="left"/>
    </xf>
    <xf numFmtId="0" fontId="0" fillId="0" borderId="3" xfId="0" applyBorder="1" applyAlignment="1">
      <alignment horizontal="left"/>
    </xf>
    <xf numFmtId="0" fontId="6" fillId="0" borderId="0" xfId="0" applyFont="1"/>
    <xf numFmtId="168" fontId="0" fillId="0" borderId="0" xfId="0" applyNumberFormat="1"/>
    <xf numFmtId="0" fontId="6" fillId="10" borderId="0" xfId="0" applyFont="1" applyFill="1"/>
    <xf numFmtId="0" fontId="0" fillId="10" borderId="0" xfId="0" applyFill="1"/>
    <xf numFmtId="168" fontId="0" fillId="10" borderId="0" xfId="0" applyNumberFormat="1" applyFill="1"/>
    <xf numFmtId="0" fontId="0" fillId="11" borderId="0" xfId="0" applyFill="1"/>
    <xf numFmtId="168" fontId="0" fillId="11" borderId="0" xfId="0" applyNumberFormat="1" applyFill="1"/>
    <xf numFmtId="168" fontId="0" fillId="0" borderId="0" xfId="0" applyNumberFormat="1" applyBorder="1" applyAlignment="1">
      <alignment horizontal="center"/>
    </xf>
    <xf numFmtId="49" fontId="0" fillId="0" borderId="0" xfId="0" applyNumberFormat="1" applyFont="1" applyBorder="1" applyAlignment="1">
      <alignment horizontal="center"/>
    </xf>
    <xf numFmtId="49" fontId="0" fillId="0" borderId="0" xfId="0" applyNumberFormat="1" applyBorder="1" applyAlignment="1">
      <alignment horizontal="center"/>
    </xf>
    <xf numFmtId="169" fontId="3" fillId="0" borderId="0" xfId="0" applyNumberFormat="1" applyFont="1" applyAlignment="1">
      <alignment horizontal="center"/>
    </xf>
    <xf numFmtId="0" fontId="3" fillId="0" borderId="26" xfId="0" applyFont="1" applyBorder="1"/>
    <xf numFmtId="0" fontId="3" fillId="0" borderId="26" xfId="0" applyFont="1" applyBorder="1" applyAlignment="1">
      <alignment horizontal="center" vertical="center" wrapText="1"/>
    </xf>
    <xf numFmtId="0" fontId="1" fillId="0" borderId="26" xfId="0" applyFont="1" applyBorder="1" applyAlignment="1">
      <alignment horizontal="center" vertical="center"/>
    </xf>
    <xf numFmtId="0" fontId="3" fillId="0" borderId="27" xfId="0" applyFont="1" applyBorder="1"/>
    <xf numFmtId="169" fontId="3" fillId="0" borderId="27" xfId="0" applyNumberFormat="1" applyFont="1" applyBorder="1" applyAlignment="1">
      <alignment horizontal="center"/>
    </xf>
    <xf numFmtId="10" fontId="3" fillId="0" borderId="0" xfId="0" applyNumberFormat="1" applyFont="1"/>
    <xf numFmtId="0" fontId="4" fillId="0" borderId="0" xfId="0" applyFont="1" applyBorder="1" applyAlignment="1">
      <alignment horizontal="center" vertical="center"/>
    </xf>
    <xf numFmtId="0" fontId="4" fillId="0" borderId="28" xfId="0" applyFont="1" applyBorder="1" applyAlignment="1">
      <alignment horizontal="center" vertical="center"/>
    </xf>
    <xf numFmtId="0" fontId="4" fillId="0" borderId="27" xfId="0" applyFont="1" applyBorder="1" applyAlignment="1">
      <alignment horizontal="center" vertical="center"/>
    </xf>
    <xf numFmtId="0" fontId="3" fillId="12" borderId="30" xfId="0" applyFont="1" applyFill="1" applyBorder="1" applyAlignment="1">
      <alignment horizontal="center" vertical="center"/>
    </xf>
    <xf numFmtId="0" fontId="3" fillId="12" borderId="31" xfId="0" applyFont="1" applyFill="1" applyBorder="1" applyAlignment="1">
      <alignment horizontal="center" vertical="center"/>
    </xf>
    <xf numFmtId="0" fontId="3" fillId="0" borderId="32" xfId="0" applyFont="1" applyBorder="1" applyAlignment="1">
      <alignment horizontal="center"/>
    </xf>
    <xf numFmtId="166" fontId="3" fillId="0" borderId="31" xfId="0" applyNumberFormat="1" applyFont="1" applyBorder="1" applyAlignment="1">
      <alignment horizontal="center"/>
    </xf>
    <xf numFmtId="0" fontId="3" fillId="12" borderId="33" xfId="0" applyFont="1" applyFill="1" applyBorder="1" applyAlignment="1">
      <alignment horizontal="center" vertical="center"/>
    </xf>
    <xf numFmtId="0" fontId="3" fillId="12" borderId="34" xfId="0" applyFont="1" applyFill="1" applyBorder="1" applyAlignment="1">
      <alignment horizontal="center" vertical="center"/>
    </xf>
    <xf numFmtId="0" fontId="3" fillId="0" borderId="35" xfId="0" applyFont="1" applyBorder="1" applyAlignment="1">
      <alignment horizontal="center"/>
    </xf>
    <xf numFmtId="166" fontId="3" fillId="0" borderId="34" xfId="0" applyNumberFormat="1" applyFont="1" applyBorder="1" applyAlignment="1">
      <alignment horizontal="center"/>
    </xf>
    <xf numFmtId="0" fontId="3" fillId="13" borderId="30" xfId="0" applyFont="1" applyFill="1" applyBorder="1" applyAlignment="1">
      <alignment horizontal="center" vertical="center"/>
    </xf>
    <xf numFmtId="0" fontId="3" fillId="13" borderId="33" xfId="0" applyFont="1" applyFill="1" applyBorder="1" applyAlignment="1">
      <alignment horizontal="center" vertical="center"/>
    </xf>
    <xf numFmtId="0" fontId="3" fillId="13" borderId="31" xfId="0" applyFont="1" applyFill="1" applyBorder="1" applyAlignment="1">
      <alignment horizontal="center" vertical="center"/>
    </xf>
    <xf numFmtId="0" fontId="3" fillId="13" borderId="34" xfId="0" applyFont="1" applyFill="1" applyBorder="1" applyAlignment="1">
      <alignment horizontal="center" vertical="center"/>
    </xf>
    <xf numFmtId="166" fontId="3" fillId="0" borderId="31" xfId="0" applyNumberFormat="1" applyFont="1" applyBorder="1" applyAlignment="1">
      <alignment horizontal="center" vertical="center"/>
    </xf>
    <xf numFmtId="166" fontId="3" fillId="0" borderId="34" xfId="0" applyNumberFormat="1" applyFont="1" applyBorder="1" applyAlignment="1">
      <alignment horizontal="center" vertical="center"/>
    </xf>
    <xf numFmtId="169" fontId="3" fillId="0" borderId="31" xfId="0" applyNumberFormat="1" applyFont="1" applyBorder="1" applyAlignment="1">
      <alignment horizontal="center"/>
    </xf>
    <xf numFmtId="0" fontId="3" fillId="0" borderId="37" xfId="0" applyFont="1" applyBorder="1"/>
    <xf numFmtId="169" fontId="3" fillId="0" borderId="30" xfId="0" applyNumberFormat="1" applyFont="1" applyBorder="1" applyAlignment="1">
      <alignment horizontal="center"/>
    </xf>
    <xf numFmtId="166" fontId="3" fillId="0" borderId="33" xfId="0" applyNumberFormat="1" applyFont="1" applyBorder="1" applyAlignment="1">
      <alignment horizontal="center"/>
    </xf>
    <xf numFmtId="166" fontId="3" fillId="0" borderId="30" xfId="0" applyNumberFormat="1" applyFont="1" applyBorder="1" applyAlignment="1">
      <alignment horizontal="center"/>
    </xf>
    <xf numFmtId="10" fontId="3" fillId="0" borderId="33" xfId="0" applyNumberFormat="1" applyFont="1" applyBorder="1" applyAlignment="1">
      <alignment horizontal="center"/>
    </xf>
    <xf numFmtId="166" fontId="3" fillId="0" borderId="30" xfId="0" applyNumberFormat="1" applyFont="1" applyBorder="1" applyAlignment="1">
      <alignment horizontal="center" vertical="center"/>
    </xf>
    <xf numFmtId="166" fontId="3" fillId="0" borderId="33" xfId="0" applyNumberFormat="1" applyFont="1" applyBorder="1" applyAlignment="1">
      <alignment horizontal="center" vertical="center"/>
    </xf>
    <xf numFmtId="0" fontId="3" fillId="0" borderId="29" xfId="0" applyFont="1" applyBorder="1"/>
    <xf numFmtId="169" fontId="3" fillId="0" borderId="32" xfId="0" applyNumberFormat="1" applyFont="1" applyBorder="1" applyAlignment="1">
      <alignment horizontal="center"/>
    </xf>
    <xf numFmtId="166" fontId="3" fillId="0" borderId="35" xfId="0" applyNumberFormat="1" applyFont="1" applyBorder="1" applyAlignment="1">
      <alignment horizontal="center"/>
    </xf>
    <xf numFmtId="166" fontId="3" fillId="0" borderId="32" xfId="0" applyNumberFormat="1" applyFont="1" applyBorder="1" applyAlignment="1">
      <alignment horizontal="center"/>
    </xf>
    <xf numFmtId="166" fontId="3" fillId="0" borderId="32" xfId="0" applyNumberFormat="1" applyFont="1" applyBorder="1" applyAlignment="1">
      <alignment horizontal="center" vertical="center"/>
    </xf>
    <xf numFmtId="166" fontId="3" fillId="0" borderId="35" xfId="0" applyNumberFormat="1" applyFont="1" applyBorder="1" applyAlignment="1">
      <alignment horizontal="center" vertical="center"/>
    </xf>
    <xf numFmtId="0" fontId="3" fillId="0" borderId="38" xfId="0" applyFont="1" applyBorder="1" applyAlignment="1">
      <alignment horizontal="center" vertical="center" wrapText="1"/>
    </xf>
    <xf numFmtId="10" fontId="3" fillId="0" borderId="39" xfId="0" applyNumberFormat="1" applyFont="1" applyBorder="1" applyAlignment="1">
      <alignment horizontal="center" vertical="center"/>
    </xf>
    <xf numFmtId="10" fontId="3" fillId="0" borderId="36" xfId="0" applyNumberFormat="1" applyFont="1" applyBorder="1" applyAlignment="1">
      <alignment horizontal="center" vertical="center"/>
    </xf>
    <xf numFmtId="0" fontId="3" fillId="14" borderId="30" xfId="0" applyFont="1" applyFill="1" applyBorder="1" applyAlignment="1">
      <alignment horizontal="center" vertical="center"/>
    </xf>
    <xf numFmtId="0" fontId="3" fillId="14" borderId="33" xfId="0" applyFont="1" applyFill="1" applyBorder="1" applyAlignment="1">
      <alignment horizontal="center" vertical="center"/>
    </xf>
    <xf numFmtId="0" fontId="3" fillId="14" borderId="31" xfId="0" applyFont="1" applyFill="1" applyBorder="1" applyAlignment="1">
      <alignment horizontal="center" vertical="center"/>
    </xf>
    <xf numFmtId="0" fontId="3" fillId="14" borderId="34" xfId="0" applyFont="1" applyFill="1" applyBorder="1" applyAlignment="1">
      <alignment horizontal="center" vertical="center"/>
    </xf>
    <xf numFmtId="0" fontId="3" fillId="15" borderId="30" xfId="0" applyFont="1" applyFill="1" applyBorder="1" applyAlignment="1">
      <alignment horizontal="center" vertical="center"/>
    </xf>
    <xf numFmtId="0" fontId="3" fillId="15" borderId="33" xfId="0" applyFont="1" applyFill="1" applyBorder="1" applyAlignment="1">
      <alignment horizontal="center" vertical="center"/>
    </xf>
    <xf numFmtId="0" fontId="3" fillId="15" borderId="31" xfId="0" applyFont="1" applyFill="1" applyBorder="1" applyAlignment="1">
      <alignment horizontal="center" vertical="center"/>
    </xf>
    <xf numFmtId="0" fontId="3" fillId="15" borderId="34" xfId="0" applyFont="1" applyFill="1" applyBorder="1" applyAlignment="1">
      <alignment horizontal="center" vertical="center"/>
    </xf>
    <xf numFmtId="0" fontId="2" fillId="0" borderId="0" xfId="0" applyFont="1" applyBorder="1" applyAlignment="1">
      <alignment vertical="center"/>
    </xf>
    <xf numFmtId="0" fontId="0" fillId="0" borderId="27" xfId="0" applyBorder="1"/>
    <xf numFmtId="0" fontId="2" fillId="0" borderId="28" xfId="0" applyFont="1" applyBorder="1"/>
    <xf numFmtId="0" fontId="2" fillId="0" borderId="28" xfId="0" applyFont="1" applyBorder="1" applyAlignment="1">
      <alignment vertical="center"/>
    </xf>
    <xf numFmtId="0" fontId="3" fillId="0" borderId="28" xfId="0" applyFont="1" applyBorder="1"/>
    <xf numFmtId="0" fontId="2" fillId="0" borderId="27" xfId="0" applyFont="1" applyBorder="1"/>
    <xf numFmtId="0" fontId="2" fillId="0" borderId="27" xfId="0" applyFont="1" applyBorder="1" applyAlignment="1">
      <alignment vertical="center"/>
    </xf>
    <xf numFmtId="0" fontId="8" fillId="16" borderId="26" xfId="0" applyFont="1" applyFill="1" applyBorder="1" applyAlignment="1">
      <alignment horizontal="left" vertical="center"/>
    </xf>
    <xf numFmtId="0" fontId="8" fillId="17" borderId="26" xfId="0" applyFont="1" applyFill="1" applyBorder="1"/>
    <xf numFmtId="0" fontId="8" fillId="0" borderId="0" xfId="0" applyFont="1"/>
    <xf numFmtId="0" fontId="8" fillId="16" borderId="1" xfId="0" applyFont="1" applyFill="1" applyBorder="1" applyAlignment="1">
      <alignment horizontal="left" vertical="center"/>
    </xf>
  </cellXfs>
  <cellStyles count="3">
    <cellStyle name="Excel Built-in Explanatory Text" xfId="2" xr:uid="{00000000-0005-0000-0000-000008000000}"/>
    <cellStyle name="Normal" xfId="0" builtinId="0"/>
    <cellStyle name="Normal 2" xfId="1" xr:uid="{00000000-0005-0000-0000-000006000000}"/>
  </cellStyles>
  <dxfs count="0"/>
  <tableStyles count="0" defaultTableStyle="TableStyleMedium2" defaultPivotStyle="PivotStyleLight16"/>
  <colors>
    <indexedColors>
      <rgbColor rgb="FF000000"/>
      <rgbColor rgb="FFFFFFD7"/>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BCC"/>
      <rgbColor rgb="FFEEEEEE"/>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DDE8CB"/>
      <rgbColor rgb="FFE0EFD4"/>
      <rgbColor rgb="FFDDDDDD"/>
      <rgbColor rgb="FFCCCCCC"/>
      <rgbColor rgb="FFFF99CC"/>
      <rgbColor rgb="FFCC99FF"/>
      <rgbColor rgb="FFFFDBB6"/>
      <rgbColor rgb="FF3366FF"/>
      <rgbColor rgb="FF33CCCC"/>
      <rgbColor rgb="FF99CC00"/>
      <rgbColor rgb="FFFFD320"/>
      <rgbColor rgb="FFFF9900"/>
      <rgbColor rgb="FFFF420E"/>
      <rgbColor rgb="FF666699"/>
      <rgbColor rgb="FFB3B3B3"/>
      <rgbColor rgb="FF004586"/>
      <rgbColor rgb="FF339966"/>
      <rgbColor rgb="FF003300"/>
      <rgbColor rgb="FF333300"/>
      <rgbColor rgb="FF993300"/>
      <rgbColor rgb="FF993366"/>
      <rgbColor rgb="FF21409A"/>
      <rgbColor rgb="FF4C4C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a:lstStyle/>
          <a:p>
            <a:pPr>
              <a:defRPr sz="1600"/>
            </a:pPr>
            <a:r>
              <a:rPr lang="en-GB" sz="1600"/>
              <a:t>High-Skill</a:t>
            </a:r>
            <a:r>
              <a:rPr lang="en-GB" sz="1600" baseline="0"/>
              <a:t> Sector Share of Value Added</a:t>
            </a:r>
            <a:endParaRPr lang="en-GB" sz="1600"/>
          </a:p>
        </c:rich>
      </c:tx>
      <c:layout>
        <c:manualLayout>
          <c:xMode val="edge"/>
          <c:yMode val="edge"/>
          <c:x val="6.4607608230321328E-2"/>
          <c:y val="2.2378803924673299E-2"/>
        </c:manualLayout>
      </c:layout>
      <c:overlay val="0"/>
    </c:title>
    <c:autoTitleDeleted val="0"/>
    <c:plotArea>
      <c:layout/>
      <c:lineChart>
        <c:grouping val="standard"/>
        <c:varyColors val="0"/>
        <c:ser>
          <c:idx val="0"/>
          <c:order val="0"/>
          <c:tx>
            <c:strRef>
              <c:f>'Summary and Figures'!$C$4</c:f>
              <c:strCache>
                <c:ptCount val="1"/>
                <c:pt idx="0">
                  <c:v>VA Consumption Share</c:v>
                </c:pt>
              </c:strCache>
            </c:strRef>
          </c:tx>
          <c:spPr>
            <a:ln w="28800">
              <a:solidFill>
                <a:srgbClr val="004586"/>
              </a:solidFill>
              <a:round/>
            </a:ln>
          </c:spPr>
          <c:marker>
            <c:symbol val="square"/>
            <c:size val="8"/>
            <c:spPr>
              <a:solidFill>
                <a:srgbClr val="004586"/>
              </a:solidFill>
            </c:spPr>
          </c:marker>
          <c:dLbls>
            <c:delete val="1"/>
          </c:dLbls>
          <c:cat>
            <c:numRef>
              <c:f>'Summary and Figures'!$B$7:$B$13</c:f>
              <c:numCache>
                <c:formatCode>General</c:formatCode>
                <c:ptCount val="7"/>
                <c:pt idx="0">
                  <c:v>1977</c:v>
                </c:pt>
                <c:pt idx="1">
                  <c:v>1982</c:v>
                </c:pt>
                <c:pt idx="2">
                  <c:v>1987</c:v>
                </c:pt>
                <c:pt idx="3">
                  <c:v>1992</c:v>
                </c:pt>
                <c:pt idx="4">
                  <c:v>1997</c:v>
                </c:pt>
                <c:pt idx="5">
                  <c:v>2002</c:v>
                </c:pt>
                <c:pt idx="6">
                  <c:v>2005</c:v>
                </c:pt>
              </c:numCache>
            </c:numRef>
          </c:cat>
          <c:val>
            <c:numRef>
              <c:f>'Summary and Figures'!$C$7:$C$13</c:f>
              <c:numCache>
                <c:formatCode>#,##0.000</c:formatCode>
                <c:ptCount val="7"/>
                <c:pt idx="0">
                  <c:v>0.20788494526601764</c:v>
                </c:pt>
                <c:pt idx="1">
                  <c:v>0.21437544166125219</c:v>
                </c:pt>
                <c:pt idx="2">
                  <c:v>0.2405283003480333</c:v>
                </c:pt>
                <c:pt idx="3">
                  <c:v>0.29355182393310164</c:v>
                </c:pt>
                <c:pt idx="4">
                  <c:v>0.34968627614730219</c:v>
                </c:pt>
                <c:pt idx="5">
                  <c:v>0.36006864172889103</c:v>
                </c:pt>
                <c:pt idx="6">
                  <c:v>0.36230027184728042</c:v>
                </c:pt>
              </c:numCache>
            </c:numRef>
          </c:val>
          <c:smooth val="0"/>
          <c:extLst>
            <c:ext xmlns:c16="http://schemas.microsoft.com/office/drawing/2014/chart" uri="{C3380CC4-5D6E-409C-BE32-E72D297353CC}">
              <c16:uniqueId val="{00000000-56E4-3244-A408-D3474A079132}"/>
            </c:ext>
          </c:extLst>
        </c:ser>
        <c:ser>
          <c:idx val="1"/>
          <c:order val="1"/>
          <c:tx>
            <c:strRef>
              <c:f>'Summary and Figures'!$E$4</c:f>
              <c:strCache>
                <c:ptCount val="1"/>
                <c:pt idx="0">
                  <c:v>VA Investment Share</c:v>
                </c:pt>
              </c:strCache>
            </c:strRef>
          </c:tx>
          <c:spPr>
            <a:ln w="28800">
              <a:solidFill>
                <a:srgbClr val="FF420E"/>
              </a:solidFill>
              <a:round/>
            </a:ln>
          </c:spPr>
          <c:marker>
            <c:symbol val="diamond"/>
            <c:size val="8"/>
            <c:spPr>
              <a:solidFill>
                <a:srgbClr val="FF420E"/>
              </a:solidFill>
            </c:spPr>
          </c:marker>
          <c:dLbls>
            <c:delete val="1"/>
          </c:dLbls>
          <c:cat>
            <c:numRef>
              <c:f>'Summary and Figures'!$B$7:$B$13</c:f>
              <c:numCache>
                <c:formatCode>General</c:formatCode>
                <c:ptCount val="7"/>
                <c:pt idx="0">
                  <c:v>1977</c:v>
                </c:pt>
                <c:pt idx="1">
                  <c:v>1982</c:v>
                </c:pt>
                <c:pt idx="2">
                  <c:v>1987</c:v>
                </c:pt>
                <c:pt idx="3">
                  <c:v>1992</c:v>
                </c:pt>
                <c:pt idx="4">
                  <c:v>1997</c:v>
                </c:pt>
                <c:pt idx="5">
                  <c:v>2002</c:v>
                </c:pt>
                <c:pt idx="6">
                  <c:v>2005</c:v>
                </c:pt>
              </c:numCache>
            </c:numRef>
          </c:cat>
          <c:val>
            <c:numRef>
              <c:f>'Summary and Figures'!$E$7:$E$13</c:f>
              <c:numCache>
                <c:formatCode>0.0%</c:formatCode>
                <c:ptCount val="7"/>
                <c:pt idx="0">
                  <c:v>8.474892598741568E-2</c:v>
                </c:pt>
                <c:pt idx="1">
                  <c:v>9.4284057989289238E-2</c:v>
                </c:pt>
                <c:pt idx="2">
                  <c:v>9.3349780835902174E-2</c:v>
                </c:pt>
                <c:pt idx="3">
                  <c:v>0.12552869718666601</c:v>
                </c:pt>
                <c:pt idx="4">
                  <c:v>0.22043447207603697</c:v>
                </c:pt>
                <c:pt idx="5">
                  <c:v>0.22252368022573416</c:v>
                </c:pt>
                <c:pt idx="6">
                  <c:v>0.2759745931987645</c:v>
                </c:pt>
              </c:numCache>
            </c:numRef>
          </c:val>
          <c:smooth val="0"/>
          <c:extLst>
            <c:ext xmlns:c16="http://schemas.microsoft.com/office/drawing/2014/chart" uri="{C3380CC4-5D6E-409C-BE32-E72D297353CC}">
              <c16:uniqueId val="{00000001-56E4-3244-A408-D3474A079132}"/>
            </c:ext>
          </c:extLst>
        </c:ser>
        <c:ser>
          <c:idx val="2"/>
          <c:order val="2"/>
          <c:tx>
            <c:strRef>
              <c:f>'Summary and Figures'!$G$4</c:f>
              <c:strCache>
                <c:ptCount val="1"/>
                <c:pt idx="0">
                  <c:v>Total VA Share</c:v>
                </c:pt>
              </c:strCache>
            </c:strRef>
          </c:tx>
          <c:spPr>
            <a:ln w="28800">
              <a:solidFill>
                <a:srgbClr val="FFD320"/>
              </a:solidFill>
              <a:round/>
            </a:ln>
          </c:spPr>
          <c:marker>
            <c:symbol val="triangle"/>
            <c:size val="8"/>
            <c:spPr>
              <a:solidFill>
                <a:srgbClr val="FFD320"/>
              </a:solidFill>
            </c:spPr>
          </c:marker>
          <c:dLbls>
            <c:delete val="1"/>
          </c:dLbls>
          <c:cat>
            <c:numRef>
              <c:f>'Summary and Figures'!$B$7:$B$13</c:f>
              <c:numCache>
                <c:formatCode>General</c:formatCode>
                <c:ptCount val="7"/>
                <c:pt idx="0">
                  <c:v>1977</c:v>
                </c:pt>
                <c:pt idx="1">
                  <c:v>1982</c:v>
                </c:pt>
                <c:pt idx="2">
                  <c:v>1987</c:v>
                </c:pt>
                <c:pt idx="3">
                  <c:v>1992</c:v>
                </c:pt>
                <c:pt idx="4">
                  <c:v>1997</c:v>
                </c:pt>
                <c:pt idx="5">
                  <c:v>2002</c:v>
                </c:pt>
                <c:pt idx="6">
                  <c:v>2005</c:v>
                </c:pt>
              </c:numCache>
            </c:numRef>
          </c:cat>
          <c:val>
            <c:numRef>
              <c:f>'Summary and Figures'!$G$7:$G$13</c:f>
              <c:numCache>
                <c:formatCode>0.0%</c:formatCode>
                <c:ptCount val="7"/>
                <c:pt idx="0">
                  <c:v>0.25502228909250158</c:v>
                </c:pt>
                <c:pt idx="1">
                  <c:v>0.27214402435393148</c:v>
                </c:pt>
                <c:pt idx="2">
                  <c:v>0.29147223651072574</c:v>
                </c:pt>
                <c:pt idx="3">
                  <c:v>0.35093526994716795</c:v>
                </c:pt>
                <c:pt idx="4">
                  <c:v>0.3995608883391838</c:v>
                </c:pt>
                <c:pt idx="5">
                  <c:v>0.40969729736577726</c:v>
                </c:pt>
                <c:pt idx="6">
                  <c:v>0.41853329710864462</c:v>
                </c:pt>
              </c:numCache>
            </c:numRef>
          </c:val>
          <c:smooth val="0"/>
          <c:extLst>
            <c:ext xmlns:c16="http://schemas.microsoft.com/office/drawing/2014/chart" uri="{C3380CC4-5D6E-409C-BE32-E72D297353CC}">
              <c16:uniqueId val="{00000002-56E4-3244-A408-D3474A079132}"/>
            </c:ext>
          </c:extLst>
        </c:ser>
        <c:dLbls>
          <c:showLegendKey val="0"/>
          <c:showVal val="1"/>
          <c:showCatName val="0"/>
          <c:showSerName val="0"/>
          <c:showPercent val="0"/>
          <c:showBubbleSize val="0"/>
        </c:dLbls>
        <c:marker val="1"/>
        <c:smooth val="0"/>
        <c:axId val="56974423"/>
        <c:axId val="5797738"/>
      </c:lineChart>
      <c:catAx>
        <c:axId val="56974423"/>
        <c:scaling>
          <c:orientation val="minMax"/>
        </c:scaling>
        <c:delete val="0"/>
        <c:axPos val="b"/>
        <c:numFmt formatCode="General" sourceLinked="1"/>
        <c:majorTickMark val="none"/>
        <c:minorTickMark val="none"/>
        <c:tickLblPos val="nextTo"/>
        <c:spPr>
          <a:ln>
            <a:solidFill>
              <a:srgbClr val="B3B3B3"/>
            </a:solidFill>
          </a:ln>
        </c:spPr>
        <c:txPr>
          <a:bodyPr/>
          <a:lstStyle/>
          <a:p>
            <a:pPr>
              <a:defRPr sz="1200" b="0" strike="noStrike" spc="-1">
                <a:latin typeface="Arial"/>
              </a:defRPr>
            </a:pPr>
            <a:endParaRPr lang="en-US"/>
          </a:p>
        </c:txPr>
        <c:crossAx val="5797738"/>
        <c:crosses val="autoZero"/>
        <c:auto val="1"/>
        <c:lblAlgn val="ctr"/>
        <c:lblOffset val="100"/>
        <c:noMultiLvlLbl val="0"/>
      </c:catAx>
      <c:valAx>
        <c:axId val="5797738"/>
        <c:scaling>
          <c:orientation val="minMax"/>
        </c:scaling>
        <c:delete val="0"/>
        <c:axPos val="l"/>
        <c:majorGridlines>
          <c:spPr>
            <a:ln>
              <a:solidFill>
                <a:srgbClr val="B3B3B3"/>
              </a:solidFill>
            </a:ln>
          </c:spPr>
        </c:majorGridlines>
        <c:numFmt formatCode="0.0%" sourceLinked="0"/>
        <c:majorTickMark val="none"/>
        <c:minorTickMark val="none"/>
        <c:tickLblPos val="nextTo"/>
        <c:spPr>
          <a:ln>
            <a:solidFill>
              <a:srgbClr val="B3B3B3"/>
            </a:solidFill>
          </a:ln>
        </c:spPr>
        <c:txPr>
          <a:bodyPr/>
          <a:lstStyle/>
          <a:p>
            <a:pPr>
              <a:defRPr sz="1200" b="0" strike="noStrike" spc="-1">
                <a:latin typeface="Arial"/>
              </a:defRPr>
            </a:pPr>
            <a:endParaRPr lang="en-US"/>
          </a:p>
        </c:txPr>
        <c:crossAx val="56974423"/>
        <c:crosses val="autoZero"/>
        <c:crossBetween val="midCat"/>
      </c:valAx>
      <c:spPr>
        <a:noFill/>
        <a:ln>
          <a:solidFill>
            <a:srgbClr val="B3B3B3"/>
          </a:solidFill>
        </a:ln>
      </c:spPr>
    </c:plotArea>
    <c:legend>
      <c:legendPos val="r"/>
      <c:overlay val="0"/>
      <c:spPr>
        <a:noFill/>
        <a:ln>
          <a:noFill/>
        </a:ln>
      </c:spPr>
      <c:txPr>
        <a:bodyPr/>
        <a:lstStyle/>
        <a:p>
          <a:pPr>
            <a:defRPr sz="1200" b="0" strike="noStrike" spc="-1">
              <a:latin typeface="Arial"/>
            </a:defRPr>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a:lstStyle/>
          <a:p>
            <a:pPr>
              <a:defRPr sz="1400"/>
            </a:pPr>
            <a:r>
              <a:rPr lang="en-GB" sz="1400"/>
              <a:t>Time</a:t>
            </a:r>
            <a:r>
              <a:rPr lang="en-GB" sz="1400" baseline="0"/>
              <a:t> Series of the High-Skill Sector Share of Value Added</a:t>
            </a:r>
            <a:endParaRPr lang="en-GB" sz="1400"/>
          </a:p>
        </c:rich>
      </c:tx>
      <c:layout>
        <c:manualLayout>
          <c:xMode val="edge"/>
          <c:yMode val="edge"/>
          <c:x val="0.10134348955514665"/>
          <c:y val="1.9022093230509896E-2"/>
        </c:manualLayout>
      </c:layout>
      <c:overlay val="0"/>
    </c:title>
    <c:autoTitleDeleted val="0"/>
    <c:plotArea>
      <c:layout/>
      <c:lineChart>
        <c:grouping val="standard"/>
        <c:varyColors val="0"/>
        <c:ser>
          <c:idx val="0"/>
          <c:order val="0"/>
          <c:tx>
            <c:strRef>
              <c:f>'Summary and Figures'!$B$45:$B$45</c:f>
              <c:strCache>
                <c:ptCount val="1"/>
                <c:pt idx="0">
                  <c:v>HS Sector VA due to Cons Interpolated</c:v>
                </c:pt>
              </c:strCache>
            </c:strRef>
          </c:tx>
          <c:spPr>
            <a:ln w="28800">
              <a:solidFill>
                <a:srgbClr val="FF420E"/>
              </a:solidFill>
              <a:round/>
            </a:ln>
          </c:spPr>
          <c:marker>
            <c:symbol val="diamond"/>
            <c:size val="8"/>
            <c:spPr>
              <a:solidFill>
                <a:srgbClr val="FF420E"/>
              </a:solidFill>
            </c:spPr>
          </c:marker>
          <c:cat>
            <c:numRef>
              <c:f>'Summary and Figures'!$A$46:$A$74</c:f>
              <c:numCache>
                <c:formatCode>General</c:formatCode>
                <c:ptCount val="29"/>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numCache>
            </c:numRef>
          </c:cat>
          <c:val>
            <c:numRef>
              <c:f>'Summary and Figures'!$B$46:$B$74</c:f>
              <c:numCache>
                <c:formatCode>#,##0.000</c:formatCode>
                <c:ptCount val="29"/>
                <c:pt idx="0">
                  <c:v>0.20799999999999999</c:v>
                </c:pt>
                <c:pt idx="1">
                  <c:v>0.2092</c:v>
                </c:pt>
                <c:pt idx="2">
                  <c:v>0.2104</c:v>
                </c:pt>
                <c:pt idx="3">
                  <c:v>0.21160000000000001</c:v>
                </c:pt>
                <c:pt idx="4">
                  <c:v>0.21279999999999999</c:v>
                </c:pt>
                <c:pt idx="5">
                  <c:v>0.214</c:v>
                </c:pt>
                <c:pt idx="6">
                  <c:v>0.21940000000000001</c:v>
                </c:pt>
                <c:pt idx="7">
                  <c:v>0.2248</c:v>
                </c:pt>
                <c:pt idx="8">
                  <c:v>0.23019999999999999</c:v>
                </c:pt>
                <c:pt idx="9">
                  <c:v>0.2356</c:v>
                </c:pt>
                <c:pt idx="10">
                  <c:v>0.24099999999999999</c:v>
                </c:pt>
                <c:pt idx="11">
                  <c:v>0.25159999999999999</c:v>
                </c:pt>
                <c:pt idx="12">
                  <c:v>0.26219999999999999</c:v>
                </c:pt>
                <c:pt idx="13">
                  <c:v>0.27279999999999999</c:v>
                </c:pt>
                <c:pt idx="14">
                  <c:v>0.28339999999999999</c:v>
                </c:pt>
                <c:pt idx="15">
                  <c:v>0.29399999999999998</c:v>
                </c:pt>
                <c:pt idx="16">
                  <c:v>0.30520000000000003</c:v>
                </c:pt>
                <c:pt idx="17">
                  <c:v>0.31640000000000001</c:v>
                </c:pt>
                <c:pt idx="18">
                  <c:v>0.3276</c:v>
                </c:pt>
                <c:pt idx="19">
                  <c:v>0.33879999999999999</c:v>
                </c:pt>
                <c:pt idx="20">
                  <c:v>0.35</c:v>
                </c:pt>
                <c:pt idx="21">
                  <c:v>0.35199999999999998</c:v>
                </c:pt>
                <c:pt idx="22">
                  <c:v>0.35399999999999998</c:v>
                </c:pt>
                <c:pt idx="23">
                  <c:v>0.35599999999999998</c:v>
                </c:pt>
                <c:pt idx="24">
                  <c:v>0.35799999999999998</c:v>
                </c:pt>
                <c:pt idx="25">
                  <c:v>0.36</c:v>
                </c:pt>
                <c:pt idx="26">
                  <c:v>0.36066666666666702</c:v>
                </c:pt>
                <c:pt idx="27">
                  <c:v>0.36133333333333301</c:v>
                </c:pt>
                <c:pt idx="28">
                  <c:v>0.36199999999999999</c:v>
                </c:pt>
              </c:numCache>
            </c:numRef>
          </c:val>
          <c:smooth val="0"/>
          <c:extLst>
            <c:ext xmlns:c16="http://schemas.microsoft.com/office/drawing/2014/chart" uri="{C3380CC4-5D6E-409C-BE32-E72D297353CC}">
              <c16:uniqueId val="{00000000-7A4C-9644-8CF0-E5CC8C74F379}"/>
            </c:ext>
          </c:extLst>
        </c:ser>
        <c:ser>
          <c:idx val="1"/>
          <c:order val="1"/>
          <c:tx>
            <c:strRef>
              <c:f>'Summary and Figures'!$C$45:$C$45</c:f>
              <c:strCache>
                <c:ptCount val="1"/>
                <c:pt idx="0">
                  <c:v>HS Sector VA Worldklems</c:v>
                </c:pt>
              </c:strCache>
            </c:strRef>
          </c:tx>
          <c:spPr>
            <a:ln w="28800">
              <a:solidFill>
                <a:srgbClr val="2A6099"/>
              </a:solidFill>
              <a:round/>
            </a:ln>
          </c:spPr>
          <c:marker>
            <c:symbol val="none"/>
          </c:marker>
          <c:cat>
            <c:numRef>
              <c:f>'Summary and Figures'!$A$46:$A$74</c:f>
              <c:numCache>
                <c:formatCode>General</c:formatCode>
                <c:ptCount val="29"/>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numCache>
            </c:numRef>
          </c:cat>
          <c:val>
            <c:numRef>
              <c:f>'Summary and Figures'!$C$46:$C$74</c:f>
              <c:numCache>
                <c:formatCode>#,##0.000</c:formatCode>
                <c:ptCount val="29"/>
                <c:pt idx="0">
                  <c:v>0.24781053552437701</c:v>
                </c:pt>
                <c:pt idx="1">
                  <c:v>0.248174041362932</c:v>
                </c:pt>
                <c:pt idx="2">
                  <c:v>0.25054251340448602</c:v>
                </c:pt>
                <c:pt idx="3">
                  <c:v>0.261308985389338</c:v>
                </c:pt>
                <c:pt idx="4">
                  <c:v>0.25835901752972201</c:v>
                </c:pt>
                <c:pt idx="5">
                  <c:v>0.26299925487227999</c:v>
                </c:pt>
                <c:pt idx="6">
                  <c:v>0.27240643268690901</c:v>
                </c:pt>
                <c:pt idx="7">
                  <c:v>0.273018821338263</c:v>
                </c:pt>
                <c:pt idx="8">
                  <c:v>0.279918782683998</c:v>
                </c:pt>
                <c:pt idx="9">
                  <c:v>0.28926020522138102</c:v>
                </c:pt>
                <c:pt idx="10">
                  <c:v>0.30256829900932602</c:v>
                </c:pt>
                <c:pt idx="11">
                  <c:v>0.30502880862806198</c:v>
                </c:pt>
                <c:pt idx="12">
                  <c:v>0.30942513184688197</c:v>
                </c:pt>
                <c:pt idx="13">
                  <c:v>0.321922080823419</c:v>
                </c:pt>
                <c:pt idx="14">
                  <c:v>0.33159423482462802</c:v>
                </c:pt>
                <c:pt idx="15">
                  <c:v>0.33959856565126101</c:v>
                </c:pt>
                <c:pt idx="16">
                  <c:v>0.34229746586162801</c:v>
                </c:pt>
                <c:pt idx="17">
                  <c:v>0.338577466646582</c:v>
                </c:pt>
                <c:pt idx="18">
                  <c:v>0.34239060089239398</c:v>
                </c:pt>
                <c:pt idx="19">
                  <c:v>0.34583469742447598</c:v>
                </c:pt>
                <c:pt idx="20">
                  <c:v>0.34944696934270397</c:v>
                </c:pt>
                <c:pt idx="21">
                  <c:v>0.35648116618113002</c:v>
                </c:pt>
                <c:pt idx="22">
                  <c:v>0.36081382650890198</c:v>
                </c:pt>
                <c:pt idx="23">
                  <c:v>0.36605792264217901</c:v>
                </c:pt>
                <c:pt idx="24">
                  <c:v>0.37933823989863202</c:v>
                </c:pt>
                <c:pt idx="25">
                  <c:v>0.385426407513281</c:v>
                </c:pt>
                <c:pt idx="26">
                  <c:v>0.38784690235776098</c:v>
                </c:pt>
                <c:pt idx="27">
                  <c:v>0.38378773953415901</c:v>
                </c:pt>
                <c:pt idx="28">
                  <c:v>0.38569984798334001</c:v>
                </c:pt>
              </c:numCache>
            </c:numRef>
          </c:val>
          <c:smooth val="0"/>
          <c:extLst>
            <c:ext xmlns:c16="http://schemas.microsoft.com/office/drawing/2014/chart" uri="{C3380CC4-5D6E-409C-BE32-E72D297353CC}">
              <c16:uniqueId val="{00000001-7A4C-9644-8CF0-E5CC8C74F379}"/>
            </c:ext>
          </c:extLst>
        </c:ser>
        <c:dLbls>
          <c:showLegendKey val="0"/>
          <c:showVal val="0"/>
          <c:showCatName val="0"/>
          <c:showSerName val="0"/>
          <c:showPercent val="0"/>
          <c:showBubbleSize val="0"/>
        </c:dLbls>
        <c:marker val="1"/>
        <c:smooth val="0"/>
        <c:axId val="40267740"/>
        <c:axId val="74230223"/>
      </c:lineChart>
      <c:catAx>
        <c:axId val="40267740"/>
        <c:scaling>
          <c:orientation val="minMax"/>
        </c:scaling>
        <c:delete val="0"/>
        <c:axPos val="b"/>
        <c:numFmt formatCode="General" sourceLinked="1"/>
        <c:majorTickMark val="none"/>
        <c:minorTickMark val="none"/>
        <c:tickLblPos val="nextTo"/>
        <c:spPr>
          <a:ln>
            <a:solidFill>
              <a:srgbClr val="B3B3B3"/>
            </a:solidFill>
          </a:ln>
        </c:spPr>
        <c:txPr>
          <a:bodyPr/>
          <a:lstStyle/>
          <a:p>
            <a:pPr>
              <a:defRPr sz="1200" b="0" strike="noStrike" spc="-1">
                <a:latin typeface="Arial"/>
              </a:defRPr>
            </a:pPr>
            <a:endParaRPr lang="en-US"/>
          </a:p>
        </c:txPr>
        <c:crossAx val="74230223"/>
        <c:crosses val="autoZero"/>
        <c:auto val="1"/>
        <c:lblAlgn val="ctr"/>
        <c:lblOffset val="100"/>
        <c:noMultiLvlLbl val="0"/>
      </c:catAx>
      <c:valAx>
        <c:axId val="74230223"/>
        <c:scaling>
          <c:orientation val="minMax"/>
        </c:scaling>
        <c:delete val="0"/>
        <c:axPos val="l"/>
        <c:majorGridlines>
          <c:spPr>
            <a:ln>
              <a:solidFill>
                <a:srgbClr val="B3B3B3"/>
              </a:solidFill>
            </a:ln>
          </c:spPr>
        </c:majorGridlines>
        <c:title>
          <c:tx>
            <c:rich>
              <a:bodyPr/>
              <a:lstStyle/>
              <a:p>
                <a:pPr>
                  <a:defRPr sz="1200">
                    <a:latin typeface="Arial" panose="020B0604020202020204" pitchFamily="34" charset="0"/>
                    <a:cs typeface="Arial" panose="020B0604020202020204" pitchFamily="34" charset="0"/>
                  </a:defRPr>
                </a:pPr>
                <a:r>
                  <a:rPr lang="en-GB" sz="1200">
                    <a:latin typeface="Arial" panose="020B0604020202020204" pitchFamily="34" charset="0"/>
                    <a:cs typeface="Arial" panose="020B0604020202020204" pitchFamily="34" charset="0"/>
                  </a:rPr>
                  <a:t>Share</a:t>
                </a:r>
                <a:r>
                  <a:rPr lang="en-GB" sz="1200" baseline="0">
                    <a:latin typeface="Arial" panose="020B0604020202020204" pitchFamily="34" charset="0"/>
                    <a:cs typeface="Arial" panose="020B0604020202020204" pitchFamily="34" charset="0"/>
                  </a:rPr>
                  <a:t> of Total Value Added</a:t>
                </a:r>
                <a:endParaRPr lang="en-GB" sz="1200">
                  <a:latin typeface="Arial" panose="020B0604020202020204" pitchFamily="34" charset="0"/>
                  <a:cs typeface="Arial" panose="020B0604020202020204" pitchFamily="34" charset="0"/>
                </a:endParaRPr>
              </a:p>
            </c:rich>
          </c:tx>
          <c:overlay val="0"/>
        </c:title>
        <c:numFmt formatCode="General" sourceLinked="0"/>
        <c:majorTickMark val="none"/>
        <c:minorTickMark val="none"/>
        <c:tickLblPos val="nextTo"/>
        <c:spPr>
          <a:ln>
            <a:solidFill>
              <a:srgbClr val="B3B3B3"/>
            </a:solidFill>
          </a:ln>
        </c:spPr>
        <c:txPr>
          <a:bodyPr/>
          <a:lstStyle/>
          <a:p>
            <a:pPr>
              <a:defRPr sz="1200" b="0" strike="noStrike" spc="-1">
                <a:latin typeface="Arial"/>
              </a:defRPr>
            </a:pPr>
            <a:endParaRPr lang="en-US"/>
          </a:p>
        </c:txPr>
        <c:crossAx val="40267740"/>
        <c:crosses val="autoZero"/>
        <c:crossBetween val="midCat"/>
      </c:valAx>
      <c:spPr>
        <a:noFill/>
        <a:ln>
          <a:solidFill>
            <a:srgbClr val="B3B3B3"/>
          </a:solidFill>
        </a:ln>
      </c:spPr>
    </c:plotArea>
    <c:legend>
      <c:legendPos val="r"/>
      <c:overlay val="0"/>
      <c:txPr>
        <a:bodyPr/>
        <a:lstStyle/>
        <a:p>
          <a:pPr>
            <a:defRPr sz="1200"/>
          </a:pPr>
          <a:endParaRPr lang="en-US"/>
        </a:p>
      </c:txPr>
    </c:legend>
    <c:plotVisOnly val="1"/>
    <c:dispBlanksAs val="gap"/>
    <c:showDLblsOverMax val="1"/>
  </c:chart>
  <c:spPr>
    <a:solidFill>
      <a:srgbClr val="FFFFFF"/>
    </a:solid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46080</xdr:colOff>
      <xdr:row>15</xdr:row>
      <xdr:rowOff>149040</xdr:rowOff>
    </xdr:from>
    <xdr:to>
      <xdr:col>9</xdr:col>
      <xdr:colOff>164880</xdr:colOff>
      <xdr:row>40</xdr:row>
      <xdr:rowOff>80640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30240</xdr:colOff>
      <xdr:row>44</xdr:row>
      <xdr:rowOff>243360</xdr:rowOff>
    </xdr:from>
    <xdr:to>
      <xdr:col>8</xdr:col>
      <xdr:colOff>683640</xdr:colOff>
      <xdr:row>64</xdr:row>
      <xdr:rowOff>102419</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1409A"/>
  </sheetPr>
  <dimension ref="B2:L22"/>
  <sheetViews>
    <sheetView zoomScale="110" zoomScaleNormal="110" workbookViewId="0">
      <selection activeCell="B2" sqref="B2:L2"/>
    </sheetView>
  </sheetViews>
  <sheetFormatPr baseColWidth="10" defaultColWidth="8.83203125" defaultRowHeight="13" x14ac:dyDescent="0.15"/>
  <cols>
    <col min="3" max="3" width="22.33203125" customWidth="1"/>
    <col min="4" max="4" width="20.33203125" customWidth="1"/>
  </cols>
  <sheetData>
    <row r="2" spans="2:12" s="239" customFormat="1" ht="20" x14ac:dyDescent="0.2">
      <c r="B2" s="240" t="s">
        <v>0</v>
      </c>
      <c r="C2" s="240"/>
      <c r="D2" s="240"/>
      <c r="E2" s="240"/>
      <c r="F2" s="240"/>
      <c r="G2" s="240"/>
      <c r="H2" s="240"/>
      <c r="I2" s="240"/>
      <c r="J2" s="240"/>
      <c r="K2" s="240"/>
      <c r="L2" s="240"/>
    </row>
    <row r="3" spans="2:12" ht="38.25" customHeight="1" x14ac:dyDescent="0.15">
      <c r="B3" s="4" t="s">
        <v>1</v>
      </c>
      <c r="C3" s="4"/>
      <c r="D3" s="4"/>
      <c r="E3" s="4"/>
      <c r="F3" s="4"/>
      <c r="G3" s="4"/>
      <c r="H3" s="4"/>
      <c r="I3" s="4"/>
      <c r="J3" s="4"/>
      <c r="K3" s="4"/>
      <c r="L3" s="4"/>
    </row>
    <row r="4" spans="2:12" ht="47.5" customHeight="1" x14ac:dyDescent="0.15">
      <c r="B4" s="4" t="s">
        <v>2</v>
      </c>
      <c r="C4" s="4"/>
      <c r="D4" s="4"/>
      <c r="E4" s="4"/>
      <c r="F4" s="4"/>
      <c r="G4" s="4"/>
      <c r="H4" s="4"/>
      <c r="I4" s="4"/>
      <c r="J4" s="4"/>
      <c r="K4" s="4"/>
      <c r="L4" s="4"/>
    </row>
    <row r="6" spans="2:12" ht="48.25" customHeight="1" x14ac:dyDescent="0.15">
      <c r="B6" s="4" t="s">
        <v>3</v>
      </c>
      <c r="C6" s="4"/>
      <c r="D6" s="4"/>
      <c r="E6" s="4"/>
      <c r="F6" s="4"/>
      <c r="G6" s="4"/>
      <c r="H6" s="4"/>
      <c r="I6" s="4"/>
      <c r="J6" s="4"/>
      <c r="K6" s="4"/>
      <c r="L6" s="4"/>
    </row>
    <row r="7" spans="2:12" ht="48.25" customHeight="1" x14ac:dyDescent="0.15">
      <c r="B7" s="4" t="s">
        <v>4</v>
      </c>
      <c r="C7" s="4"/>
      <c r="D7" s="4"/>
      <c r="E7" s="4"/>
      <c r="F7" s="4"/>
      <c r="G7" s="4"/>
      <c r="H7" s="4"/>
      <c r="I7" s="4"/>
      <c r="J7" s="4"/>
      <c r="K7" s="4"/>
      <c r="L7" s="4"/>
    </row>
    <row r="9" spans="2:12" ht="49" customHeight="1" x14ac:dyDescent="0.15">
      <c r="B9" s="4" t="s">
        <v>5</v>
      </c>
      <c r="C9" s="4"/>
      <c r="D9" s="4"/>
      <c r="E9" s="4"/>
      <c r="F9" s="4"/>
      <c r="G9" s="4"/>
      <c r="H9" s="4"/>
      <c r="I9" s="4"/>
      <c r="J9" s="4"/>
      <c r="K9" s="4"/>
      <c r="L9" s="4"/>
    </row>
    <row r="11" spans="2:12" ht="20" x14ac:dyDescent="0.15">
      <c r="B11" s="237" t="s">
        <v>6</v>
      </c>
      <c r="C11" s="237"/>
      <c r="D11" s="237"/>
      <c r="E11" s="237"/>
      <c r="F11" s="237"/>
      <c r="G11" s="237"/>
      <c r="H11" s="237"/>
      <c r="I11" s="237"/>
      <c r="J11" s="237"/>
      <c r="K11" s="237"/>
      <c r="L11" s="237"/>
    </row>
    <row r="12" spans="2:12" ht="74" customHeight="1" x14ac:dyDescent="0.15">
      <c r="B12" s="4" t="s">
        <v>7</v>
      </c>
      <c r="C12" s="4"/>
      <c r="D12" s="4"/>
      <c r="E12" s="4"/>
      <c r="F12" s="4"/>
      <c r="G12" s="4"/>
      <c r="H12" s="4"/>
      <c r="I12" s="4"/>
      <c r="J12" s="4"/>
      <c r="K12" s="4"/>
      <c r="L12" s="4"/>
    </row>
    <row r="14" spans="2:12" ht="16.25" customHeight="1" x14ac:dyDescent="0.15">
      <c r="B14" s="4" t="s">
        <v>8</v>
      </c>
      <c r="C14" s="4"/>
      <c r="D14" s="4"/>
      <c r="E14" s="4"/>
      <c r="F14" s="4"/>
      <c r="G14" s="4"/>
      <c r="H14" s="4"/>
      <c r="I14" s="4"/>
      <c r="J14" s="4"/>
      <c r="K14" s="4"/>
      <c r="L14" s="4"/>
    </row>
    <row r="16" spans="2:12" s="239" customFormat="1" ht="20" x14ac:dyDescent="0.2">
      <c r="B16" s="238" t="s">
        <v>9</v>
      </c>
      <c r="C16" s="238" t="s">
        <v>10</v>
      </c>
      <c r="D16" s="238"/>
      <c r="E16" s="238"/>
      <c r="F16" s="238"/>
      <c r="G16" s="238"/>
      <c r="H16" s="238"/>
      <c r="I16" s="238"/>
      <c r="J16" s="238"/>
      <c r="K16" s="238"/>
      <c r="L16" s="238"/>
    </row>
    <row r="17" spans="2:12" s="6" customFormat="1" ht="17" x14ac:dyDescent="0.2">
      <c r="B17" s="232" t="s">
        <v>11</v>
      </c>
      <c r="C17" s="233" t="s">
        <v>12</v>
      </c>
      <c r="D17" s="234"/>
      <c r="E17" s="233"/>
      <c r="F17" s="233"/>
      <c r="G17" s="233"/>
      <c r="H17" s="233"/>
      <c r="I17" s="233"/>
      <c r="J17" s="233"/>
      <c r="K17" s="233"/>
      <c r="L17" s="233"/>
    </row>
    <row r="18" spans="2:12" s="6" customFormat="1" ht="17" x14ac:dyDescent="0.2">
      <c r="B18" s="7" t="s">
        <v>13</v>
      </c>
      <c r="C18" s="230" t="s">
        <v>14</v>
      </c>
      <c r="D18" s="42"/>
      <c r="E18" s="230"/>
      <c r="F18" s="230"/>
      <c r="G18" s="230"/>
      <c r="H18" s="230"/>
      <c r="I18" s="230"/>
      <c r="J18" s="230"/>
      <c r="K18" s="230"/>
      <c r="L18" s="230"/>
    </row>
    <row r="19" spans="2:12" s="6" customFormat="1" ht="17" x14ac:dyDescent="0.2">
      <c r="B19" s="7" t="s">
        <v>15</v>
      </c>
      <c r="C19" s="230" t="s">
        <v>16</v>
      </c>
      <c r="D19" s="42"/>
      <c r="E19" s="230"/>
      <c r="F19" s="230"/>
      <c r="G19" s="230"/>
      <c r="H19" s="230"/>
      <c r="I19" s="230"/>
      <c r="J19" s="230"/>
      <c r="K19" s="230"/>
      <c r="L19" s="230"/>
    </row>
    <row r="20" spans="2:12" s="6" customFormat="1" ht="17" x14ac:dyDescent="0.2">
      <c r="B20" s="7" t="s">
        <v>17</v>
      </c>
      <c r="C20" s="230" t="s">
        <v>18</v>
      </c>
      <c r="D20" s="42"/>
      <c r="E20" s="230"/>
      <c r="F20" s="230"/>
      <c r="G20" s="230"/>
      <c r="H20" s="230"/>
      <c r="I20" s="230"/>
      <c r="J20" s="230"/>
      <c r="K20" s="230"/>
      <c r="L20" s="230"/>
    </row>
    <row r="21" spans="2:12" s="6" customFormat="1" ht="17" x14ac:dyDescent="0.2">
      <c r="B21" s="7" t="s">
        <v>19</v>
      </c>
      <c r="C21" s="230" t="s">
        <v>20</v>
      </c>
      <c r="D21" s="42"/>
      <c r="E21" s="230"/>
      <c r="F21" s="230"/>
      <c r="G21" s="230"/>
      <c r="H21" s="230"/>
      <c r="I21" s="230"/>
      <c r="J21" s="230"/>
      <c r="K21" s="230"/>
      <c r="L21" s="230"/>
    </row>
    <row r="22" spans="2:12" ht="17" x14ac:dyDescent="0.2">
      <c r="B22" s="235" t="s">
        <v>21</v>
      </c>
      <c r="C22" s="236" t="s">
        <v>22</v>
      </c>
      <c r="D22" s="231"/>
      <c r="E22" s="236"/>
      <c r="F22" s="236"/>
      <c r="G22" s="236"/>
      <c r="H22" s="236"/>
      <c r="I22" s="236"/>
      <c r="J22" s="236"/>
      <c r="K22" s="236"/>
      <c r="L22" s="236"/>
    </row>
  </sheetData>
  <mergeCells count="9">
    <mergeCell ref="B9:L9"/>
    <mergeCell ref="B11:L11"/>
    <mergeCell ref="B12:L12"/>
    <mergeCell ref="B14:L14"/>
    <mergeCell ref="B2:L2"/>
    <mergeCell ref="B3:L3"/>
    <mergeCell ref="B4:L4"/>
    <mergeCell ref="B6:L6"/>
    <mergeCell ref="B7:L7"/>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ignoredErrors>
    <ignoredError sqref="B17:B2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G429"/>
  <sheetViews>
    <sheetView topLeftCell="A370" zoomScale="120" zoomScaleNormal="120" workbookViewId="0">
      <selection activeCell="G364" sqref="G364"/>
    </sheetView>
  </sheetViews>
  <sheetFormatPr baseColWidth="10" defaultColWidth="11.5" defaultRowHeight="13" x14ac:dyDescent="0.15"/>
  <cols>
    <col min="3" max="3" width="81.33203125" customWidth="1"/>
  </cols>
  <sheetData>
    <row r="2" spans="2:4" x14ac:dyDescent="0.15">
      <c r="B2" t="s">
        <v>1284</v>
      </c>
      <c r="C2" t="s">
        <v>1285</v>
      </c>
      <c r="D2" t="s">
        <v>1286</v>
      </c>
    </row>
    <row r="3" spans="2:4" x14ac:dyDescent="0.15">
      <c r="B3" t="s">
        <v>1287</v>
      </c>
      <c r="D3">
        <v>10919</v>
      </c>
    </row>
    <row r="4" spans="2:4" x14ac:dyDescent="0.15">
      <c r="B4" t="s">
        <v>1288</v>
      </c>
      <c r="C4" t="s">
        <v>1289</v>
      </c>
      <c r="D4">
        <v>6982</v>
      </c>
    </row>
    <row r="5" spans="2:4" x14ac:dyDescent="0.15">
      <c r="B5">
        <v>111200</v>
      </c>
      <c r="C5" t="s">
        <v>1290</v>
      </c>
      <c r="D5">
        <v>9471</v>
      </c>
    </row>
    <row r="6" spans="2:4" x14ac:dyDescent="0.15">
      <c r="B6">
        <v>111300</v>
      </c>
      <c r="C6" t="s">
        <v>1291</v>
      </c>
      <c r="D6">
        <v>12055</v>
      </c>
    </row>
    <row r="7" spans="2:4" x14ac:dyDescent="0.15">
      <c r="B7">
        <v>111400</v>
      </c>
      <c r="C7" t="s">
        <v>1292</v>
      </c>
      <c r="D7">
        <v>9479</v>
      </c>
    </row>
    <row r="8" spans="2:4" x14ac:dyDescent="0.15">
      <c r="B8">
        <v>111900</v>
      </c>
      <c r="C8" t="s">
        <v>1293</v>
      </c>
      <c r="D8">
        <v>10211</v>
      </c>
    </row>
    <row r="9" spans="2:4" x14ac:dyDescent="0.15">
      <c r="B9">
        <v>112120</v>
      </c>
      <c r="C9" t="s">
        <v>1294</v>
      </c>
      <c r="D9">
        <v>11961</v>
      </c>
    </row>
    <row r="10" spans="2:4" x14ac:dyDescent="0.15">
      <c r="B10" t="s">
        <v>1295</v>
      </c>
      <c r="C10" t="s">
        <v>1296</v>
      </c>
      <c r="D10">
        <v>22594</v>
      </c>
    </row>
    <row r="11" spans="2:4" x14ac:dyDescent="0.15">
      <c r="B11">
        <v>112300</v>
      </c>
      <c r="C11" t="s">
        <v>1297</v>
      </c>
      <c r="D11">
        <v>4837</v>
      </c>
    </row>
    <row r="12" spans="2:4" x14ac:dyDescent="0.15">
      <c r="B12" t="s">
        <v>1298</v>
      </c>
      <c r="C12" t="s">
        <v>1299</v>
      </c>
      <c r="D12">
        <v>17156</v>
      </c>
    </row>
    <row r="13" spans="2:4" x14ac:dyDescent="0.15">
      <c r="B13">
        <v>113000</v>
      </c>
      <c r="C13" t="s">
        <v>1300</v>
      </c>
      <c r="D13">
        <v>10179</v>
      </c>
    </row>
    <row r="14" spans="2:4" x14ac:dyDescent="0.15">
      <c r="B14">
        <v>114000</v>
      </c>
      <c r="C14" t="s">
        <v>260</v>
      </c>
      <c r="D14">
        <v>4827</v>
      </c>
    </row>
    <row r="15" spans="2:4" x14ac:dyDescent="0.15">
      <c r="B15">
        <v>115000</v>
      </c>
      <c r="C15" t="s">
        <v>263</v>
      </c>
      <c r="D15">
        <v>13392</v>
      </c>
    </row>
    <row r="16" spans="2:4" x14ac:dyDescent="0.15">
      <c r="B16">
        <v>211000</v>
      </c>
      <c r="C16" t="s">
        <v>266</v>
      </c>
      <c r="D16">
        <v>205883</v>
      </c>
    </row>
    <row r="17" spans="2:4" x14ac:dyDescent="0.15">
      <c r="B17">
        <v>212100</v>
      </c>
      <c r="C17" t="s">
        <v>269</v>
      </c>
      <c r="D17">
        <v>24577</v>
      </c>
    </row>
    <row r="18" spans="2:4" x14ac:dyDescent="0.15">
      <c r="B18">
        <v>212230</v>
      </c>
      <c r="C18" t="s">
        <v>272</v>
      </c>
      <c r="D18">
        <v>7220</v>
      </c>
    </row>
    <row r="19" spans="2:4" x14ac:dyDescent="0.15">
      <c r="B19" t="s">
        <v>1301</v>
      </c>
      <c r="C19" t="s">
        <v>1302</v>
      </c>
      <c r="D19">
        <v>7467</v>
      </c>
    </row>
    <row r="20" spans="2:4" x14ac:dyDescent="0.15">
      <c r="B20">
        <v>212310</v>
      </c>
      <c r="C20" t="s">
        <v>1303</v>
      </c>
      <c r="D20">
        <v>10909</v>
      </c>
    </row>
    <row r="21" spans="2:4" x14ac:dyDescent="0.15">
      <c r="B21" t="s">
        <v>1304</v>
      </c>
      <c r="C21" t="s">
        <v>1305</v>
      </c>
      <c r="D21">
        <v>7796</v>
      </c>
    </row>
    <row r="22" spans="2:4" x14ac:dyDescent="0.15">
      <c r="B22">
        <v>213111</v>
      </c>
      <c r="C22" t="s">
        <v>1306</v>
      </c>
      <c r="D22">
        <v>20377</v>
      </c>
    </row>
    <row r="23" spans="2:4" x14ac:dyDescent="0.15">
      <c r="B23" t="s">
        <v>1307</v>
      </c>
      <c r="C23" t="s">
        <v>1308</v>
      </c>
      <c r="D23">
        <v>29735</v>
      </c>
    </row>
    <row r="24" spans="2:4" x14ac:dyDescent="0.15">
      <c r="B24">
        <v>221100</v>
      </c>
      <c r="C24" t="s">
        <v>1309</v>
      </c>
      <c r="D24">
        <v>176040</v>
      </c>
    </row>
    <row r="25" spans="2:4" x14ac:dyDescent="0.15">
      <c r="B25">
        <v>221200</v>
      </c>
      <c r="C25" t="s">
        <v>284</v>
      </c>
      <c r="D25">
        <v>48735</v>
      </c>
    </row>
    <row r="26" spans="2:4" x14ac:dyDescent="0.15">
      <c r="B26">
        <v>221300</v>
      </c>
      <c r="C26" t="s">
        <v>287</v>
      </c>
      <c r="D26">
        <v>7132</v>
      </c>
    </row>
    <row r="27" spans="2:4" x14ac:dyDescent="0.15">
      <c r="B27">
        <v>233210</v>
      </c>
      <c r="C27" t="s">
        <v>290</v>
      </c>
      <c r="D27">
        <v>24050</v>
      </c>
    </row>
    <row r="28" spans="2:4" x14ac:dyDescent="0.15">
      <c r="B28">
        <v>233262</v>
      </c>
      <c r="C28" t="s">
        <v>1310</v>
      </c>
      <c r="D28">
        <v>45358</v>
      </c>
    </row>
    <row r="29" spans="2:4" x14ac:dyDescent="0.15">
      <c r="B29">
        <v>230301</v>
      </c>
      <c r="C29" t="s">
        <v>1311</v>
      </c>
      <c r="D29">
        <v>80718</v>
      </c>
    </row>
    <row r="30" spans="2:4" x14ac:dyDescent="0.15">
      <c r="B30">
        <v>230302</v>
      </c>
      <c r="C30" t="s">
        <v>1312</v>
      </c>
      <c r="D30">
        <v>38281</v>
      </c>
    </row>
    <row r="31" spans="2:4" x14ac:dyDescent="0.15">
      <c r="B31" t="s">
        <v>1313</v>
      </c>
      <c r="C31" t="s">
        <v>1314</v>
      </c>
      <c r="D31">
        <v>86966</v>
      </c>
    </row>
    <row r="32" spans="2:4" x14ac:dyDescent="0.15">
      <c r="B32">
        <v>233412</v>
      </c>
      <c r="C32" t="s">
        <v>1315</v>
      </c>
      <c r="D32">
        <v>25964</v>
      </c>
    </row>
    <row r="33" spans="2:4" x14ac:dyDescent="0.15">
      <c r="B33" t="s">
        <v>1316</v>
      </c>
      <c r="C33" t="s">
        <v>1317</v>
      </c>
      <c r="D33">
        <v>68057</v>
      </c>
    </row>
    <row r="34" spans="2:4" x14ac:dyDescent="0.15">
      <c r="B34">
        <v>233230</v>
      </c>
      <c r="C34" t="s">
        <v>1318</v>
      </c>
      <c r="D34">
        <v>22742</v>
      </c>
    </row>
    <row r="35" spans="2:4" x14ac:dyDescent="0.15">
      <c r="B35" t="s">
        <v>1319</v>
      </c>
      <c r="C35" t="s">
        <v>1320</v>
      </c>
      <c r="D35">
        <v>72397</v>
      </c>
    </row>
    <row r="36" spans="2:4" x14ac:dyDescent="0.15">
      <c r="B36">
        <v>233240</v>
      </c>
      <c r="C36" t="s">
        <v>1321</v>
      </c>
      <c r="D36">
        <v>51858</v>
      </c>
    </row>
    <row r="37" spans="2:4" x14ac:dyDescent="0.15">
      <c r="B37">
        <v>233411</v>
      </c>
      <c r="C37" t="s">
        <v>1322</v>
      </c>
      <c r="D37">
        <v>143332</v>
      </c>
    </row>
    <row r="38" spans="2:4" x14ac:dyDescent="0.15">
      <c r="B38" t="s">
        <v>1323</v>
      </c>
      <c r="C38" t="s">
        <v>1324</v>
      </c>
      <c r="D38">
        <v>55605</v>
      </c>
    </row>
    <row r="39" spans="2:4" x14ac:dyDescent="0.15">
      <c r="B39">
        <v>321100</v>
      </c>
      <c r="C39" t="s">
        <v>1325</v>
      </c>
      <c r="D39">
        <v>7035</v>
      </c>
    </row>
    <row r="40" spans="2:4" x14ac:dyDescent="0.15">
      <c r="B40">
        <v>321200</v>
      </c>
      <c r="C40" t="s">
        <v>1326</v>
      </c>
      <c r="D40">
        <v>5683</v>
      </c>
    </row>
    <row r="41" spans="2:4" x14ac:dyDescent="0.15">
      <c r="B41">
        <v>321910</v>
      </c>
      <c r="C41" t="s">
        <v>1327</v>
      </c>
      <c r="D41">
        <v>8467</v>
      </c>
    </row>
    <row r="42" spans="2:4" x14ac:dyDescent="0.15">
      <c r="B42" t="s">
        <v>1328</v>
      </c>
      <c r="C42" t="s">
        <v>1329</v>
      </c>
      <c r="D42">
        <v>7894</v>
      </c>
    </row>
    <row r="43" spans="2:4" x14ac:dyDescent="0.15">
      <c r="B43">
        <v>327100</v>
      </c>
      <c r="C43" t="s">
        <v>1330</v>
      </c>
      <c r="D43">
        <v>5117</v>
      </c>
    </row>
    <row r="44" spans="2:4" x14ac:dyDescent="0.15">
      <c r="B44">
        <v>327200</v>
      </c>
      <c r="C44" t="s">
        <v>1331</v>
      </c>
      <c r="D44">
        <v>11225</v>
      </c>
    </row>
    <row r="45" spans="2:4" x14ac:dyDescent="0.15">
      <c r="B45">
        <v>327310</v>
      </c>
      <c r="C45" t="s">
        <v>1332</v>
      </c>
      <c r="D45">
        <v>3448</v>
      </c>
    </row>
    <row r="46" spans="2:4" x14ac:dyDescent="0.15">
      <c r="B46">
        <v>327320</v>
      </c>
      <c r="C46" t="s">
        <v>1333</v>
      </c>
      <c r="D46">
        <v>8577</v>
      </c>
    </row>
    <row r="47" spans="2:4" x14ac:dyDescent="0.15">
      <c r="B47">
        <v>327330</v>
      </c>
      <c r="C47" t="s">
        <v>1334</v>
      </c>
      <c r="D47">
        <v>3479</v>
      </c>
    </row>
    <row r="48" spans="2:4" x14ac:dyDescent="0.15">
      <c r="B48">
        <v>327390</v>
      </c>
      <c r="C48" t="s">
        <v>1335</v>
      </c>
      <c r="D48">
        <v>4443</v>
      </c>
    </row>
    <row r="49" spans="2:4" x14ac:dyDescent="0.15">
      <c r="B49">
        <v>327400</v>
      </c>
      <c r="C49" t="s">
        <v>1336</v>
      </c>
      <c r="D49">
        <v>2613</v>
      </c>
    </row>
    <row r="50" spans="2:4" x14ac:dyDescent="0.15">
      <c r="B50">
        <v>327910</v>
      </c>
      <c r="C50" t="s">
        <v>1337</v>
      </c>
      <c r="D50">
        <v>3059</v>
      </c>
    </row>
    <row r="51" spans="2:4" x14ac:dyDescent="0.15">
      <c r="B51">
        <v>327991</v>
      </c>
      <c r="C51" t="s">
        <v>1338</v>
      </c>
      <c r="D51">
        <v>2012</v>
      </c>
    </row>
    <row r="52" spans="2:4" x14ac:dyDescent="0.15">
      <c r="B52">
        <v>327992</v>
      </c>
      <c r="C52" t="s">
        <v>1339</v>
      </c>
      <c r="D52">
        <v>1797</v>
      </c>
    </row>
    <row r="53" spans="2:4" x14ac:dyDescent="0.15">
      <c r="B53">
        <v>327993</v>
      </c>
      <c r="C53" t="s">
        <v>1340</v>
      </c>
      <c r="D53">
        <v>2874</v>
      </c>
    </row>
    <row r="54" spans="2:4" x14ac:dyDescent="0.15">
      <c r="B54">
        <v>327999</v>
      </c>
      <c r="C54" t="s">
        <v>1341</v>
      </c>
      <c r="D54">
        <v>1603</v>
      </c>
    </row>
    <row r="55" spans="2:4" x14ac:dyDescent="0.15">
      <c r="B55">
        <v>331110</v>
      </c>
      <c r="C55" t="s">
        <v>1342</v>
      </c>
      <c r="D55">
        <v>22924</v>
      </c>
    </row>
    <row r="56" spans="2:4" x14ac:dyDescent="0.15">
      <c r="B56">
        <v>331200</v>
      </c>
      <c r="C56" t="s">
        <v>1343</v>
      </c>
      <c r="D56">
        <v>6452</v>
      </c>
    </row>
    <row r="57" spans="2:4" x14ac:dyDescent="0.15">
      <c r="B57">
        <v>331314</v>
      </c>
      <c r="C57" t="s">
        <v>1344</v>
      </c>
      <c r="D57">
        <v>567</v>
      </c>
    </row>
    <row r="58" spans="2:4" x14ac:dyDescent="0.15">
      <c r="B58">
        <v>331313</v>
      </c>
      <c r="C58" t="s">
        <v>1345</v>
      </c>
      <c r="D58">
        <v>1633</v>
      </c>
    </row>
    <row r="59" spans="2:4" x14ac:dyDescent="0.15">
      <c r="B59" t="s">
        <v>1346</v>
      </c>
      <c r="C59" t="s">
        <v>1347</v>
      </c>
      <c r="D59">
        <v>4700</v>
      </c>
    </row>
    <row r="60" spans="2:4" x14ac:dyDescent="0.15">
      <c r="B60">
        <v>331410</v>
      </c>
      <c r="C60" t="s">
        <v>1348</v>
      </c>
      <c r="D60">
        <v>5088</v>
      </c>
    </row>
    <row r="61" spans="2:4" x14ac:dyDescent="0.15">
      <c r="B61">
        <v>331420</v>
      </c>
      <c r="C61" t="s">
        <v>1349</v>
      </c>
      <c r="D61">
        <v>2861</v>
      </c>
    </row>
    <row r="62" spans="2:4" x14ac:dyDescent="0.15">
      <c r="B62">
        <v>331490</v>
      </c>
      <c r="C62" t="s">
        <v>1350</v>
      </c>
      <c r="D62">
        <v>6041</v>
      </c>
    </row>
    <row r="63" spans="2:4" x14ac:dyDescent="0.15">
      <c r="B63">
        <v>331510</v>
      </c>
      <c r="C63" t="s">
        <v>1351</v>
      </c>
      <c r="D63">
        <v>9200</v>
      </c>
    </row>
    <row r="64" spans="2:4" x14ac:dyDescent="0.15">
      <c r="B64">
        <v>331520</v>
      </c>
      <c r="C64" t="s">
        <v>1352</v>
      </c>
      <c r="D64">
        <v>5068</v>
      </c>
    </row>
    <row r="65" spans="2:4" x14ac:dyDescent="0.15">
      <c r="B65">
        <v>332114</v>
      </c>
      <c r="C65" t="s">
        <v>1353</v>
      </c>
      <c r="D65">
        <v>1816</v>
      </c>
    </row>
    <row r="66" spans="2:4" x14ac:dyDescent="0.15">
      <c r="B66" t="s">
        <v>1354</v>
      </c>
      <c r="C66" t="s">
        <v>1355</v>
      </c>
      <c r="D66">
        <v>4272</v>
      </c>
    </row>
    <row r="67" spans="2:4" x14ac:dyDescent="0.15">
      <c r="B67">
        <v>332119</v>
      </c>
      <c r="C67" t="s">
        <v>1356</v>
      </c>
      <c r="D67">
        <v>5077</v>
      </c>
    </row>
    <row r="68" spans="2:4" x14ac:dyDescent="0.15">
      <c r="B68">
        <v>332200</v>
      </c>
      <c r="C68" t="s">
        <v>1357</v>
      </c>
      <c r="D68">
        <v>5816</v>
      </c>
    </row>
    <row r="69" spans="2:4" x14ac:dyDescent="0.15">
      <c r="B69">
        <v>332310</v>
      </c>
      <c r="C69" t="s">
        <v>377</v>
      </c>
      <c r="D69">
        <v>14758</v>
      </c>
    </row>
    <row r="70" spans="2:4" x14ac:dyDescent="0.15">
      <c r="B70">
        <v>332320</v>
      </c>
      <c r="C70" t="s">
        <v>1358</v>
      </c>
      <c r="D70">
        <v>14676</v>
      </c>
    </row>
    <row r="71" spans="2:4" x14ac:dyDescent="0.15">
      <c r="B71">
        <v>332410</v>
      </c>
      <c r="C71" t="s">
        <v>1359</v>
      </c>
      <c r="D71">
        <v>2945</v>
      </c>
    </row>
    <row r="72" spans="2:4" x14ac:dyDescent="0.15">
      <c r="B72">
        <v>332420</v>
      </c>
      <c r="C72" t="s">
        <v>1360</v>
      </c>
      <c r="D72">
        <v>3053</v>
      </c>
    </row>
    <row r="73" spans="2:4" x14ac:dyDescent="0.15">
      <c r="B73">
        <v>332430</v>
      </c>
      <c r="C73" t="s">
        <v>1361</v>
      </c>
      <c r="D73">
        <v>4825</v>
      </c>
    </row>
    <row r="74" spans="2:4" x14ac:dyDescent="0.15">
      <c r="B74">
        <v>332500</v>
      </c>
      <c r="C74" t="s">
        <v>1362</v>
      </c>
      <c r="D74">
        <v>3134</v>
      </c>
    </row>
    <row r="75" spans="2:4" x14ac:dyDescent="0.15">
      <c r="B75">
        <v>332600</v>
      </c>
      <c r="C75" t="s">
        <v>1363</v>
      </c>
      <c r="D75">
        <v>3131</v>
      </c>
    </row>
    <row r="76" spans="2:4" x14ac:dyDescent="0.15">
      <c r="B76">
        <v>332710</v>
      </c>
      <c r="C76" t="s">
        <v>1364</v>
      </c>
      <c r="D76">
        <v>18374</v>
      </c>
    </row>
    <row r="77" spans="2:4" x14ac:dyDescent="0.15">
      <c r="B77">
        <v>332720</v>
      </c>
      <c r="C77" t="s">
        <v>1365</v>
      </c>
      <c r="D77">
        <v>11299</v>
      </c>
    </row>
    <row r="78" spans="2:4" x14ac:dyDescent="0.15">
      <c r="B78">
        <v>332800</v>
      </c>
      <c r="C78" t="s">
        <v>1366</v>
      </c>
      <c r="D78">
        <v>12220</v>
      </c>
    </row>
    <row r="79" spans="2:4" x14ac:dyDescent="0.15">
      <c r="B79">
        <v>332913</v>
      </c>
      <c r="C79" t="s">
        <v>1367</v>
      </c>
      <c r="D79">
        <v>1508</v>
      </c>
    </row>
    <row r="80" spans="2:4" x14ac:dyDescent="0.15">
      <c r="B80" t="s">
        <v>1368</v>
      </c>
      <c r="C80" t="s">
        <v>1369</v>
      </c>
      <c r="D80">
        <v>11445</v>
      </c>
    </row>
    <row r="81" spans="2:4" x14ac:dyDescent="0.15">
      <c r="B81">
        <v>332991</v>
      </c>
      <c r="C81" t="s">
        <v>1370</v>
      </c>
      <c r="D81">
        <v>4094</v>
      </c>
    </row>
    <row r="82" spans="2:4" x14ac:dyDescent="0.15">
      <c r="B82">
        <v>332996</v>
      </c>
      <c r="C82" t="s">
        <v>1371</v>
      </c>
      <c r="D82">
        <v>3283</v>
      </c>
    </row>
    <row r="83" spans="2:4" x14ac:dyDescent="0.15">
      <c r="B83" t="s">
        <v>1372</v>
      </c>
      <c r="C83" t="s">
        <v>1373</v>
      </c>
      <c r="D83">
        <v>5026</v>
      </c>
    </row>
    <row r="84" spans="2:4" x14ac:dyDescent="0.15">
      <c r="B84">
        <v>332999</v>
      </c>
      <c r="C84" t="s">
        <v>1374</v>
      </c>
      <c r="D84">
        <v>4043</v>
      </c>
    </row>
    <row r="85" spans="2:4" x14ac:dyDescent="0.15">
      <c r="B85">
        <v>333111</v>
      </c>
      <c r="C85" t="s">
        <v>1375</v>
      </c>
      <c r="D85">
        <v>8761</v>
      </c>
    </row>
    <row r="86" spans="2:4" x14ac:dyDescent="0.15">
      <c r="B86">
        <v>333112</v>
      </c>
      <c r="C86" t="s">
        <v>1376</v>
      </c>
      <c r="D86">
        <v>1642</v>
      </c>
    </row>
    <row r="87" spans="2:4" x14ac:dyDescent="0.15">
      <c r="B87">
        <v>333120</v>
      </c>
      <c r="C87" t="s">
        <v>1377</v>
      </c>
      <c r="D87">
        <v>10936</v>
      </c>
    </row>
    <row r="88" spans="2:4" x14ac:dyDescent="0.15">
      <c r="B88">
        <v>333130</v>
      </c>
      <c r="C88" t="s">
        <v>1378</v>
      </c>
      <c r="D88">
        <v>7544</v>
      </c>
    </row>
    <row r="89" spans="2:4" x14ac:dyDescent="0.15">
      <c r="B89">
        <v>333242</v>
      </c>
      <c r="C89" t="s">
        <v>1379</v>
      </c>
      <c r="D89">
        <v>4750</v>
      </c>
    </row>
    <row r="90" spans="2:4" x14ac:dyDescent="0.15">
      <c r="B90" t="s">
        <v>1380</v>
      </c>
      <c r="C90" t="s">
        <v>1381</v>
      </c>
      <c r="D90">
        <v>9767</v>
      </c>
    </row>
    <row r="91" spans="2:4" x14ac:dyDescent="0.15">
      <c r="B91">
        <v>333314</v>
      </c>
      <c r="C91" t="s">
        <v>1382</v>
      </c>
      <c r="D91">
        <v>2323</v>
      </c>
    </row>
    <row r="92" spans="2:4" x14ac:dyDescent="0.15">
      <c r="B92">
        <v>333316</v>
      </c>
      <c r="C92" t="s">
        <v>1383</v>
      </c>
      <c r="D92">
        <v>1584</v>
      </c>
    </row>
    <row r="93" spans="2:4" x14ac:dyDescent="0.15">
      <c r="B93">
        <v>333318</v>
      </c>
      <c r="C93" t="s">
        <v>1384</v>
      </c>
      <c r="D93">
        <v>7221</v>
      </c>
    </row>
    <row r="94" spans="2:4" x14ac:dyDescent="0.15">
      <c r="B94">
        <v>333414</v>
      </c>
      <c r="C94" t="s">
        <v>1385</v>
      </c>
      <c r="D94">
        <v>1703</v>
      </c>
    </row>
    <row r="95" spans="2:4" x14ac:dyDescent="0.15">
      <c r="B95">
        <v>333415</v>
      </c>
      <c r="C95" t="s">
        <v>1386</v>
      </c>
      <c r="D95">
        <v>10572</v>
      </c>
    </row>
    <row r="96" spans="2:4" x14ac:dyDescent="0.15">
      <c r="B96">
        <v>333413</v>
      </c>
      <c r="C96" t="s">
        <v>1387</v>
      </c>
      <c r="D96">
        <v>2468</v>
      </c>
    </row>
    <row r="97" spans="2:4" x14ac:dyDescent="0.15">
      <c r="B97">
        <v>333511</v>
      </c>
      <c r="C97" t="s">
        <v>1388</v>
      </c>
      <c r="D97">
        <v>2837</v>
      </c>
    </row>
    <row r="98" spans="2:4" x14ac:dyDescent="0.15">
      <c r="B98">
        <v>333514</v>
      </c>
      <c r="C98" t="s">
        <v>1389</v>
      </c>
      <c r="D98">
        <v>3689</v>
      </c>
    </row>
    <row r="99" spans="2:4" x14ac:dyDescent="0.15">
      <c r="B99">
        <v>333517</v>
      </c>
      <c r="C99" t="s">
        <v>1390</v>
      </c>
      <c r="D99">
        <v>3023</v>
      </c>
    </row>
    <row r="100" spans="2:4" x14ac:dyDescent="0.15">
      <c r="B100" t="s">
        <v>1391</v>
      </c>
      <c r="C100" t="s">
        <v>1392</v>
      </c>
      <c r="D100">
        <v>3439</v>
      </c>
    </row>
    <row r="101" spans="2:4" x14ac:dyDescent="0.15">
      <c r="B101">
        <v>333611</v>
      </c>
      <c r="C101" t="s">
        <v>1393</v>
      </c>
      <c r="D101">
        <v>4213</v>
      </c>
    </row>
    <row r="102" spans="2:4" x14ac:dyDescent="0.15">
      <c r="B102">
        <v>333612</v>
      </c>
      <c r="C102" t="s">
        <v>1394</v>
      </c>
      <c r="D102">
        <v>1499</v>
      </c>
    </row>
    <row r="103" spans="2:4" x14ac:dyDescent="0.15">
      <c r="B103">
        <v>333613</v>
      </c>
      <c r="C103" t="s">
        <v>1395</v>
      </c>
      <c r="D103">
        <v>1702</v>
      </c>
    </row>
    <row r="104" spans="2:4" x14ac:dyDescent="0.15">
      <c r="B104">
        <v>333618</v>
      </c>
      <c r="C104" t="s">
        <v>1396</v>
      </c>
      <c r="D104">
        <v>6137</v>
      </c>
    </row>
    <row r="105" spans="2:4" x14ac:dyDescent="0.15">
      <c r="B105">
        <v>333912</v>
      </c>
      <c r="C105" t="s">
        <v>1397</v>
      </c>
      <c r="D105">
        <v>3148</v>
      </c>
    </row>
    <row r="106" spans="2:4" x14ac:dyDescent="0.15">
      <c r="B106" t="s">
        <v>1398</v>
      </c>
      <c r="C106" t="s">
        <v>1399</v>
      </c>
      <c r="D106">
        <v>5108</v>
      </c>
    </row>
    <row r="107" spans="2:4" x14ac:dyDescent="0.15">
      <c r="B107">
        <v>333920</v>
      </c>
      <c r="C107" t="s">
        <v>1400</v>
      </c>
      <c r="D107">
        <v>9946</v>
      </c>
    </row>
    <row r="108" spans="2:4" x14ac:dyDescent="0.15">
      <c r="B108">
        <v>333991</v>
      </c>
      <c r="C108" t="s">
        <v>1401</v>
      </c>
      <c r="D108">
        <v>1239</v>
      </c>
    </row>
    <row r="109" spans="2:4" x14ac:dyDescent="0.15">
      <c r="B109">
        <v>333993</v>
      </c>
      <c r="C109" t="s">
        <v>1402</v>
      </c>
      <c r="D109">
        <v>2008</v>
      </c>
    </row>
    <row r="110" spans="2:4" x14ac:dyDescent="0.15">
      <c r="B110">
        <v>333994</v>
      </c>
      <c r="C110" t="s">
        <v>1403</v>
      </c>
      <c r="D110">
        <v>1155</v>
      </c>
    </row>
    <row r="111" spans="2:4" x14ac:dyDescent="0.15">
      <c r="B111" t="s">
        <v>1404</v>
      </c>
      <c r="C111" t="s">
        <v>1405</v>
      </c>
      <c r="D111">
        <v>7233</v>
      </c>
    </row>
    <row r="112" spans="2:4" x14ac:dyDescent="0.15">
      <c r="B112" t="s">
        <v>1406</v>
      </c>
      <c r="C112" t="s">
        <v>410</v>
      </c>
      <c r="D112">
        <v>3887</v>
      </c>
    </row>
    <row r="113" spans="2:4" x14ac:dyDescent="0.15">
      <c r="B113">
        <v>334111</v>
      </c>
      <c r="C113" t="s">
        <v>1407</v>
      </c>
      <c r="D113">
        <v>21084</v>
      </c>
    </row>
    <row r="114" spans="2:4" x14ac:dyDescent="0.15">
      <c r="B114">
        <v>334112</v>
      </c>
      <c r="C114" t="s">
        <v>1408</v>
      </c>
      <c r="D114">
        <v>5702</v>
      </c>
    </row>
    <row r="115" spans="2:4" x14ac:dyDescent="0.15">
      <c r="B115">
        <v>334118</v>
      </c>
      <c r="C115" t="s">
        <v>1409</v>
      </c>
      <c r="D115">
        <v>10249</v>
      </c>
    </row>
    <row r="116" spans="2:4" x14ac:dyDescent="0.15">
      <c r="B116">
        <v>334210</v>
      </c>
      <c r="C116" t="s">
        <v>1410</v>
      </c>
      <c r="D116">
        <v>9937</v>
      </c>
    </row>
    <row r="117" spans="2:4" x14ac:dyDescent="0.15">
      <c r="B117">
        <v>334220</v>
      </c>
      <c r="C117" t="s">
        <v>1411</v>
      </c>
      <c r="D117">
        <v>22602</v>
      </c>
    </row>
    <row r="118" spans="2:4" x14ac:dyDescent="0.15">
      <c r="B118">
        <v>334290</v>
      </c>
      <c r="C118" t="s">
        <v>1412</v>
      </c>
      <c r="D118">
        <v>3294</v>
      </c>
    </row>
    <row r="119" spans="2:4" x14ac:dyDescent="0.15">
      <c r="B119">
        <v>334413</v>
      </c>
      <c r="C119" t="s">
        <v>1413</v>
      </c>
      <c r="D119">
        <v>47127</v>
      </c>
    </row>
    <row r="120" spans="2:4" x14ac:dyDescent="0.15">
      <c r="B120">
        <v>334418</v>
      </c>
      <c r="C120" t="s">
        <v>1414</v>
      </c>
      <c r="D120">
        <v>9848</v>
      </c>
    </row>
    <row r="121" spans="2:4" x14ac:dyDescent="0.15">
      <c r="B121" t="s">
        <v>1415</v>
      </c>
      <c r="C121" t="s">
        <v>1416</v>
      </c>
      <c r="D121">
        <v>17909</v>
      </c>
    </row>
    <row r="122" spans="2:4" x14ac:dyDescent="0.15">
      <c r="B122">
        <v>334510</v>
      </c>
      <c r="C122" t="s">
        <v>1417</v>
      </c>
      <c r="D122">
        <v>13449</v>
      </c>
    </row>
    <row r="123" spans="2:4" x14ac:dyDescent="0.15">
      <c r="B123">
        <v>334511</v>
      </c>
      <c r="C123" t="s">
        <v>1418</v>
      </c>
      <c r="D123">
        <v>29695</v>
      </c>
    </row>
    <row r="124" spans="2:4" x14ac:dyDescent="0.15">
      <c r="B124">
        <v>334512</v>
      </c>
      <c r="C124" t="s">
        <v>1419</v>
      </c>
      <c r="D124">
        <v>1722</v>
      </c>
    </row>
    <row r="125" spans="2:4" x14ac:dyDescent="0.15">
      <c r="B125">
        <v>334513</v>
      </c>
      <c r="C125" t="s">
        <v>1420</v>
      </c>
      <c r="D125">
        <v>5445</v>
      </c>
    </row>
    <row r="126" spans="2:4" x14ac:dyDescent="0.15">
      <c r="B126">
        <v>334514</v>
      </c>
      <c r="C126" t="s">
        <v>1421</v>
      </c>
      <c r="D126">
        <v>2674</v>
      </c>
    </row>
    <row r="127" spans="2:4" x14ac:dyDescent="0.15">
      <c r="B127">
        <v>334515</v>
      </c>
      <c r="C127" t="s">
        <v>1422</v>
      </c>
      <c r="D127">
        <v>5595</v>
      </c>
    </row>
    <row r="128" spans="2:4" x14ac:dyDescent="0.15">
      <c r="B128">
        <v>334516</v>
      </c>
      <c r="C128" t="s">
        <v>1423</v>
      </c>
      <c r="D128">
        <v>7278</v>
      </c>
    </row>
    <row r="129" spans="2:4" x14ac:dyDescent="0.15">
      <c r="B129">
        <v>334517</v>
      </c>
      <c r="C129" t="s">
        <v>1424</v>
      </c>
      <c r="D129">
        <v>1981</v>
      </c>
    </row>
    <row r="130" spans="2:4" x14ac:dyDescent="0.15">
      <c r="B130" t="s">
        <v>1425</v>
      </c>
      <c r="C130" t="s">
        <v>1426</v>
      </c>
      <c r="D130">
        <v>5785</v>
      </c>
    </row>
    <row r="131" spans="2:4" x14ac:dyDescent="0.15">
      <c r="B131">
        <v>334300</v>
      </c>
      <c r="C131" t="s">
        <v>1427</v>
      </c>
      <c r="D131">
        <v>4785</v>
      </c>
    </row>
    <row r="132" spans="2:4" x14ac:dyDescent="0.15">
      <c r="B132">
        <v>334610</v>
      </c>
      <c r="C132" t="s">
        <v>1428</v>
      </c>
      <c r="D132">
        <v>2163</v>
      </c>
    </row>
    <row r="133" spans="2:4" x14ac:dyDescent="0.15">
      <c r="B133">
        <v>335110</v>
      </c>
      <c r="C133" t="s">
        <v>425</v>
      </c>
      <c r="D133">
        <v>669</v>
      </c>
    </row>
    <row r="134" spans="2:4" x14ac:dyDescent="0.15">
      <c r="B134">
        <v>335120</v>
      </c>
      <c r="C134" t="s">
        <v>1429</v>
      </c>
      <c r="D134">
        <v>4511</v>
      </c>
    </row>
    <row r="135" spans="2:4" x14ac:dyDescent="0.15">
      <c r="B135">
        <v>335210</v>
      </c>
      <c r="C135" t="s">
        <v>1430</v>
      </c>
      <c r="D135">
        <v>1260</v>
      </c>
    </row>
    <row r="136" spans="2:4" x14ac:dyDescent="0.15">
      <c r="B136">
        <v>335221</v>
      </c>
      <c r="C136" t="s">
        <v>1431</v>
      </c>
      <c r="D136">
        <v>1460</v>
      </c>
    </row>
    <row r="137" spans="2:4" x14ac:dyDescent="0.15">
      <c r="B137">
        <v>335222</v>
      </c>
      <c r="C137" t="s">
        <v>1432</v>
      </c>
      <c r="D137">
        <v>1764</v>
      </c>
    </row>
    <row r="138" spans="2:4" x14ac:dyDescent="0.15">
      <c r="B138">
        <v>335224</v>
      </c>
      <c r="C138" t="s">
        <v>1433</v>
      </c>
      <c r="D138">
        <v>937</v>
      </c>
    </row>
    <row r="139" spans="2:4" x14ac:dyDescent="0.15">
      <c r="B139">
        <v>335228</v>
      </c>
      <c r="C139" t="s">
        <v>1434</v>
      </c>
      <c r="D139">
        <v>2059</v>
      </c>
    </row>
    <row r="140" spans="2:4" x14ac:dyDescent="0.15">
      <c r="B140">
        <v>335311</v>
      </c>
      <c r="C140" t="s">
        <v>1435</v>
      </c>
      <c r="D140">
        <v>2750</v>
      </c>
    </row>
    <row r="141" spans="2:4" x14ac:dyDescent="0.15">
      <c r="B141">
        <v>335312</v>
      </c>
      <c r="C141" t="s">
        <v>1436</v>
      </c>
      <c r="D141">
        <v>4639</v>
      </c>
    </row>
    <row r="142" spans="2:4" x14ac:dyDescent="0.15">
      <c r="B142">
        <v>335313</v>
      </c>
      <c r="C142" t="s">
        <v>1437</v>
      </c>
      <c r="D142">
        <v>4352</v>
      </c>
    </row>
    <row r="143" spans="2:4" x14ac:dyDescent="0.15">
      <c r="B143">
        <v>335314</v>
      </c>
      <c r="C143" t="s">
        <v>1438</v>
      </c>
      <c r="D143">
        <v>5603</v>
      </c>
    </row>
    <row r="144" spans="2:4" x14ac:dyDescent="0.15">
      <c r="B144">
        <v>335911</v>
      </c>
      <c r="C144" t="s">
        <v>1439</v>
      </c>
      <c r="D144">
        <v>2661</v>
      </c>
    </row>
    <row r="145" spans="2:4" x14ac:dyDescent="0.15">
      <c r="B145">
        <v>335912</v>
      </c>
      <c r="C145" t="s">
        <v>1440</v>
      </c>
      <c r="D145">
        <v>2011</v>
      </c>
    </row>
    <row r="146" spans="2:4" x14ac:dyDescent="0.15">
      <c r="B146">
        <v>335920</v>
      </c>
      <c r="C146" t="s">
        <v>1441</v>
      </c>
      <c r="D146">
        <v>4096</v>
      </c>
    </row>
    <row r="147" spans="2:4" x14ac:dyDescent="0.15">
      <c r="B147">
        <v>335930</v>
      </c>
      <c r="C147" t="s">
        <v>1442</v>
      </c>
      <c r="D147">
        <v>6302</v>
      </c>
    </row>
    <row r="148" spans="2:4" x14ac:dyDescent="0.15">
      <c r="B148">
        <v>335991</v>
      </c>
      <c r="C148" t="s">
        <v>1443</v>
      </c>
      <c r="D148">
        <v>1112</v>
      </c>
    </row>
    <row r="149" spans="2:4" x14ac:dyDescent="0.15">
      <c r="B149">
        <v>335999</v>
      </c>
      <c r="C149" t="s">
        <v>1444</v>
      </c>
      <c r="D149">
        <v>4090</v>
      </c>
    </row>
    <row r="150" spans="2:4" x14ac:dyDescent="0.15">
      <c r="B150">
        <v>336111</v>
      </c>
      <c r="C150" t="s">
        <v>1445</v>
      </c>
      <c r="D150">
        <v>21572</v>
      </c>
    </row>
    <row r="151" spans="2:4" x14ac:dyDescent="0.15">
      <c r="B151">
        <v>336112</v>
      </c>
      <c r="C151" t="s">
        <v>1446</v>
      </c>
      <c r="D151">
        <v>31185</v>
      </c>
    </row>
    <row r="152" spans="2:4" x14ac:dyDescent="0.15">
      <c r="B152">
        <v>336120</v>
      </c>
      <c r="C152" t="s">
        <v>1447</v>
      </c>
      <c r="D152">
        <v>3787</v>
      </c>
    </row>
    <row r="153" spans="2:4" x14ac:dyDescent="0.15">
      <c r="B153">
        <v>336211</v>
      </c>
      <c r="C153" t="s">
        <v>1448</v>
      </c>
      <c r="D153">
        <v>4718</v>
      </c>
    </row>
    <row r="154" spans="2:4" x14ac:dyDescent="0.15">
      <c r="B154">
        <v>336212</v>
      </c>
      <c r="C154" t="s">
        <v>1449</v>
      </c>
      <c r="D154">
        <v>1952</v>
      </c>
    </row>
    <row r="155" spans="2:4" x14ac:dyDescent="0.15">
      <c r="B155">
        <v>336213</v>
      </c>
      <c r="C155" t="s">
        <v>1450</v>
      </c>
      <c r="D155">
        <v>1379</v>
      </c>
    </row>
    <row r="156" spans="2:4" x14ac:dyDescent="0.15">
      <c r="B156">
        <v>336214</v>
      </c>
      <c r="C156" t="s">
        <v>1451</v>
      </c>
      <c r="D156">
        <v>2178</v>
      </c>
    </row>
    <row r="157" spans="2:4" x14ac:dyDescent="0.15">
      <c r="B157">
        <v>336310</v>
      </c>
      <c r="C157" t="s">
        <v>1452</v>
      </c>
      <c r="D157">
        <v>7908</v>
      </c>
    </row>
    <row r="158" spans="2:4" x14ac:dyDescent="0.15">
      <c r="B158">
        <v>336320</v>
      </c>
      <c r="C158" t="s">
        <v>1453</v>
      </c>
      <c r="D158">
        <v>6579</v>
      </c>
    </row>
    <row r="159" spans="2:4" x14ac:dyDescent="0.15">
      <c r="B159">
        <v>336350</v>
      </c>
      <c r="C159" t="s">
        <v>1454</v>
      </c>
      <c r="D159">
        <v>8039</v>
      </c>
    </row>
    <row r="160" spans="2:4" x14ac:dyDescent="0.15">
      <c r="B160">
        <v>336360</v>
      </c>
      <c r="C160" t="s">
        <v>1455</v>
      </c>
      <c r="D160">
        <v>4755</v>
      </c>
    </row>
    <row r="161" spans="2:4" x14ac:dyDescent="0.15">
      <c r="B161">
        <v>336370</v>
      </c>
      <c r="C161" t="s">
        <v>1456</v>
      </c>
      <c r="D161">
        <v>9445</v>
      </c>
    </row>
    <row r="162" spans="2:4" x14ac:dyDescent="0.15">
      <c r="B162">
        <v>336390</v>
      </c>
      <c r="C162" t="s">
        <v>1457</v>
      </c>
      <c r="D162">
        <v>15249</v>
      </c>
    </row>
    <row r="163" spans="2:4" x14ac:dyDescent="0.15">
      <c r="B163" t="s">
        <v>1458</v>
      </c>
      <c r="C163" t="s">
        <v>1459</v>
      </c>
      <c r="D163">
        <v>6193</v>
      </c>
    </row>
    <row r="164" spans="2:4" x14ac:dyDescent="0.15">
      <c r="B164">
        <v>336411</v>
      </c>
      <c r="C164" t="s">
        <v>1460</v>
      </c>
      <c r="D164">
        <v>44156</v>
      </c>
    </row>
    <row r="165" spans="2:4" x14ac:dyDescent="0.15">
      <c r="B165">
        <v>336412</v>
      </c>
      <c r="C165" t="s">
        <v>1461</v>
      </c>
      <c r="D165">
        <v>19292</v>
      </c>
    </row>
    <row r="166" spans="2:4" x14ac:dyDescent="0.15">
      <c r="B166">
        <v>336413</v>
      </c>
      <c r="C166" t="s">
        <v>1462</v>
      </c>
      <c r="D166">
        <v>19244</v>
      </c>
    </row>
    <row r="167" spans="2:4" x14ac:dyDescent="0.15">
      <c r="B167">
        <v>336414</v>
      </c>
      <c r="C167" t="s">
        <v>1463</v>
      </c>
      <c r="D167">
        <v>7702</v>
      </c>
    </row>
    <row r="168" spans="2:4" x14ac:dyDescent="0.15">
      <c r="B168" t="s">
        <v>1464</v>
      </c>
      <c r="C168" t="s">
        <v>1465</v>
      </c>
      <c r="D168">
        <v>1957</v>
      </c>
    </row>
    <row r="169" spans="2:4" x14ac:dyDescent="0.15">
      <c r="B169">
        <v>336500</v>
      </c>
      <c r="C169" t="s">
        <v>1466</v>
      </c>
      <c r="D169">
        <v>3281</v>
      </c>
    </row>
    <row r="170" spans="2:4" x14ac:dyDescent="0.15">
      <c r="B170">
        <v>336611</v>
      </c>
      <c r="C170" t="s">
        <v>1467</v>
      </c>
      <c r="D170">
        <v>7976</v>
      </c>
    </row>
    <row r="171" spans="2:4" x14ac:dyDescent="0.15">
      <c r="B171">
        <v>336612</v>
      </c>
      <c r="C171" t="s">
        <v>1468</v>
      </c>
      <c r="D171">
        <v>2139</v>
      </c>
    </row>
    <row r="172" spans="2:4" x14ac:dyDescent="0.15">
      <c r="B172">
        <v>336991</v>
      </c>
      <c r="C172" t="s">
        <v>1469</v>
      </c>
      <c r="D172">
        <v>3058</v>
      </c>
    </row>
    <row r="173" spans="2:4" x14ac:dyDescent="0.15">
      <c r="B173">
        <v>336992</v>
      </c>
      <c r="C173" t="s">
        <v>1470</v>
      </c>
      <c r="D173">
        <v>3103</v>
      </c>
    </row>
    <row r="174" spans="2:4" x14ac:dyDescent="0.15">
      <c r="B174">
        <v>336999</v>
      </c>
      <c r="C174" t="s">
        <v>1471</v>
      </c>
      <c r="D174">
        <v>2291</v>
      </c>
    </row>
    <row r="175" spans="2:4" x14ac:dyDescent="0.15">
      <c r="B175">
        <v>337110</v>
      </c>
      <c r="C175" t="s">
        <v>1472</v>
      </c>
      <c r="D175">
        <v>7224</v>
      </c>
    </row>
    <row r="176" spans="2:4" x14ac:dyDescent="0.15">
      <c r="B176">
        <v>337121</v>
      </c>
      <c r="C176" t="s">
        <v>1473</v>
      </c>
      <c r="D176">
        <v>3857</v>
      </c>
    </row>
    <row r="177" spans="2:4" x14ac:dyDescent="0.15">
      <c r="B177">
        <v>337122</v>
      </c>
      <c r="C177" t="s">
        <v>1474</v>
      </c>
      <c r="D177">
        <v>2539</v>
      </c>
    </row>
    <row r="178" spans="2:4" x14ac:dyDescent="0.15">
      <c r="B178">
        <v>337127</v>
      </c>
      <c r="C178" t="s">
        <v>1475</v>
      </c>
      <c r="D178">
        <v>1996</v>
      </c>
    </row>
    <row r="179" spans="2:4" x14ac:dyDescent="0.15">
      <c r="B179" t="s">
        <v>1476</v>
      </c>
      <c r="C179" t="s">
        <v>1477</v>
      </c>
      <c r="D179">
        <v>894</v>
      </c>
    </row>
    <row r="180" spans="2:4" x14ac:dyDescent="0.15">
      <c r="B180">
        <v>337215</v>
      </c>
      <c r="C180" t="s">
        <v>1478</v>
      </c>
      <c r="D180">
        <v>2963</v>
      </c>
    </row>
    <row r="181" spans="2:4" x14ac:dyDescent="0.15">
      <c r="B181" t="s">
        <v>1479</v>
      </c>
      <c r="C181" t="s">
        <v>1480</v>
      </c>
      <c r="D181">
        <v>9031</v>
      </c>
    </row>
    <row r="182" spans="2:4" x14ac:dyDescent="0.15">
      <c r="B182">
        <v>337900</v>
      </c>
      <c r="C182" t="s">
        <v>1481</v>
      </c>
      <c r="D182">
        <v>3999</v>
      </c>
    </row>
    <row r="183" spans="2:4" x14ac:dyDescent="0.15">
      <c r="B183">
        <v>339112</v>
      </c>
      <c r="C183" t="s">
        <v>1482</v>
      </c>
      <c r="D183">
        <v>17890</v>
      </c>
    </row>
    <row r="184" spans="2:4" x14ac:dyDescent="0.15">
      <c r="B184">
        <v>339113</v>
      </c>
      <c r="C184" t="s">
        <v>1483</v>
      </c>
      <c r="D184">
        <v>16880</v>
      </c>
    </row>
    <row r="185" spans="2:4" x14ac:dyDescent="0.15">
      <c r="B185">
        <v>339114</v>
      </c>
      <c r="C185" t="s">
        <v>1484</v>
      </c>
      <c r="D185">
        <v>2112</v>
      </c>
    </row>
    <row r="186" spans="2:4" x14ac:dyDescent="0.15">
      <c r="B186">
        <v>339115</v>
      </c>
      <c r="C186" t="s">
        <v>1485</v>
      </c>
      <c r="D186">
        <v>4857</v>
      </c>
    </row>
    <row r="187" spans="2:4" x14ac:dyDescent="0.15">
      <c r="B187">
        <v>339116</v>
      </c>
      <c r="C187" t="s">
        <v>1486</v>
      </c>
      <c r="D187">
        <v>2911</v>
      </c>
    </row>
    <row r="188" spans="2:4" x14ac:dyDescent="0.15">
      <c r="B188">
        <v>339910</v>
      </c>
      <c r="C188" t="s">
        <v>1487</v>
      </c>
      <c r="D188">
        <v>4095</v>
      </c>
    </row>
    <row r="189" spans="2:4" x14ac:dyDescent="0.15">
      <c r="B189">
        <v>339920</v>
      </c>
      <c r="C189" t="s">
        <v>1488</v>
      </c>
      <c r="D189">
        <v>4295</v>
      </c>
    </row>
    <row r="190" spans="2:4" x14ac:dyDescent="0.15">
      <c r="B190">
        <v>339930</v>
      </c>
      <c r="C190" t="s">
        <v>1489</v>
      </c>
      <c r="D190">
        <v>1115</v>
      </c>
    </row>
    <row r="191" spans="2:4" x14ac:dyDescent="0.15">
      <c r="B191">
        <v>339940</v>
      </c>
      <c r="C191" t="s">
        <v>1490</v>
      </c>
      <c r="D191">
        <v>1652</v>
      </c>
    </row>
    <row r="192" spans="2:4" x14ac:dyDescent="0.15">
      <c r="B192">
        <v>339950</v>
      </c>
      <c r="C192" t="s">
        <v>1491</v>
      </c>
      <c r="D192">
        <v>5270</v>
      </c>
    </row>
    <row r="193" spans="2:4" x14ac:dyDescent="0.15">
      <c r="B193">
        <v>339990</v>
      </c>
      <c r="C193" t="s">
        <v>1492</v>
      </c>
      <c r="D193">
        <v>11117</v>
      </c>
    </row>
    <row r="194" spans="2:4" x14ac:dyDescent="0.15">
      <c r="B194">
        <v>311111</v>
      </c>
      <c r="C194" t="s">
        <v>1493</v>
      </c>
      <c r="D194">
        <v>4851</v>
      </c>
    </row>
    <row r="195" spans="2:4" x14ac:dyDescent="0.15">
      <c r="B195">
        <v>311119</v>
      </c>
      <c r="C195" t="s">
        <v>1494</v>
      </c>
      <c r="D195">
        <v>3647</v>
      </c>
    </row>
    <row r="196" spans="2:4" x14ac:dyDescent="0.15">
      <c r="B196">
        <v>311210</v>
      </c>
      <c r="C196" t="s">
        <v>1495</v>
      </c>
      <c r="D196">
        <v>3220</v>
      </c>
    </row>
    <row r="197" spans="2:4" x14ac:dyDescent="0.15">
      <c r="B197">
        <v>311221</v>
      </c>
      <c r="C197" t="s">
        <v>1496</v>
      </c>
      <c r="D197">
        <v>2289</v>
      </c>
    </row>
    <row r="198" spans="2:4" x14ac:dyDescent="0.15">
      <c r="B198">
        <v>311225</v>
      </c>
      <c r="C198" t="s">
        <v>1497</v>
      </c>
      <c r="D198">
        <v>1304</v>
      </c>
    </row>
    <row r="199" spans="2:4" x14ac:dyDescent="0.15">
      <c r="B199">
        <v>311224</v>
      </c>
      <c r="C199" t="s">
        <v>1498</v>
      </c>
      <c r="D199">
        <v>2801</v>
      </c>
    </row>
    <row r="200" spans="2:4" x14ac:dyDescent="0.15">
      <c r="B200">
        <v>311230</v>
      </c>
      <c r="C200" t="s">
        <v>1499</v>
      </c>
      <c r="D200">
        <v>4313</v>
      </c>
    </row>
    <row r="201" spans="2:4" x14ac:dyDescent="0.15">
      <c r="B201">
        <v>311300</v>
      </c>
      <c r="C201" t="s">
        <v>1500</v>
      </c>
      <c r="D201">
        <v>6927</v>
      </c>
    </row>
    <row r="202" spans="2:4" x14ac:dyDescent="0.15">
      <c r="B202">
        <v>311410</v>
      </c>
      <c r="C202" t="s">
        <v>1501</v>
      </c>
      <c r="D202">
        <v>6724</v>
      </c>
    </row>
    <row r="203" spans="2:4" x14ac:dyDescent="0.15">
      <c r="B203">
        <v>311420</v>
      </c>
      <c r="C203" t="s">
        <v>1502</v>
      </c>
      <c r="D203">
        <v>6880</v>
      </c>
    </row>
    <row r="204" spans="2:4" x14ac:dyDescent="0.15">
      <c r="B204">
        <v>311513</v>
      </c>
      <c r="C204" t="s">
        <v>1503</v>
      </c>
      <c r="D204">
        <v>2785</v>
      </c>
    </row>
    <row r="205" spans="2:4" x14ac:dyDescent="0.15">
      <c r="B205">
        <v>311514</v>
      </c>
      <c r="C205" t="s">
        <v>1504</v>
      </c>
      <c r="D205">
        <v>4025</v>
      </c>
    </row>
    <row r="206" spans="2:4" x14ac:dyDescent="0.15">
      <c r="B206" t="s">
        <v>1505</v>
      </c>
      <c r="C206" t="s">
        <v>1506</v>
      </c>
      <c r="D206">
        <v>4679</v>
      </c>
    </row>
    <row r="207" spans="2:4" x14ac:dyDescent="0.15">
      <c r="B207">
        <v>311520</v>
      </c>
      <c r="C207" t="s">
        <v>1507</v>
      </c>
      <c r="D207">
        <v>1319</v>
      </c>
    </row>
    <row r="208" spans="2:4" x14ac:dyDescent="0.15">
      <c r="B208">
        <v>311615</v>
      </c>
      <c r="C208" t="s">
        <v>1508</v>
      </c>
      <c r="D208">
        <v>8912</v>
      </c>
    </row>
    <row r="209" spans="2:4" x14ac:dyDescent="0.15">
      <c r="B209" t="s">
        <v>1509</v>
      </c>
      <c r="C209" t="s">
        <v>1510</v>
      </c>
      <c r="D209">
        <v>13350</v>
      </c>
    </row>
    <row r="210" spans="2:4" x14ac:dyDescent="0.15">
      <c r="B210">
        <v>311700</v>
      </c>
      <c r="C210" t="s">
        <v>1511</v>
      </c>
      <c r="D210">
        <v>1375</v>
      </c>
    </row>
    <row r="211" spans="2:4" x14ac:dyDescent="0.15">
      <c r="B211">
        <v>311810</v>
      </c>
      <c r="C211" t="s">
        <v>1512</v>
      </c>
      <c r="D211">
        <v>12602</v>
      </c>
    </row>
    <row r="212" spans="2:4" x14ac:dyDescent="0.15">
      <c r="B212" t="s">
        <v>1513</v>
      </c>
      <c r="C212" t="s">
        <v>1514</v>
      </c>
      <c r="D212">
        <v>7350</v>
      </c>
    </row>
    <row r="213" spans="2:4" x14ac:dyDescent="0.15">
      <c r="B213">
        <v>311910</v>
      </c>
      <c r="C213" t="s">
        <v>1515</v>
      </c>
      <c r="D213">
        <v>8983</v>
      </c>
    </row>
    <row r="214" spans="2:4" x14ac:dyDescent="0.15">
      <c r="B214">
        <v>311920</v>
      </c>
      <c r="C214" t="s">
        <v>1516</v>
      </c>
      <c r="D214">
        <v>2401</v>
      </c>
    </row>
    <row r="215" spans="2:4" x14ac:dyDescent="0.15">
      <c r="B215">
        <v>311930</v>
      </c>
      <c r="C215" t="s">
        <v>1517</v>
      </c>
      <c r="D215">
        <v>5808</v>
      </c>
    </row>
    <row r="216" spans="2:4" x14ac:dyDescent="0.15">
      <c r="B216">
        <v>311940</v>
      </c>
      <c r="C216" t="s">
        <v>1518</v>
      </c>
      <c r="D216">
        <v>3495</v>
      </c>
    </row>
    <row r="217" spans="2:4" x14ac:dyDescent="0.15">
      <c r="B217">
        <v>311990</v>
      </c>
      <c r="C217" t="s">
        <v>1519</v>
      </c>
      <c r="D217">
        <v>4623</v>
      </c>
    </row>
    <row r="218" spans="2:4" x14ac:dyDescent="0.15">
      <c r="B218">
        <v>312110</v>
      </c>
      <c r="C218" t="s">
        <v>1520</v>
      </c>
      <c r="D218">
        <v>8165</v>
      </c>
    </row>
    <row r="219" spans="2:4" x14ac:dyDescent="0.15">
      <c r="B219">
        <v>312120</v>
      </c>
      <c r="C219" t="s">
        <v>1521</v>
      </c>
      <c r="D219">
        <v>11959</v>
      </c>
    </row>
    <row r="220" spans="2:4" x14ac:dyDescent="0.15">
      <c r="B220">
        <v>312130</v>
      </c>
      <c r="C220" t="s">
        <v>1522</v>
      </c>
      <c r="D220">
        <v>4809</v>
      </c>
    </row>
    <row r="221" spans="2:4" x14ac:dyDescent="0.15">
      <c r="B221">
        <v>312140</v>
      </c>
      <c r="C221" t="s">
        <v>1523</v>
      </c>
      <c r="D221">
        <v>6101</v>
      </c>
    </row>
    <row r="222" spans="2:4" x14ac:dyDescent="0.15">
      <c r="B222">
        <v>312200</v>
      </c>
      <c r="C222" t="s">
        <v>1524</v>
      </c>
      <c r="D222">
        <v>38368</v>
      </c>
    </row>
    <row r="223" spans="2:4" x14ac:dyDescent="0.15">
      <c r="B223">
        <v>313100</v>
      </c>
      <c r="C223" t="s">
        <v>1525</v>
      </c>
      <c r="D223">
        <v>1635</v>
      </c>
    </row>
    <row r="224" spans="2:4" x14ac:dyDescent="0.15">
      <c r="B224">
        <v>313200</v>
      </c>
      <c r="C224" t="s">
        <v>1526</v>
      </c>
      <c r="D224">
        <v>5941</v>
      </c>
    </row>
    <row r="225" spans="2:4" x14ac:dyDescent="0.15">
      <c r="B225">
        <v>313300</v>
      </c>
      <c r="C225" t="s">
        <v>1527</v>
      </c>
      <c r="D225">
        <v>2466</v>
      </c>
    </row>
    <row r="226" spans="2:4" x14ac:dyDescent="0.15">
      <c r="B226">
        <v>314110</v>
      </c>
      <c r="C226" t="s">
        <v>1528</v>
      </c>
      <c r="D226">
        <v>3811</v>
      </c>
    </row>
    <row r="227" spans="2:4" x14ac:dyDescent="0.15">
      <c r="B227">
        <v>314120</v>
      </c>
      <c r="C227" t="s">
        <v>1529</v>
      </c>
      <c r="D227">
        <v>1178</v>
      </c>
    </row>
    <row r="228" spans="2:4" x14ac:dyDescent="0.15">
      <c r="B228">
        <v>314900</v>
      </c>
      <c r="C228" t="s">
        <v>1530</v>
      </c>
      <c r="D228">
        <v>4260</v>
      </c>
    </row>
    <row r="229" spans="2:4" x14ac:dyDescent="0.15">
      <c r="B229">
        <v>315000</v>
      </c>
      <c r="C229" t="s">
        <v>1531</v>
      </c>
      <c r="D229">
        <v>8803</v>
      </c>
    </row>
    <row r="230" spans="2:4" x14ac:dyDescent="0.15">
      <c r="B230">
        <v>316000</v>
      </c>
      <c r="C230" t="s">
        <v>317</v>
      </c>
      <c r="D230">
        <v>3045</v>
      </c>
    </row>
    <row r="231" spans="2:4" x14ac:dyDescent="0.15">
      <c r="B231">
        <v>322110</v>
      </c>
      <c r="C231" t="s">
        <v>320</v>
      </c>
      <c r="D231">
        <v>1765</v>
      </c>
    </row>
    <row r="232" spans="2:4" x14ac:dyDescent="0.15">
      <c r="B232">
        <v>322120</v>
      </c>
      <c r="C232" t="s">
        <v>1532</v>
      </c>
      <c r="D232">
        <v>17372</v>
      </c>
    </row>
    <row r="233" spans="2:4" x14ac:dyDescent="0.15">
      <c r="B233">
        <v>322130</v>
      </c>
      <c r="C233" t="s">
        <v>1533</v>
      </c>
      <c r="D233">
        <v>8951</v>
      </c>
    </row>
    <row r="234" spans="2:4" x14ac:dyDescent="0.15">
      <c r="B234">
        <v>322210</v>
      </c>
      <c r="C234" t="s">
        <v>1534</v>
      </c>
      <c r="D234">
        <v>12909</v>
      </c>
    </row>
    <row r="235" spans="2:4" x14ac:dyDescent="0.15">
      <c r="B235">
        <v>322220</v>
      </c>
      <c r="C235" t="s">
        <v>1535</v>
      </c>
      <c r="D235">
        <v>6777</v>
      </c>
    </row>
    <row r="236" spans="2:4" x14ac:dyDescent="0.15">
      <c r="B236">
        <v>322230</v>
      </c>
      <c r="C236" t="s">
        <v>1536</v>
      </c>
      <c r="D236">
        <v>1793</v>
      </c>
    </row>
    <row r="237" spans="2:4" x14ac:dyDescent="0.15">
      <c r="B237">
        <v>322291</v>
      </c>
      <c r="C237" t="s">
        <v>1537</v>
      </c>
      <c r="D237">
        <v>4604</v>
      </c>
    </row>
    <row r="238" spans="2:4" x14ac:dyDescent="0.15">
      <c r="B238">
        <v>322299</v>
      </c>
      <c r="C238" t="s">
        <v>1538</v>
      </c>
      <c r="D238">
        <v>1552</v>
      </c>
    </row>
    <row r="239" spans="2:4" x14ac:dyDescent="0.15">
      <c r="B239">
        <v>323110</v>
      </c>
      <c r="C239" t="s">
        <v>1539</v>
      </c>
      <c r="D239">
        <v>44396</v>
      </c>
    </row>
    <row r="240" spans="2:4" x14ac:dyDescent="0.15">
      <c r="B240">
        <v>323120</v>
      </c>
      <c r="C240" t="s">
        <v>1540</v>
      </c>
      <c r="D240">
        <v>3297</v>
      </c>
    </row>
    <row r="241" spans="2:4" x14ac:dyDescent="0.15">
      <c r="B241">
        <v>324110</v>
      </c>
      <c r="C241" t="s">
        <v>1541</v>
      </c>
      <c r="D241">
        <v>137563</v>
      </c>
    </row>
    <row r="242" spans="2:4" x14ac:dyDescent="0.15">
      <c r="B242">
        <v>324121</v>
      </c>
      <c r="C242" t="s">
        <v>1542</v>
      </c>
      <c r="D242">
        <v>4391</v>
      </c>
    </row>
    <row r="243" spans="2:4" x14ac:dyDescent="0.15">
      <c r="B243">
        <v>324122</v>
      </c>
      <c r="C243" t="s">
        <v>1543</v>
      </c>
      <c r="D243">
        <v>4459</v>
      </c>
    </row>
    <row r="244" spans="2:4" x14ac:dyDescent="0.15">
      <c r="B244">
        <v>324190</v>
      </c>
      <c r="C244" t="s">
        <v>1544</v>
      </c>
      <c r="D244">
        <v>8093</v>
      </c>
    </row>
    <row r="245" spans="2:4" x14ac:dyDescent="0.15">
      <c r="B245">
        <v>325110</v>
      </c>
      <c r="C245" t="s">
        <v>1545</v>
      </c>
      <c r="D245">
        <v>16937</v>
      </c>
    </row>
    <row r="246" spans="2:4" x14ac:dyDescent="0.15">
      <c r="B246">
        <v>325120</v>
      </c>
      <c r="C246" t="s">
        <v>1546</v>
      </c>
      <c r="D246">
        <v>2162</v>
      </c>
    </row>
    <row r="247" spans="2:4" x14ac:dyDescent="0.15">
      <c r="B247">
        <v>325130</v>
      </c>
      <c r="C247" t="s">
        <v>1547</v>
      </c>
      <c r="D247">
        <v>2051</v>
      </c>
    </row>
    <row r="248" spans="2:4" x14ac:dyDescent="0.15">
      <c r="B248">
        <v>325180</v>
      </c>
      <c r="C248" t="s">
        <v>1548</v>
      </c>
      <c r="D248">
        <v>10710</v>
      </c>
    </row>
    <row r="249" spans="2:4" x14ac:dyDescent="0.15">
      <c r="B249">
        <v>325190</v>
      </c>
      <c r="C249" t="s">
        <v>1549</v>
      </c>
      <c r="D249">
        <v>16520</v>
      </c>
    </row>
    <row r="250" spans="2:4" x14ac:dyDescent="0.15">
      <c r="B250">
        <v>325211</v>
      </c>
      <c r="C250" t="s">
        <v>1550</v>
      </c>
      <c r="D250">
        <v>15742</v>
      </c>
    </row>
    <row r="251" spans="2:4" x14ac:dyDescent="0.15">
      <c r="B251" t="s">
        <v>1551</v>
      </c>
      <c r="C251" t="s">
        <v>1552</v>
      </c>
      <c r="D251">
        <v>3109</v>
      </c>
    </row>
    <row r="252" spans="2:4" x14ac:dyDescent="0.15">
      <c r="B252">
        <v>325411</v>
      </c>
      <c r="C252" t="s">
        <v>1553</v>
      </c>
      <c r="D252">
        <v>6959</v>
      </c>
    </row>
    <row r="253" spans="2:4" x14ac:dyDescent="0.15">
      <c r="B253">
        <v>325412</v>
      </c>
      <c r="C253" t="s">
        <v>1554</v>
      </c>
      <c r="D253">
        <v>90963</v>
      </c>
    </row>
    <row r="254" spans="2:4" x14ac:dyDescent="0.15">
      <c r="B254">
        <v>325413</v>
      </c>
      <c r="C254" t="s">
        <v>1555</v>
      </c>
      <c r="D254">
        <v>7478</v>
      </c>
    </row>
    <row r="255" spans="2:4" x14ac:dyDescent="0.15">
      <c r="B255">
        <v>325414</v>
      </c>
      <c r="C255" t="s">
        <v>1556</v>
      </c>
      <c r="D255">
        <v>17585</v>
      </c>
    </row>
    <row r="256" spans="2:4" x14ac:dyDescent="0.15">
      <c r="B256">
        <v>325310</v>
      </c>
      <c r="C256" t="s">
        <v>1557</v>
      </c>
      <c r="D256">
        <v>7169</v>
      </c>
    </row>
    <row r="257" spans="2:4" x14ac:dyDescent="0.15">
      <c r="B257">
        <v>325320</v>
      </c>
      <c r="C257" t="s">
        <v>1558</v>
      </c>
      <c r="D257">
        <v>5363</v>
      </c>
    </row>
    <row r="258" spans="2:4" x14ac:dyDescent="0.15">
      <c r="B258">
        <v>325510</v>
      </c>
      <c r="C258" t="s">
        <v>1559</v>
      </c>
      <c r="D258">
        <v>7530</v>
      </c>
    </row>
    <row r="259" spans="2:4" x14ac:dyDescent="0.15">
      <c r="B259">
        <v>325520</v>
      </c>
      <c r="C259" t="s">
        <v>1560</v>
      </c>
      <c r="D259">
        <v>3501</v>
      </c>
    </row>
    <row r="260" spans="2:4" x14ac:dyDescent="0.15">
      <c r="B260">
        <v>325610</v>
      </c>
      <c r="C260" t="s">
        <v>1561</v>
      </c>
      <c r="D260">
        <v>22793</v>
      </c>
    </row>
    <row r="261" spans="2:4" x14ac:dyDescent="0.15">
      <c r="B261">
        <v>325620</v>
      </c>
      <c r="C261" t="s">
        <v>1562</v>
      </c>
      <c r="D261">
        <v>17358</v>
      </c>
    </row>
    <row r="262" spans="2:4" x14ac:dyDescent="0.15">
      <c r="B262">
        <v>325910</v>
      </c>
      <c r="C262" t="s">
        <v>1563</v>
      </c>
      <c r="D262">
        <v>1240</v>
      </c>
    </row>
    <row r="263" spans="2:4" x14ac:dyDescent="0.15">
      <c r="B263" t="s">
        <v>1564</v>
      </c>
      <c r="C263" t="s">
        <v>1565</v>
      </c>
      <c r="D263">
        <v>12554</v>
      </c>
    </row>
    <row r="264" spans="2:4" x14ac:dyDescent="0.15">
      <c r="B264">
        <v>326110</v>
      </c>
      <c r="C264" t="s">
        <v>1566</v>
      </c>
      <c r="D264">
        <v>9904</v>
      </c>
    </row>
    <row r="265" spans="2:4" x14ac:dyDescent="0.15">
      <c r="B265">
        <v>326120</v>
      </c>
      <c r="C265" t="s">
        <v>1567</v>
      </c>
      <c r="D265">
        <v>4645</v>
      </c>
    </row>
    <row r="266" spans="2:4" x14ac:dyDescent="0.15">
      <c r="B266">
        <v>326130</v>
      </c>
      <c r="C266" t="s">
        <v>1568</v>
      </c>
      <c r="D266">
        <v>1345</v>
      </c>
    </row>
    <row r="267" spans="2:4" x14ac:dyDescent="0.15">
      <c r="B267">
        <v>326140</v>
      </c>
      <c r="C267" t="s">
        <v>1569</v>
      </c>
      <c r="D267">
        <v>2305</v>
      </c>
    </row>
    <row r="268" spans="2:4" x14ac:dyDescent="0.15">
      <c r="B268">
        <v>326150</v>
      </c>
      <c r="C268" t="s">
        <v>1570</v>
      </c>
      <c r="D268">
        <v>2432</v>
      </c>
    </row>
    <row r="269" spans="2:4" x14ac:dyDescent="0.15">
      <c r="B269">
        <v>326160</v>
      </c>
      <c r="C269" t="s">
        <v>1571</v>
      </c>
      <c r="D269">
        <v>3097</v>
      </c>
    </row>
    <row r="270" spans="2:4" x14ac:dyDescent="0.15">
      <c r="B270">
        <v>326190</v>
      </c>
      <c r="C270" t="s">
        <v>1572</v>
      </c>
      <c r="D270">
        <v>26244</v>
      </c>
    </row>
    <row r="271" spans="2:4" x14ac:dyDescent="0.15">
      <c r="B271">
        <v>326210</v>
      </c>
      <c r="C271" t="s">
        <v>1573</v>
      </c>
      <c r="D271">
        <v>5996</v>
      </c>
    </row>
    <row r="272" spans="2:4" x14ac:dyDescent="0.15">
      <c r="B272">
        <v>326220</v>
      </c>
      <c r="C272" t="s">
        <v>1574</v>
      </c>
      <c r="D272">
        <v>1921</v>
      </c>
    </row>
    <row r="273" spans="2:4" x14ac:dyDescent="0.15">
      <c r="B273">
        <v>326290</v>
      </c>
      <c r="C273" t="s">
        <v>1575</v>
      </c>
      <c r="D273">
        <v>5382</v>
      </c>
    </row>
    <row r="274" spans="2:4" x14ac:dyDescent="0.15">
      <c r="B274">
        <v>423100</v>
      </c>
      <c r="C274" t="s">
        <v>1576</v>
      </c>
      <c r="D274">
        <v>45961</v>
      </c>
    </row>
    <row r="275" spans="2:4" x14ac:dyDescent="0.15">
      <c r="B275">
        <v>423400</v>
      </c>
      <c r="C275" t="s">
        <v>1577</v>
      </c>
      <c r="D275">
        <v>102705</v>
      </c>
    </row>
    <row r="276" spans="2:4" x14ac:dyDescent="0.15">
      <c r="B276">
        <v>423600</v>
      </c>
      <c r="C276" t="s">
        <v>1578</v>
      </c>
      <c r="D276">
        <v>69207</v>
      </c>
    </row>
    <row r="277" spans="2:4" x14ac:dyDescent="0.15">
      <c r="B277">
        <v>423800</v>
      </c>
      <c r="C277" t="s">
        <v>1579</v>
      </c>
      <c r="D277">
        <v>79789</v>
      </c>
    </row>
    <row r="278" spans="2:4" x14ac:dyDescent="0.15">
      <c r="B278" t="s">
        <v>1580</v>
      </c>
      <c r="C278" t="s">
        <v>1581</v>
      </c>
      <c r="D278">
        <v>116642</v>
      </c>
    </row>
    <row r="279" spans="2:4" x14ac:dyDescent="0.15">
      <c r="B279">
        <v>424200</v>
      </c>
      <c r="C279" t="s">
        <v>1582</v>
      </c>
      <c r="D279">
        <v>69067</v>
      </c>
    </row>
    <row r="280" spans="2:4" x14ac:dyDescent="0.15">
      <c r="B280">
        <v>424400</v>
      </c>
      <c r="C280" t="s">
        <v>1583</v>
      </c>
      <c r="D280">
        <v>55385</v>
      </c>
    </row>
    <row r="281" spans="2:4" x14ac:dyDescent="0.15">
      <c r="B281">
        <v>424700</v>
      </c>
      <c r="C281" t="s">
        <v>1584</v>
      </c>
      <c r="D281">
        <v>125421</v>
      </c>
    </row>
    <row r="282" spans="2:4" x14ac:dyDescent="0.15">
      <c r="B282" t="s">
        <v>1585</v>
      </c>
      <c r="C282" t="s">
        <v>1586</v>
      </c>
      <c r="D282">
        <v>142364</v>
      </c>
    </row>
    <row r="283" spans="2:4" x14ac:dyDescent="0.15">
      <c r="B283">
        <v>425000</v>
      </c>
      <c r="C283" t="s">
        <v>1587</v>
      </c>
      <c r="D283">
        <v>22494</v>
      </c>
    </row>
    <row r="284" spans="2:4" x14ac:dyDescent="0.15">
      <c r="B284" t="s">
        <v>1588</v>
      </c>
      <c r="C284" t="s">
        <v>1589</v>
      </c>
      <c r="D284">
        <v>28793</v>
      </c>
    </row>
    <row r="285" spans="2:4" x14ac:dyDescent="0.15">
      <c r="B285">
        <v>441000</v>
      </c>
      <c r="C285" t="s">
        <v>1590</v>
      </c>
      <c r="D285">
        <v>162778</v>
      </c>
    </row>
    <row r="286" spans="2:4" x14ac:dyDescent="0.15">
      <c r="B286">
        <v>445000</v>
      </c>
      <c r="C286" t="s">
        <v>1591</v>
      </c>
      <c r="D286">
        <v>124086</v>
      </c>
    </row>
    <row r="287" spans="2:4" x14ac:dyDescent="0.15">
      <c r="B287">
        <v>452000</v>
      </c>
      <c r="C287" t="s">
        <v>1592</v>
      </c>
      <c r="D287">
        <v>124580</v>
      </c>
    </row>
    <row r="288" spans="2:4" x14ac:dyDescent="0.15">
      <c r="B288">
        <v>444000</v>
      </c>
      <c r="C288" t="s">
        <v>1593</v>
      </c>
      <c r="D288">
        <v>88104</v>
      </c>
    </row>
    <row r="289" spans="2:4" x14ac:dyDescent="0.15">
      <c r="B289">
        <v>446000</v>
      </c>
      <c r="C289" t="s">
        <v>1594</v>
      </c>
      <c r="D289">
        <v>49720</v>
      </c>
    </row>
    <row r="290" spans="2:4" x14ac:dyDescent="0.15">
      <c r="B290">
        <v>447000</v>
      </c>
      <c r="C290" t="s">
        <v>1595</v>
      </c>
      <c r="D290">
        <v>56592</v>
      </c>
    </row>
    <row r="291" spans="2:4" x14ac:dyDescent="0.15">
      <c r="B291">
        <v>448000</v>
      </c>
      <c r="C291" t="s">
        <v>1596</v>
      </c>
      <c r="D291">
        <v>57180</v>
      </c>
    </row>
    <row r="292" spans="2:4" x14ac:dyDescent="0.15">
      <c r="B292">
        <v>454000</v>
      </c>
      <c r="C292" t="s">
        <v>1597</v>
      </c>
      <c r="D292">
        <v>81652</v>
      </c>
    </row>
    <row r="293" spans="2:4" x14ac:dyDescent="0.15">
      <c r="B293" t="s">
        <v>1598</v>
      </c>
      <c r="C293" t="s">
        <v>1599</v>
      </c>
      <c r="D293">
        <v>124525</v>
      </c>
    </row>
    <row r="294" spans="2:4" x14ac:dyDescent="0.15">
      <c r="B294">
        <v>481000</v>
      </c>
      <c r="C294" t="s">
        <v>1600</v>
      </c>
      <c r="D294">
        <v>73200</v>
      </c>
    </row>
    <row r="295" spans="2:4" x14ac:dyDescent="0.15">
      <c r="B295">
        <v>482000</v>
      </c>
      <c r="C295" t="s">
        <v>467</v>
      </c>
      <c r="D295">
        <v>32372</v>
      </c>
    </row>
    <row r="296" spans="2:4" x14ac:dyDescent="0.15">
      <c r="B296">
        <v>483000</v>
      </c>
      <c r="C296" t="s">
        <v>470</v>
      </c>
      <c r="D296">
        <v>14218</v>
      </c>
    </row>
    <row r="297" spans="2:4" x14ac:dyDescent="0.15">
      <c r="B297">
        <v>484000</v>
      </c>
      <c r="C297" t="s">
        <v>473</v>
      </c>
      <c r="D297">
        <v>123651</v>
      </c>
    </row>
    <row r="298" spans="2:4" x14ac:dyDescent="0.15">
      <c r="B298">
        <v>485000</v>
      </c>
      <c r="C298" t="s">
        <v>476</v>
      </c>
      <c r="D298">
        <v>26272</v>
      </c>
    </row>
    <row r="299" spans="2:4" x14ac:dyDescent="0.15">
      <c r="B299">
        <v>486000</v>
      </c>
      <c r="C299" t="s">
        <v>479</v>
      </c>
      <c r="D299">
        <v>13012</v>
      </c>
    </row>
    <row r="300" spans="2:4" x14ac:dyDescent="0.15">
      <c r="B300" t="s">
        <v>1601</v>
      </c>
      <c r="C300" t="s">
        <v>482</v>
      </c>
      <c r="D300">
        <v>46897</v>
      </c>
    </row>
    <row r="301" spans="2:4" x14ac:dyDescent="0.15">
      <c r="B301">
        <v>492000</v>
      </c>
      <c r="C301" t="s">
        <v>1602</v>
      </c>
      <c r="D301">
        <v>43015</v>
      </c>
    </row>
    <row r="302" spans="2:4" x14ac:dyDescent="0.15">
      <c r="B302">
        <v>493000</v>
      </c>
      <c r="C302" t="s">
        <v>488</v>
      </c>
      <c r="D302">
        <v>41266</v>
      </c>
    </row>
    <row r="303" spans="2:4" x14ac:dyDescent="0.15">
      <c r="B303" s="8">
        <v>511110</v>
      </c>
      <c r="C303" t="s">
        <v>491</v>
      </c>
      <c r="D303">
        <v>31648</v>
      </c>
    </row>
    <row r="304" spans="2:4" x14ac:dyDescent="0.15">
      <c r="B304" s="8">
        <v>511120</v>
      </c>
      <c r="C304" t="s">
        <v>1603</v>
      </c>
      <c r="D304">
        <v>27239</v>
      </c>
    </row>
    <row r="305" spans="2:6" x14ac:dyDescent="0.15">
      <c r="B305" s="8">
        <v>511130</v>
      </c>
      <c r="C305" t="s">
        <v>1604</v>
      </c>
      <c r="D305">
        <v>19990</v>
      </c>
    </row>
    <row r="306" spans="2:6" x14ac:dyDescent="0.15">
      <c r="B306" s="8" t="s">
        <v>1605</v>
      </c>
      <c r="C306" t="s">
        <v>1606</v>
      </c>
      <c r="D306">
        <v>14056</v>
      </c>
    </row>
    <row r="307" spans="2:6" x14ac:dyDescent="0.15">
      <c r="B307" s="8">
        <v>511200</v>
      </c>
      <c r="C307" t="s">
        <v>1607</v>
      </c>
      <c r="D307">
        <v>98741</v>
      </c>
    </row>
    <row r="308" spans="2:6" x14ac:dyDescent="0.15">
      <c r="B308" s="8">
        <v>512100</v>
      </c>
      <c r="C308" t="s">
        <v>497</v>
      </c>
      <c r="D308">
        <v>63253</v>
      </c>
    </row>
    <row r="309" spans="2:6" x14ac:dyDescent="0.15">
      <c r="B309" s="161">
        <v>512200</v>
      </c>
      <c r="C309" s="22" t="s">
        <v>1608</v>
      </c>
      <c r="D309" s="22">
        <v>13213</v>
      </c>
      <c r="E309" s="162"/>
      <c r="F309" s="15"/>
    </row>
    <row r="310" spans="2:6" x14ac:dyDescent="0.15">
      <c r="B310" s="8">
        <v>515100</v>
      </c>
      <c r="C310" t="s">
        <v>1609</v>
      </c>
      <c r="D310">
        <v>36399</v>
      </c>
    </row>
    <row r="311" spans="2:6" x14ac:dyDescent="0.15">
      <c r="B311" s="8">
        <v>515200</v>
      </c>
      <c r="C311" t="s">
        <v>503</v>
      </c>
      <c r="D311">
        <v>35026</v>
      </c>
    </row>
    <row r="312" spans="2:6" x14ac:dyDescent="0.15">
      <c r="B312" s="8">
        <v>517110</v>
      </c>
      <c r="C312" t="s">
        <v>1610</v>
      </c>
      <c r="D312">
        <v>197866</v>
      </c>
    </row>
    <row r="313" spans="2:6" x14ac:dyDescent="0.15">
      <c r="B313" s="8">
        <v>517210</v>
      </c>
      <c r="C313" t="s">
        <v>1611</v>
      </c>
      <c r="D313">
        <v>82413</v>
      </c>
    </row>
    <row r="314" spans="2:6" x14ac:dyDescent="0.15">
      <c r="B314" t="s">
        <v>1612</v>
      </c>
      <c r="C314" t="s">
        <v>1613</v>
      </c>
      <c r="D314">
        <v>21930</v>
      </c>
    </row>
    <row r="315" spans="2:6" x14ac:dyDescent="0.15">
      <c r="B315">
        <v>518200</v>
      </c>
      <c r="C315" t="s">
        <v>1614</v>
      </c>
      <c r="D315">
        <v>40528</v>
      </c>
    </row>
    <row r="316" spans="2:6" x14ac:dyDescent="0.15">
      <c r="B316">
        <v>519130</v>
      </c>
      <c r="C316" t="s">
        <v>1615</v>
      </c>
      <c r="D316">
        <v>19394</v>
      </c>
    </row>
    <row r="317" spans="2:6" x14ac:dyDescent="0.15">
      <c r="B317" t="s">
        <v>1616</v>
      </c>
      <c r="C317" t="s">
        <v>1617</v>
      </c>
      <c r="D317">
        <v>5242</v>
      </c>
    </row>
    <row r="318" spans="2:6" x14ac:dyDescent="0.15">
      <c r="B318" t="s">
        <v>1618</v>
      </c>
      <c r="C318" t="s">
        <v>1619</v>
      </c>
      <c r="D318">
        <v>142647</v>
      </c>
    </row>
    <row r="319" spans="2:6" x14ac:dyDescent="0.15">
      <c r="B319" t="s">
        <v>1620</v>
      </c>
      <c r="C319" t="s">
        <v>1621</v>
      </c>
      <c r="D319">
        <v>261566</v>
      </c>
    </row>
    <row r="320" spans="2:6" x14ac:dyDescent="0.15">
      <c r="B320">
        <v>523900</v>
      </c>
      <c r="C320" t="s">
        <v>1622</v>
      </c>
      <c r="D320">
        <v>84822</v>
      </c>
    </row>
    <row r="321" spans="2:4" x14ac:dyDescent="0.15">
      <c r="B321" t="s">
        <v>1623</v>
      </c>
      <c r="C321" t="s">
        <v>1624</v>
      </c>
      <c r="D321">
        <v>113383</v>
      </c>
    </row>
    <row r="322" spans="2:4" x14ac:dyDescent="0.15">
      <c r="B322">
        <v>524113</v>
      </c>
      <c r="C322" t="s">
        <v>1625</v>
      </c>
      <c r="D322">
        <v>84984</v>
      </c>
    </row>
    <row r="323" spans="2:4" x14ac:dyDescent="0.15">
      <c r="B323" t="s">
        <v>1626</v>
      </c>
      <c r="C323" t="s">
        <v>1627</v>
      </c>
      <c r="D323">
        <v>230212</v>
      </c>
    </row>
    <row r="324" spans="2:4" x14ac:dyDescent="0.15">
      <c r="B324">
        <v>524200</v>
      </c>
      <c r="C324" t="s">
        <v>1628</v>
      </c>
      <c r="D324">
        <v>90516</v>
      </c>
    </row>
    <row r="325" spans="2:4" x14ac:dyDescent="0.15">
      <c r="B325">
        <v>525000</v>
      </c>
      <c r="C325" t="s">
        <v>1629</v>
      </c>
      <c r="D325">
        <v>22420</v>
      </c>
    </row>
    <row r="326" spans="2:4" x14ac:dyDescent="0.15">
      <c r="B326" t="s">
        <v>1630</v>
      </c>
      <c r="C326" t="s">
        <v>530</v>
      </c>
      <c r="D326">
        <v>998899</v>
      </c>
    </row>
    <row r="327" spans="2:4" x14ac:dyDescent="0.15">
      <c r="B327" t="s">
        <v>1631</v>
      </c>
      <c r="C327" t="s">
        <v>1632</v>
      </c>
      <c r="D327">
        <v>342037</v>
      </c>
    </row>
    <row r="328" spans="2:4" x14ac:dyDescent="0.15">
      <c r="B328" t="s">
        <v>1633</v>
      </c>
      <c r="C328" t="s">
        <v>1634</v>
      </c>
      <c r="D328">
        <v>312688</v>
      </c>
    </row>
    <row r="329" spans="2:4" x14ac:dyDescent="0.15">
      <c r="B329">
        <v>532100</v>
      </c>
      <c r="C329" t="s">
        <v>1635</v>
      </c>
      <c r="D329">
        <v>29376</v>
      </c>
    </row>
    <row r="330" spans="2:4" x14ac:dyDescent="0.15">
      <c r="B330">
        <v>532400</v>
      </c>
      <c r="C330" t="s">
        <v>539</v>
      </c>
      <c r="D330">
        <v>35118</v>
      </c>
    </row>
    <row r="331" spans="2:4" x14ac:dyDescent="0.15">
      <c r="B331" t="s">
        <v>1636</v>
      </c>
      <c r="C331" t="s">
        <v>545</v>
      </c>
      <c r="D331">
        <v>17372</v>
      </c>
    </row>
    <row r="332" spans="2:4" x14ac:dyDescent="0.15">
      <c r="B332">
        <v>533000</v>
      </c>
      <c r="C332" t="s">
        <v>1637</v>
      </c>
      <c r="D332">
        <v>82233</v>
      </c>
    </row>
    <row r="333" spans="2:4" x14ac:dyDescent="0.15">
      <c r="B333">
        <v>541100</v>
      </c>
      <c r="C333" t="s">
        <v>548</v>
      </c>
      <c r="D333">
        <v>217435</v>
      </c>
    </row>
    <row r="334" spans="2:4" x14ac:dyDescent="0.15">
      <c r="B334">
        <v>541511</v>
      </c>
      <c r="C334" t="s">
        <v>551</v>
      </c>
      <c r="D334">
        <v>62356</v>
      </c>
    </row>
    <row r="335" spans="2:4" x14ac:dyDescent="0.15">
      <c r="B335">
        <v>541512</v>
      </c>
      <c r="C335" t="s">
        <v>1638</v>
      </c>
      <c r="D335">
        <v>72099</v>
      </c>
    </row>
    <row r="336" spans="2:4" x14ac:dyDescent="0.15">
      <c r="B336" t="s">
        <v>1639</v>
      </c>
      <c r="C336" t="s">
        <v>1640</v>
      </c>
      <c r="D336">
        <v>32625</v>
      </c>
    </row>
    <row r="337" spans="2:4" x14ac:dyDescent="0.15">
      <c r="B337">
        <v>541200</v>
      </c>
      <c r="C337" t="s">
        <v>1641</v>
      </c>
      <c r="D337">
        <v>107345</v>
      </c>
    </row>
    <row r="338" spans="2:4" x14ac:dyDescent="0.15">
      <c r="B338">
        <v>541300</v>
      </c>
      <c r="C338" t="s">
        <v>554</v>
      </c>
      <c r="D338">
        <v>144397</v>
      </c>
    </row>
    <row r="339" spans="2:4" x14ac:dyDescent="0.15">
      <c r="B339">
        <v>541610</v>
      </c>
      <c r="C339" t="s">
        <v>557</v>
      </c>
      <c r="D339">
        <v>89816</v>
      </c>
    </row>
    <row r="340" spans="2:4" x14ac:dyDescent="0.15">
      <c r="B340" t="s">
        <v>1642</v>
      </c>
      <c r="C340" t="s">
        <v>1643</v>
      </c>
      <c r="D340">
        <v>20934</v>
      </c>
    </row>
    <row r="341" spans="2:4" x14ac:dyDescent="0.15">
      <c r="B341">
        <v>541700</v>
      </c>
      <c r="C341" t="s">
        <v>1644</v>
      </c>
      <c r="D341">
        <v>74409</v>
      </c>
    </row>
    <row r="342" spans="2:4" x14ac:dyDescent="0.15">
      <c r="B342">
        <v>541800</v>
      </c>
      <c r="C342" t="s">
        <v>569</v>
      </c>
      <c r="D342">
        <v>80128</v>
      </c>
    </row>
    <row r="343" spans="2:4" x14ac:dyDescent="0.15">
      <c r="B343">
        <v>541400</v>
      </c>
      <c r="C343" t="s">
        <v>1645</v>
      </c>
      <c r="D343">
        <v>18174</v>
      </c>
    </row>
    <row r="344" spans="2:4" x14ac:dyDescent="0.15">
      <c r="B344">
        <v>541920</v>
      </c>
      <c r="C344" t="s">
        <v>560</v>
      </c>
      <c r="D344">
        <v>6179</v>
      </c>
    </row>
    <row r="345" spans="2:4" x14ac:dyDescent="0.15">
      <c r="B345">
        <v>541940</v>
      </c>
      <c r="C345" t="s">
        <v>1646</v>
      </c>
      <c r="D345">
        <v>17998</v>
      </c>
    </row>
    <row r="346" spans="2:4" x14ac:dyDescent="0.15">
      <c r="B346" t="s">
        <v>1647</v>
      </c>
      <c r="C346" t="s">
        <v>1648</v>
      </c>
      <c r="D346">
        <v>41035</v>
      </c>
    </row>
    <row r="347" spans="2:4" x14ac:dyDescent="0.15">
      <c r="B347">
        <v>550000</v>
      </c>
      <c r="C347" t="s">
        <v>1649</v>
      </c>
      <c r="D347">
        <v>251157</v>
      </c>
    </row>
    <row r="348" spans="2:4" x14ac:dyDescent="0.15">
      <c r="B348">
        <v>561300</v>
      </c>
      <c r="C348" t="s">
        <v>578</v>
      </c>
      <c r="D348">
        <v>141427</v>
      </c>
    </row>
    <row r="349" spans="2:4" x14ac:dyDescent="0.15">
      <c r="B349">
        <v>561700</v>
      </c>
      <c r="C349" t="s">
        <v>581</v>
      </c>
      <c r="D349">
        <v>87579</v>
      </c>
    </row>
    <row r="350" spans="2:4" x14ac:dyDescent="0.15">
      <c r="B350">
        <v>561100</v>
      </c>
      <c r="C350" t="s">
        <v>1650</v>
      </c>
      <c r="D350">
        <v>31248</v>
      </c>
    </row>
    <row r="351" spans="2:4" x14ac:dyDescent="0.15">
      <c r="B351">
        <v>561200</v>
      </c>
      <c r="C351" t="s">
        <v>1651</v>
      </c>
      <c r="D351">
        <v>15565</v>
      </c>
    </row>
    <row r="352" spans="2:4" x14ac:dyDescent="0.15">
      <c r="B352">
        <v>561400</v>
      </c>
      <c r="C352" t="s">
        <v>1652</v>
      </c>
      <c r="D352">
        <v>45079</v>
      </c>
    </row>
    <row r="353" spans="2:4" x14ac:dyDescent="0.15">
      <c r="B353">
        <v>561500</v>
      </c>
      <c r="C353" t="s">
        <v>1653</v>
      </c>
      <c r="D353">
        <v>19452</v>
      </c>
    </row>
    <row r="354" spans="2:4" x14ac:dyDescent="0.15">
      <c r="B354">
        <v>561600</v>
      </c>
      <c r="C354" t="s">
        <v>584</v>
      </c>
      <c r="D354">
        <v>31429</v>
      </c>
    </row>
    <row r="355" spans="2:4" x14ac:dyDescent="0.15">
      <c r="B355">
        <v>561900</v>
      </c>
      <c r="C355" t="s">
        <v>1654</v>
      </c>
      <c r="D355">
        <v>23378</v>
      </c>
    </row>
    <row r="356" spans="2:4" x14ac:dyDescent="0.15">
      <c r="B356">
        <v>562000</v>
      </c>
      <c r="C356" t="s">
        <v>1655</v>
      </c>
      <c r="D356">
        <v>35469</v>
      </c>
    </row>
    <row r="357" spans="2:4" x14ac:dyDescent="0.15">
      <c r="B357">
        <v>611100</v>
      </c>
      <c r="C357" t="s">
        <v>590</v>
      </c>
      <c r="D357">
        <v>21673</v>
      </c>
    </row>
    <row r="358" spans="2:4" x14ac:dyDescent="0.15">
      <c r="B358" t="s">
        <v>1656</v>
      </c>
      <c r="C358" t="s">
        <v>1657</v>
      </c>
      <c r="D358">
        <v>104670</v>
      </c>
    </row>
    <row r="359" spans="2:4" x14ac:dyDescent="0.15">
      <c r="B359" t="s">
        <v>1658</v>
      </c>
      <c r="C359" t="s">
        <v>1659</v>
      </c>
      <c r="D359">
        <v>25185</v>
      </c>
    </row>
    <row r="360" spans="2:4" x14ac:dyDescent="0.15">
      <c r="B360">
        <v>621100</v>
      </c>
      <c r="C360" t="s">
        <v>1660</v>
      </c>
      <c r="D360">
        <v>221137</v>
      </c>
    </row>
    <row r="361" spans="2:4" x14ac:dyDescent="0.15">
      <c r="B361">
        <v>621200</v>
      </c>
      <c r="C361" t="s">
        <v>1661</v>
      </c>
      <c r="D361">
        <v>60917</v>
      </c>
    </row>
    <row r="362" spans="2:4" x14ac:dyDescent="0.15">
      <c r="B362">
        <v>621300</v>
      </c>
      <c r="C362" t="s">
        <v>1662</v>
      </c>
      <c r="D362">
        <v>44143</v>
      </c>
    </row>
    <row r="363" spans="2:4" x14ac:dyDescent="0.15">
      <c r="B363">
        <v>621400</v>
      </c>
      <c r="C363" t="s">
        <v>1663</v>
      </c>
      <c r="D363">
        <v>39424</v>
      </c>
    </row>
    <row r="364" spans="2:4" x14ac:dyDescent="0.15">
      <c r="B364">
        <v>621500</v>
      </c>
      <c r="C364" t="s">
        <v>1664</v>
      </c>
      <c r="D364">
        <v>25923</v>
      </c>
    </row>
    <row r="365" spans="2:4" x14ac:dyDescent="0.15">
      <c r="B365">
        <v>621600</v>
      </c>
      <c r="C365" t="s">
        <v>1665</v>
      </c>
      <c r="D365">
        <v>33385</v>
      </c>
    </row>
    <row r="366" spans="2:4" x14ac:dyDescent="0.15">
      <c r="B366">
        <v>621900</v>
      </c>
      <c r="C366" t="s">
        <v>1666</v>
      </c>
      <c r="D366">
        <v>17418</v>
      </c>
    </row>
    <row r="367" spans="2:4" x14ac:dyDescent="0.15">
      <c r="B367">
        <v>622000</v>
      </c>
      <c r="C367" t="s">
        <v>1667</v>
      </c>
      <c r="D367">
        <v>310765</v>
      </c>
    </row>
    <row r="368" spans="2:4" x14ac:dyDescent="0.15">
      <c r="B368" t="s">
        <v>1668</v>
      </c>
      <c r="C368" t="s">
        <v>599</v>
      </c>
      <c r="D368">
        <v>80186</v>
      </c>
    </row>
    <row r="369" spans="2:6" x14ac:dyDescent="0.15">
      <c r="B369" t="s">
        <v>1669</v>
      </c>
      <c r="C369" t="s">
        <v>1670</v>
      </c>
      <c r="D369">
        <v>22295</v>
      </c>
    </row>
    <row r="370" spans="2:6" x14ac:dyDescent="0.15">
      <c r="B370">
        <v>624100</v>
      </c>
      <c r="C370" t="s">
        <v>1671</v>
      </c>
      <c r="D370">
        <v>36962</v>
      </c>
    </row>
    <row r="371" spans="2:6" x14ac:dyDescent="0.15">
      <c r="B371">
        <v>624400</v>
      </c>
      <c r="C371" t="s">
        <v>1672</v>
      </c>
      <c r="D371">
        <v>27764</v>
      </c>
    </row>
    <row r="372" spans="2:6" x14ac:dyDescent="0.15">
      <c r="B372" t="s">
        <v>1673</v>
      </c>
      <c r="C372" t="s">
        <v>1674</v>
      </c>
      <c r="D372">
        <v>16084</v>
      </c>
    </row>
    <row r="373" spans="2:6" x14ac:dyDescent="0.15">
      <c r="B373" s="8">
        <v>711100</v>
      </c>
      <c r="C373" t="s">
        <v>1675</v>
      </c>
      <c r="D373">
        <v>10245</v>
      </c>
    </row>
    <row r="374" spans="2:6" x14ac:dyDescent="0.15">
      <c r="B374" s="8">
        <v>711200</v>
      </c>
      <c r="C374" t="s">
        <v>1676</v>
      </c>
      <c r="D374">
        <v>21824</v>
      </c>
    </row>
    <row r="375" spans="2:6" x14ac:dyDescent="0.15">
      <c r="B375" s="8">
        <v>711500</v>
      </c>
      <c r="C375" t="s">
        <v>1677</v>
      </c>
      <c r="D375">
        <v>24626</v>
      </c>
    </row>
    <row r="376" spans="2:6" x14ac:dyDescent="0.15">
      <c r="B376" s="8" t="s">
        <v>1678</v>
      </c>
      <c r="C376" t="s">
        <v>1679</v>
      </c>
      <c r="D376">
        <v>13510</v>
      </c>
    </row>
    <row r="377" spans="2:6" x14ac:dyDescent="0.15">
      <c r="B377" s="8">
        <v>712000</v>
      </c>
      <c r="C377" t="s">
        <v>1680</v>
      </c>
      <c r="D377">
        <v>5367</v>
      </c>
    </row>
    <row r="378" spans="2:6" x14ac:dyDescent="0.15">
      <c r="B378" s="8">
        <v>713100</v>
      </c>
      <c r="C378" t="s">
        <v>1681</v>
      </c>
      <c r="D378">
        <v>12010</v>
      </c>
    </row>
    <row r="379" spans="2:6" x14ac:dyDescent="0.15">
      <c r="B379" s="8">
        <v>713200</v>
      </c>
      <c r="C379" t="s">
        <v>1682</v>
      </c>
      <c r="D379">
        <v>16687</v>
      </c>
    </row>
    <row r="380" spans="2:6" x14ac:dyDescent="0.15">
      <c r="B380" s="8">
        <v>713900</v>
      </c>
      <c r="C380" t="s">
        <v>1683</v>
      </c>
      <c r="D380">
        <v>33143</v>
      </c>
    </row>
    <row r="381" spans="2:6" x14ac:dyDescent="0.15">
      <c r="B381" s="8">
        <v>721000</v>
      </c>
      <c r="C381" t="s">
        <v>1684</v>
      </c>
      <c r="D381">
        <v>124473</v>
      </c>
    </row>
    <row r="382" spans="2:6" x14ac:dyDescent="0.15">
      <c r="B382" s="8">
        <v>722110</v>
      </c>
      <c r="C382" t="s">
        <v>614</v>
      </c>
      <c r="D382">
        <v>137694</v>
      </c>
    </row>
    <row r="383" spans="2:6" x14ac:dyDescent="0.15">
      <c r="B383" s="8">
        <v>722211</v>
      </c>
      <c r="C383" t="s">
        <v>1685</v>
      </c>
      <c r="D383">
        <v>95846</v>
      </c>
    </row>
    <row r="384" spans="2:6" x14ac:dyDescent="0.15">
      <c r="B384" s="8" t="s">
        <v>1686</v>
      </c>
      <c r="C384" t="s">
        <v>1687</v>
      </c>
      <c r="D384">
        <v>38079</v>
      </c>
      <c r="E384" t="s">
        <v>1688</v>
      </c>
      <c r="F384" t="s">
        <v>1689</v>
      </c>
    </row>
    <row r="385" spans="2:7" x14ac:dyDescent="0.15">
      <c r="B385" s="22">
        <v>811100</v>
      </c>
      <c r="C385" s="22" t="s">
        <v>1690</v>
      </c>
      <c r="D385" s="22">
        <v>65289</v>
      </c>
      <c r="E385">
        <f>+SUM(D385:D393)</f>
        <v>230625</v>
      </c>
      <c r="F385">
        <f>+SUM(D385:D396)</f>
        <v>330485</v>
      </c>
      <c r="G385">
        <f>+E385/F385</f>
        <v>0.69783802593158539</v>
      </c>
    </row>
    <row r="386" spans="2:7" x14ac:dyDescent="0.15">
      <c r="B386" s="22">
        <v>811200</v>
      </c>
      <c r="C386" s="22" t="s">
        <v>620</v>
      </c>
      <c r="D386" s="22">
        <v>12938</v>
      </c>
      <c r="F386" s="70"/>
    </row>
    <row r="387" spans="2:7" x14ac:dyDescent="0.15">
      <c r="B387" s="22">
        <v>811300</v>
      </c>
      <c r="C387" s="22" t="s">
        <v>1691</v>
      </c>
      <c r="D387" s="22">
        <v>20880</v>
      </c>
    </row>
    <row r="388" spans="2:7" x14ac:dyDescent="0.15">
      <c r="B388" s="22">
        <v>811400</v>
      </c>
      <c r="C388" s="22" t="s">
        <v>1692</v>
      </c>
      <c r="D388" s="22">
        <v>15642</v>
      </c>
    </row>
    <row r="389" spans="2:7" x14ac:dyDescent="0.15">
      <c r="B389" s="22">
        <v>812100</v>
      </c>
      <c r="C389" s="22" t="s">
        <v>1693</v>
      </c>
      <c r="D389" s="22">
        <v>37820</v>
      </c>
    </row>
    <row r="390" spans="2:7" x14ac:dyDescent="0.15">
      <c r="B390" s="22">
        <v>812200</v>
      </c>
      <c r="C390" s="22" t="s">
        <v>1694</v>
      </c>
      <c r="D390" s="22">
        <v>12811</v>
      </c>
    </row>
    <row r="391" spans="2:7" x14ac:dyDescent="0.15">
      <c r="B391" s="22">
        <v>812300</v>
      </c>
      <c r="C391" s="22" t="s">
        <v>1695</v>
      </c>
      <c r="D391" s="22">
        <v>14215</v>
      </c>
    </row>
    <row r="392" spans="2:7" x14ac:dyDescent="0.15">
      <c r="B392" s="22">
        <v>812900</v>
      </c>
      <c r="C392" s="22" t="s">
        <v>1696</v>
      </c>
      <c r="D392" s="22">
        <v>32142</v>
      </c>
    </row>
    <row r="393" spans="2:7" x14ac:dyDescent="0.15">
      <c r="B393" s="22">
        <v>813100</v>
      </c>
      <c r="C393" s="22" t="s">
        <v>1697</v>
      </c>
      <c r="D393" s="22">
        <v>18888</v>
      </c>
    </row>
    <row r="394" spans="2:7" x14ac:dyDescent="0.15">
      <c r="B394" s="163" t="s">
        <v>1698</v>
      </c>
      <c r="C394" t="s">
        <v>1699</v>
      </c>
      <c r="D394">
        <v>34282</v>
      </c>
    </row>
    <row r="395" spans="2:7" x14ac:dyDescent="0.15">
      <c r="B395" s="163" t="s">
        <v>1700</v>
      </c>
      <c r="C395" s="164" t="s">
        <v>1701</v>
      </c>
      <c r="D395" s="164">
        <v>47535</v>
      </c>
    </row>
    <row r="396" spans="2:7" x14ac:dyDescent="0.15">
      <c r="B396" s="164">
        <v>814000</v>
      </c>
      <c r="C396" s="164" t="s">
        <v>1702</v>
      </c>
      <c r="D396" s="164">
        <v>18043</v>
      </c>
    </row>
    <row r="397" spans="2:7" x14ac:dyDescent="0.15">
      <c r="B397" s="8" t="s">
        <v>1703</v>
      </c>
      <c r="C397" t="s">
        <v>635</v>
      </c>
      <c r="D397">
        <v>331100</v>
      </c>
    </row>
    <row r="398" spans="2:7" x14ac:dyDescent="0.15">
      <c r="B398" s="8" t="s">
        <v>1704</v>
      </c>
      <c r="C398" t="s">
        <v>1705</v>
      </c>
      <c r="D398">
        <v>204644</v>
      </c>
    </row>
    <row r="399" spans="2:7" x14ac:dyDescent="0.15">
      <c r="B399" s="8">
        <v>491000</v>
      </c>
      <c r="C399" t="s">
        <v>1706</v>
      </c>
      <c r="D399">
        <v>53086</v>
      </c>
    </row>
    <row r="400" spans="2:7" x14ac:dyDescent="0.15">
      <c r="B400" t="s">
        <v>1707</v>
      </c>
      <c r="C400" t="s">
        <v>1708</v>
      </c>
      <c r="D400">
        <v>5859</v>
      </c>
    </row>
    <row r="401" spans="2:4" x14ac:dyDescent="0.15">
      <c r="B401" t="s">
        <v>1709</v>
      </c>
      <c r="C401" t="s">
        <v>1710</v>
      </c>
      <c r="D401">
        <v>7204</v>
      </c>
    </row>
    <row r="402" spans="2:4" x14ac:dyDescent="0.15">
      <c r="B402" t="s">
        <v>1711</v>
      </c>
      <c r="C402" t="s">
        <v>1712</v>
      </c>
      <c r="D402">
        <v>615985</v>
      </c>
    </row>
    <row r="403" spans="2:4" x14ac:dyDescent="0.15">
      <c r="B403" t="s">
        <v>1713</v>
      </c>
      <c r="C403" t="s">
        <v>1714</v>
      </c>
      <c r="D403">
        <v>111887</v>
      </c>
    </row>
    <row r="404" spans="2:4" x14ac:dyDescent="0.15">
      <c r="B404" t="s">
        <v>1715</v>
      </c>
      <c r="C404" t="s">
        <v>1716</v>
      </c>
      <c r="D404">
        <v>463314</v>
      </c>
    </row>
    <row r="405" spans="2:4" x14ac:dyDescent="0.15">
      <c r="B405" t="s">
        <v>1717</v>
      </c>
      <c r="C405" t="s">
        <v>1718</v>
      </c>
      <c r="D405">
        <v>-3691</v>
      </c>
    </row>
    <row r="406" spans="2:4" x14ac:dyDescent="0.15">
      <c r="B406" t="s">
        <v>1719</v>
      </c>
      <c r="C406" t="s">
        <v>1720</v>
      </c>
      <c r="D406">
        <v>11054</v>
      </c>
    </row>
    <row r="407" spans="2:4" x14ac:dyDescent="0.15">
      <c r="B407" t="s">
        <v>1721</v>
      </c>
      <c r="C407" t="s">
        <v>1722</v>
      </c>
      <c r="D407">
        <v>86622</v>
      </c>
    </row>
    <row r="408" spans="2:4" x14ac:dyDescent="0.15">
      <c r="B408" t="s">
        <v>1723</v>
      </c>
      <c r="C408" t="s">
        <v>1724</v>
      </c>
      <c r="D408">
        <v>14451859</v>
      </c>
    </row>
    <row r="409" spans="2:4" x14ac:dyDescent="0.15">
      <c r="B409" t="s">
        <v>1725</v>
      </c>
      <c r="C409" t="s">
        <v>1726</v>
      </c>
    </row>
    <row r="410" spans="2:4" x14ac:dyDescent="0.15">
      <c r="B410" t="s">
        <v>1727</v>
      </c>
      <c r="C410" t="s">
        <v>1728</v>
      </c>
    </row>
    <row r="411" spans="2:4" x14ac:dyDescent="0.15">
      <c r="B411" t="s">
        <v>1729</v>
      </c>
      <c r="C411" t="s">
        <v>1730</v>
      </c>
    </row>
    <row r="412" spans="2:4" x14ac:dyDescent="0.15">
      <c r="B412" t="s">
        <v>1731</v>
      </c>
      <c r="C412" t="s">
        <v>1732</v>
      </c>
    </row>
    <row r="413" spans="2:4" x14ac:dyDescent="0.15">
      <c r="B413" t="s">
        <v>1733</v>
      </c>
      <c r="C413" t="s">
        <v>1734</v>
      </c>
    </row>
    <row r="414" spans="2:4" x14ac:dyDescent="0.15">
      <c r="B414" t="s">
        <v>1735</v>
      </c>
      <c r="C414" t="s">
        <v>1736</v>
      </c>
    </row>
    <row r="415" spans="2:4" x14ac:dyDescent="0.15">
      <c r="B415" t="s">
        <v>1737</v>
      </c>
      <c r="C415" t="s">
        <v>1738</v>
      </c>
    </row>
    <row r="416" spans="2:4" x14ac:dyDescent="0.15">
      <c r="B416" t="s">
        <v>1739</v>
      </c>
      <c r="C416" t="s">
        <v>1740</v>
      </c>
    </row>
    <row r="417" spans="2:3" x14ac:dyDescent="0.15">
      <c r="B417" t="s">
        <v>1741</v>
      </c>
      <c r="C417" t="s">
        <v>1742</v>
      </c>
    </row>
    <row r="418" spans="2:3" x14ac:dyDescent="0.15">
      <c r="B418" t="s">
        <v>1743</v>
      </c>
      <c r="C418" t="s">
        <v>1744</v>
      </c>
    </row>
    <row r="419" spans="2:3" x14ac:dyDescent="0.15">
      <c r="B419" t="s">
        <v>1745</v>
      </c>
      <c r="C419" t="s">
        <v>1746</v>
      </c>
    </row>
    <row r="420" spans="2:3" x14ac:dyDescent="0.15">
      <c r="B420" t="s">
        <v>1747</v>
      </c>
      <c r="C420" t="s">
        <v>1748</v>
      </c>
    </row>
    <row r="421" spans="2:3" x14ac:dyDescent="0.15">
      <c r="B421" t="s">
        <v>1749</v>
      </c>
      <c r="C421" t="s">
        <v>1750</v>
      </c>
    </row>
    <row r="422" spans="2:3" x14ac:dyDescent="0.15">
      <c r="B422" t="s">
        <v>1751</v>
      </c>
      <c r="C422" t="s">
        <v>1752</v>
      </c>
    </row>
    <row r="423" spans="2:3" x14ac:dyDescent="0.15">
      <c r="B423" t="s">
        <v>1753</v>
      </c>
      <c r="C423" t="s">
        <v>1754</v>
      </c>
    </row>
    <row r="424" spans="2:3" x14ac:dyDescent="0.15">
      <c r="B424" t="s">
        <v>1755</v>
      </c>
      <c r="C424" t="s">
        <v>1756</v>
      </c>
    </row>
    <row r="425" spans="2:3" x14ac:dyDescent="0.15">
      <c r="B425" t="s">
        <v>1757</v>
      </c>
      <c r="C425" t="s">
        <v>1758</v>
      </c>
    </row>
    <row r="426" spans="2:3" x14ac:dyDescent="0.15">
      <c r="B426" t="s">
        <v>1759</v>
      </c>
      <c r="C426" t="s">
        <v>1760</v>
      </c>
    </row>
    <row r="427" spans="2:3" x14ac:dyDescent="0.15">
      <c r="B427" t="s">
        <v>1761</v>
      </c>
      <c r="C427" t="s">
        <v>1762</v>
      </c>
    </row>
    <row r="428" spans="2:3" x14ac:dyDescent="0.15">
      <c r="B428" t="s">
        <v>1763</v>
      </c>
      <c r="C428" t="s">
        <v>1764</v>
      </c>
    </row>
    <row r="429" spans="2:3" x14ac:dyDescent="0.15">
      <c r="C429" t="s">
        <v>1765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AL127"/>
  <sheetViews>
    <sheetView tabSelected="1" zoomScale="110" zoomScaleNormal="110" workbookViewId="0">
      <selection activeCell="B107" sqref="B107"/>
    </sheetView>
  </sheetViews>
  <sheetFormatPr baseColWidth="10" defaultColWidth="8.83203125" defaultRowHeight="13" x14ac:dyDescent="0.15"/>
  <cols>
    <col min="2" max="2" width="24.83203125" customWidth="1"/>
    <col min="4" max="4" width="15" customWidth="1"/>
    <col min="5" max="5" width="20.6640625" customWidth="1"/>
    <col min="6" max="6" width="15.33203125" customWidth="1"/>
    <col min="7" max="7" width="24.6640625" customWidth="1"/>
  </cols>
  <sheetData>
    <row r="2" spans="2:10" ht="16" x14ac:dyDescent="0.2">
      <c r="B2" s="165" t="s">
        <v>1766</v>
      </c>
      <c r="C2" s="165"/>
      <c r="D2" s="165" t="s">
        <v>1767</v>
      </c>
      <c r="E2" s="165" t="s">
        <v>1768</v>
      </c>
      <c r="F2" s="165" t="s">
        <v>1769</v>
      </c>
      <c r="G2" s="165" t="s">
        <v>1770</v>
      </c>
      <c r="H2" s="166"/>
      <c r="I2" s="166"/>
      <c r="J2" s="166"/>
    </row>
    <row r="3" spans="2:10" x14ac:dyDescent="0.15">
      <c r="B3" s="167">
        <v>28</v>
      </c>
      <c r="C3" s="167">
        <v>28</v>
      </c>
      <c r="D3" s="168" t="s">
        <v>1771</v>
      </c>
      <c r="E3" s="168" t="s">
        <v>1772</v>
      </c>
      <c r="F3" s="167">
        <v>68</v>
      </c>
      <c r="G3" s="167" t="s">
        <v>1773</v>
      </c>
      <c r="H3" s="169"/>
      <c r="I3" s="169"/>
      <c r="J3" s="169"/>
    </row>
    <row r="4" spans="2:10" x14ac:dyDescent="0.15">
      <c r="B4" s="170"/>
      <c r="C4" s="170"/>
      <c r="D4" s="170"/>
      <c r="E4" s="170"/>
      <c r="F4" s="170">
        <v>86</v>
      </c>
      <c r="G4" s="170" t="s">
        <v>1774</v>
      </c>
      <c r="H4" s="169"/>
      <c r="I4" s="169"/>
      <c r="J4" s="169"/>
    </row>
    <row r="5" spans="2:10" x14ac:dyDescent="0.15">
      <c r="B5" s="167">
        <v>29</v>
      </c>
      <c r="C5" s="167">
        <v>29</v>
      </c>
      <c r="D5" s="168" t="s">
        <v>1775</v>
      </c>
      <c r="E5" s="168" t="s">
        <v>1776</v>
      </c>
      <c r="F5" s="167">
        <v>69</v>
      </c>
      <c r="G5" s="167" t="s">
        <v>1777</v>
      </c>
      <c r="H5" s="115"/>
      <c r="I5" s="115"/>
      <c r="J5" s="115"/>
    </row>
    <row r="6" spans="2:10" x14ac:dyDescent="0.15">
      <c r="B6" s="115"/>
      <c r="C6" s="115"/>
      <c r="D6" s="115"/>
      <c r="E6" s="115"/>
      <c r="F6" s="115">
        <v>70</v>
      </c>
      <c r="G6" s="115" t="s">
        <v>1778</v>
      </c>
      <c r="H6" s="115"/>
      <c r="I6" s="115"/>
      <c r="J6" s="115"/>
    </row>
    <row r="7" spans="2:10" x14ac:dyDescent="0.15">
      <c r="B7" s="115"/>
      <c r="C7" s="115"/>
      <c r="D7" s="115"/>
      <c r="E7" s="115"/>
      <c r="F7" s="115">
        <v>71</v>
      </c>
      <c r="G7" s="115" t="s">
        <v>1779</v>
      </c>
      <c r="H7" s="115"/>
      <c r="I7" s="115"/>
      <c r="J7" s="115"/>
    </row>
    <row r="8" spans="2:10" x14ac:dyDescent="0.15">
      <c r="B8" s="115"/>
      <c r="C8" s="115"/>
      <c r="D8" s="115"/>
      <c r="E8" s="115"/>
      <c r="F8" s="115">
        <v>80</v>
      </c>
      <c r="G8" s="115" t="s">
        <v>1780</v>
      </c>
      <c r="H8" s="115"/>
      <c r="I8" s="115"/>
      <c r="J8" s="115"/>
    </row>
    <row r="9" spans="2:10" x14ac:dyDescent="0.15">
      <c r="B9" s="115"/>
      <c r="C9" s="115"/>
      <c r="D9" s="115"/>
      <c r="E9" s="115"/>
      <c r="F9" s="115">
        <v>85</v>
      </c>
      <c r="G9" s="115" t="s">
        <v>1781</v>
      </c>
      <c r="H9" s="115"/>
      <c r="I9" s="115"/>
      <c r="J9" s="115"/>
    </row>
    <row r="10" spans="2:10" x14ac:dyDescent="0.15">
      <c r="B10" s="170"/>
      <c r="C10" s="170"/>
      <c r="D10" s="170"/>
      <c r="E10" s="170"/>
      <c r="F10" s="170">
        <v>87</v>
      </c>
      <c r="G10" s="170" t="s">
        <v>1782</v>
      </c>
      <c r="H10" s="169"/>
      <c r="I10" s="169"/>
      <c r="J10" s="169"/>
    </row>
    <row r="11" spans="2:10" x14ac:dyDescent="0.15">
      <c r="B11" s="115">
        <v>26</v>
      </c>
      <c r="C11" s="115">
        <v>26</v>
      </c>
      <c r="D11" s="115" t="s">
        <v>1783</v>
      </c>
      <c r="E11" s="115" t="s">
        <v>1784</v>
      </c>
      <c r="F11" s="115">
        <v>50</v>
      </c>
      <c r="G11" s="115">
        <v>5112</v>
      </c>
      <c r="H11" s="115"/>
      <c r="I11" s="115"/>
      <c r="J11" s="115"/>
    </row>
    <row r="12" spans="2:10" x14ac:dyDescent="0.15">
      <c r="B12" s="115"/>
      <c r="C12" s="115"/>
      <c r="D12" s="115"/>
      <c r="E12" s="115"/>
      <c r="F12" s="115">
        <v>54</v>
      </c>
      <c r="G12" s="115">
        <v>732</v>
      </c>
      <c r="H12" s="115"/>
      <c r="I12" s="115"/>
      <c r="J12" s="115"/>
    </row>
    <row r="13" spans="2:10" x14ac:dyDescent="0.15">
      <c r="B13" s="115"/>
      <c r="C13" s="115"/>
      <c r="D13" s="115"/>
      <c r="E13" s="115"/>
      <c r="F13" s="115">
        <v>61</v>
      </c>
      <c r="G13" s="115">
        <v>42</v>
      </c>
      <c r="H13" s="115"/>
      <c r="I13" s="115"/>
      <c r="J13" s="115"/>
    </row>
    <row r="14" spans="2:10" x14ac:dyDescent="0.15">
      <c r="B14" s="115"/>
      <c r="C14" s="115"/>
      <c r="D14" s="115"/>
      <c r="E14" s="115"/>
      <c r="F14" s="115">
        <v>62</v>
      </c>
      <c r="G14" s="115">
        <v>841</v>
      </c>
      <c r="H14" s="115"/>
      <c r="I14" s="115"/>
      <c r="J14" s="115"/>
    </row>
    <row r="15" spans="2:10" x14ac:dyDescent="0.15">
      <c r="B15" s="115"/>
      <c r="C15" s="115"/>
      <c r="D15" s="115"/>
      <c r="E15" s="115"/>
      <c r="F15" s="115">
        <v>63</v>
      </c>
      <c r="G15" s="115" t="s">
        <v>1785</v>
      </c>
      <c r="H15" s="115"/>
      <c r="I15" s="115"/>
      <c r="J15" s="115"/>
    </row>
    <row r="16" spans="2:10" x14ac:dyDescent="0.15">
      <c r="B16" s="115"/>
      <c r="C16" s="115"/>
      <c r="D16" s="115"/>
      <c r="E16" s="115"/>
      <c r="F16" s="115">
        <v>64</v>
      </c>
      <c r="G16" s="115" t="s">
        <v>1786</v>
      </c>
      <c r="H16" s="115"/>
      <c r="I16" s="115"/>
      <c r="J16" s="115"/>
    </row>
    <row r="17" spans="2:38" x14ac:dyDescent="0.15">
      <c r="B17" s="115"/>
      <c r="C17" s="115"/>
      <c r="D17" s="115"/>
      <c r="E17" s="115"/>
      <c r="F17" s="115">
        <v>65</v>
      </c>
      <c r="G17" s="115">
        <v>892</v>
      </c>
      <c r="H17" s="115"/>
      <c r="I17" s="115"/>
      <c r="J17" s="115"/>
    </row>
    <row r="18" spans="2:38" x14ac:dyDescent="0.15">
      <c r="B18" s="170"/>
      <c r="C18" s="170"/>
      <c r="D18" s="170"/>
      <c r="E18" s="170"/>
      <c r="F18" s="170">
        <v>66</v>
      </c>
      <c r="G18" s="170">
        <v>893</v>
      </c>
      <c r="H18" s="169"/>
      <c r="I18" s="169"/>
      <c r="J18" s="169"/>
    </row>
    <row r="19" spans="2:38" x14ac:dyDescent="0.15">
      <c r="B19" s="115">
        <v>24</v>
      </c>
      <c r="C19" s="115">
        <v>24</v>
      </c>
      <c r="D19" s="115" t="s">
        <v>1787</v>
      </c>
      <c r="E19" s="115" t="s">
        <v>1788</v>
      </c>
      <c r="F19" s="115">
        <v>55</v>
      </c>
      <c r="G19" s="115" t="s">
        <v>1789</v>
      </c>
      <c r="H19" s="115"/>
      <c r="I19" s="115"/>
      <c r="J19" s="115"/>
    </row>
    <row r="20" spans="2:38" x14ac:dyDescent="0.15">
      <c r="B20" s="115"/>
      <c r="C20" s="115"/>
      <c r="D20" s="115"/>
      <c r="E20" s="115"/>
      <c r="F20" s="115">
        <v>56</v>
      </c>
      <c r="G20" s="115">
        <v>710</v>
      </c>
      <c r="H20" s="115"/>
      <c r="I20" s="115"/>
      <c r="J20" s="115"/>
    </row>
    <row r="21" spans="2:38" x14ac:dyDescent="0.15">
      <c r="B21" s="115"/>
      <c r="C21" s="115"/>
      <c r="D21" s="115"/>
      <c r="E21" s="115"/>
      <c r="F21" s="115">
        <v>57</v>
      </c>
      <c r="G21" s="115">
        <v>711</v>
      </c>
      <c r="H21" s="115"/>
      <c r="I21" s="115"/>
      <c r="J21" s="115"/>
    </row>
    <row r="22" spans="2:38" x14ac:dyDescent="0.15">
      <c r="B22" s="170"/>
      <c r="C22" s="170"/>
      <c r="D22" s="170"/>
      <c r="E22" s="170"/>
      <c r="F22" s="170">
        <v>58</v>
      </c>
      <c r="G22" s="170" t="s">
        <v>1790</v>
      </c>
      <c r="H22" s="169"/>
      <c r="I22" s="169"/>
      <c r="J22" s="169"/>
    </row>
    <row r="23" spans="2:38" x14ac:dyDescent="0.15">
      <c r="B23" s="115">
        <v>25</v>
      </c>
      <c r="C23" s="115">
        <v>25</v>
      </c>
      <c r="D23" s="115" t="s">
        <v>1791</v>
      </c>
      <c r="E23" s="115" t="s">
        <v>1792</v>
      </c>
      <c r="F23" s="115">
        <v>59</v>
      </c>
      <c r="G23" s="115">
        <v>712</v>
      </c>
      <c r="H23" s="115"/>
      <c r="I23" s="115"/>
      <c r="J23" s="115"/>
    </row>
    <row r="24" spans="2:38" x14ac:dyDescent="0.15">
      <c r="B24" s="170"/>
      <c r="C24" s="170"/>
      <c r="D24" s="170"/>
      <c r="E24" s="170"/>
      <c r="F24" s="170">
        <v>60</v>
      </c>
      <c r="G24" s="170" t="s">
        <v>1793</v>
      </c>
      <c r="H24" s="169"/>
      <c r="I24" s="169"/>
      <c r="J24" s="169"/>
    </row>
    <row r="27" spans="2:38" x14ac:dyDescent="0.15">
      <c r="C27" t="s">
        <v>1794</v>
      </c>
      <c r="D27" t="s">
        <v>1795</v>
      </c>
      <c r="E27">
        <v>1972</v>
      </c>
      <c r="F27">
        <f t="shared" ref="F27:AL27" si="0">+E27+1</f>
        <v>1973</v>
      </c>
      <c r="G27">
        <f t="shared" si="0"/>
        <v>1974</v>
      </c>
      <c r="H27">
        <f t="shared" si="0"/>
        <v>1975</v>
      </c>
      <c r="I27">
        <f t="shared" si="0"/>
        <v>1976</v>
      </c>
      <c r="J27">
        <f t="shared" si="0"/>
        <v>1977</v>
      </c>
      <c r="K27">
        <f t="shared" si="0"/>
        <v>1978</v>
      </c>
      <c r="L27">
        <f t="shared" si="0"/>
        <v>1979</v>
      </c>
      <c r="M27">
        <f t="shared" si="0"/>
        <v>1980</v>
      </c>
      <c r="N27">
        <f t="shared" si="0"/>
        <v>1981</v>
      </c>
      <c r="O27">
        <f t="shared" si="0"/>
        <v>1982</v>
      </c>
      <c r="P27">
        <f t="shared" si="0"/>
        <v>1983</v>
      </c>
      <c r="Q27">
        <f t="shared" si="0"/>
        <v>1984</v>
      </c>
      <c r="R27">
        <f t="shared" si="0"/>
        <v>1985</v>
      </c>
      <c r="S27">
        <f t="shared" si="0"/>
        <v>1986</v>
      </c>
      <c r="T27">
        <f t="shared" si="0"/>
        <v>1987</v>
      </c>
      <c r="U27">
        <f t="shared" si="0"/>
        <v>1988</v>
      </c>
      <c r="V27">
        <f t="shared" si="0"/>
        <v>1989</v>
      </c>
      <c r="W27">
        <f t="shared" si="0"/>
        <v>1990</v>
      </c>
      <c r="X27">
        <f t="shared" si="0"/>
        <v>1991</v>
      </c>
      <c r="Y27">
        <f t="shared" si="0"/>
        <v>1992</v>
      </c>
      <c r="Z27">
        <f t="shared" si="0"/>
        <v>1993</v>
      </c>
      <c r="AA27">
        <f t="shared" si="0"/>
        <v>1994</v>
      </c>
      <c r="AB27">
        <f t="shared" si="0"/>
        <v>1995</v>
      </c>
      <c r="AC27">
        <f t="shared" si="0"/>
        <v>1996</v>
      </c>
      <c r="AD27">
        <f t="shared" si="0"/>
        <v>1997</v>
      </c>
      <c r="AE27">
        <f t="shared" si="0"/>
        <v>1998</v>
      </c>
      <c r="AF27">
        <f t="shared" si="0"/>
        <v>1999</v>
      </c>
      <c r="AG27">
        <f t="shared" si="0"/>
        <v>2000</v>
      </c>
      <c r="AH27">
        <f t="shared" si="0"/>
        <v>2001</v>
      </c>
      <c r="AI27">
        <f t="shared" si="0"/>
        <v>2002</v>
      </c>
      <c r="AJ27">
        <f t="shared" si="0"/>
        <v>2003</v>
      </c>
      <c r="AK27">
        <f t="shared" si="0"/>
        <v>2004</v>
      </c>
      <c r="AL27">
        <f t="shared" si="0"/>
        <v>2005</v>
      </c>
    </row>
    <row r="28" spans="2:38" x14ac:dyDescent="0.15">
      <c r="B28" s="171" t="s">
        <v>1796</v>
      </c>
      <c r="C28" s="171">
        <v>1</v>
      </c>
      <c r="D28">
        <v>1</v>
      </c>
      <c r="E28" s="172">
        <v>1</v>
      </c>
      <c r="F28" s="172">
        <v>1</v>
      </c>
      <c r="G28" s="172">
        <v>1</v>
      </c>
      <c r="H28" s="172">
        <v>1</v>
      </c>
      <c r="I28" s="172">
        <v>1</v>
      </c>
      <c r="J28" s="172">
        <v>1</v>
      </c>
      <c r="K28" s="172">
        <v>1</v>
      </c>
      <c r="L28" s="172">
        <v>1</v>
      </c>
      <c r="M28" s="172">
        <v>1</v>
      </c>
      <c r="N28" s="172">
        <v>1</v>
      </c>
      <c r="O28" s="172">
        <v>1</v>
      </c>
      <c r="P28" s="172">
        <v>1</v>
      </c>
      <c r="Q28" s="172">
        <v>1</v>
      </c>
      <c r="R28" s="172">
        <v>1</v>
      </c>
      <c r="S28" s="172">
        <v>1</v>
      </c>
      <c r="T28" s="172">
        <v>1</v>
      </c>
      <c r="U28" s="172">
        <v>1</v>
      </c>
      <c r="V28" s="172">
        <v>1</v>
      </c>
      <c r="W28" s="172">
        <v>1</v>
      </c>
      <c r="X28" s="172">
        <v>1</v>
      </c>
      <c r="Y28" s="172">
        <v>1</v>
      </c>
      <c r="Z28" s="172">
        <v>1</v>
      </c>
      <c r="AA28" s="172">
        <v>1</v>
      </c>
      <c r="AB28" s="172">
        <v>1</v>
      </c>
      <c r="AC28" s="172">
        <v>1</v>
      </c>
      <c r="AD28" s="172">
        <v>1</v>
      </c>
      <c r="AE28" s="172">
        <v>1</v>
      </c>
      <c r="AF28" s="172">
        <v>1</v>
      </c>
      <c r="AG28" s="172">
        <v>1</v>
      </c>
      <c r="AH28" s="172">
        <v>1</v>
      </c>
      <c r="AI28" s="172">
        <v>1</v>
      </c>
      <c r="AJ28" s="172">
        <v>1</v>
      </c>
      <c r="AK28" s="172">
        <v>1</v>
      </c>
      <c r="AL28" s="172">
        <v>1</v>
      </c>
    </row>
    <row r="29" spans="2:38" x14ac:dyDescent="0.15">
      <c r="B29" s="171" t="s">
        <v>1797</v>
      </c>
      <c r="C29" s="171">
        <v>2</v>
      </c>
      <c r="D29">
        <v>1</v>
      </c>
      <c r="E29" s="172">
        <v>1</v>
      </c>
      <c r="F29" s="172">
        <v>1</v>
      </c>
      <c r="G29" s="172">
        <v>1</v>
      </c>
      <c r="H29" s="172">
        <v>1</v>
      </c>
      <c r="I29" s="172">
        <v>1</v>
      </c>
      <c r="J29" s="172">
        <v>1</v>
      </c>
      <c r="K29" s="172">
        <v>1</v>
      </c>
      <c r="L29" s="172">
        <v>1</v>
      </c>
      <c r="M29" s="172">
        <v>1</v>
      </c>
      <c r="N29" s="172">
        <v>1</v>
      </c>
      <c r="O29" s="172">
        <v>1</v>
      </c>
      <c r="P29" s="172">
        <v>1</v>
      </c>
      <c r="Q29" s="172">
        <v>1</v>
      </c>
      <c r="R29" s="172">
        <v>1</v>
      </c>
      <c r="S29" s="172">
        <v>1</v>
      </c>
      <c r="T29" s="172">
        <v>1</v>
      </c>
      <c r="U29" s="172">
        <v>1</v>
      </c>
      <c r="V29" s="172">
        <v>1</v>
      </c>
      <c r="W29" s="172">
        <v>1</v>
      </c>
      <c r="X29" s="172">
        <v>1</v>
      </c>
      <c r="Y29" s="172">
        <v>1</v>
      </c>
      <c r="Z29" s="172">
        <v>1</v>
      </c>
      <c r="AA29" s="172">
        <v>1</v>
      </c>
      <c r="AB29" s="172">
        <v>1</v>
      </c>
      <c r="AC29" s="172">
        <v>1</v>
      </c>
      <c r="AD29" s="172">
        <v>1</v>
      </c>
      <c r="AE29" s="172">
        <v>1</v>
      </c>
      <c r="AF29" s="172">
        <v>1</v>
      </c>
      <c r="AG29" s="172">
        <v>1</v>
      </c>
      <c r="AH29" s="172">
        <v>1</v>
      </c>
      <c r="AI29" s="172">
        <v>1</v>
      </c>
      <c r="AJ29" s="172">
        <v>1</v>
      </c>
      <c r="AK29" s="172">
        <v>1</v>
      </c>
      <c r="AL29" s="172">
        <v>1</v>
      </c>
    </row>
    <row r="30" spans="2:38" x14ac:dyDescent="0.15">
      <c r="B30" s="171" t="s">
        <v>1798</v>
      </c>
      <c r="C30" s="171">
        <v>3</v>
      </c>
      <c r="D30">
        <v>2</v>
      </c>
      <c r="E30" s="172"/>
      <c r="F30" s="172"/>
      <c r="G30" s="172"/>
      <c r="H30" s="172"/>
      <c r="I30" s="172"/>
      <c r="J30" s="172">
        <v>0.803463484239201</v>
      </c>
      <c r="K30" s="172"/>
      <c r="L30" s="172"/>
      <c r="M30" s="172"/>
      <c r="N30" s="172"/>
      <c r="O30" s="172">
        <v>0.79594970399058196</v>
      </c>
      <c r="P30" s="172"/>
      <c r="Q30" s="172"/>
      <c r="R30" s="172"/>
      <c r="S30" s="172"/>
      <c r="T30" s="172">
        <v>0.81325734421631701</v>
      </c>
      <c r="U30" s="172"/>
      <c r="V30" s="172"/>
      <c r="W30" s="172"/>
      <c r="X30" s="172"/>
      <c r="Y30" s="172">
        <v>0.82898471115993799</v>
      </c>
      <c r="Z30" s="172"/>
      <c r="AA30" s="172"/>
      <c r="AB30" s="172"/>
      <c r="AC30" s="172"/>
      <c r="AD30" s="172">
        <v>0.89514972338494903</v>
      </c>
      <c r="AE30" s="172"/>
      <c r="AF30" s="172"/>
      <c r="AG30" s="172"/>
      <c r="AH30" s="172"/>
      <c r="AI30" s="172"/>
      <c r="AJ30" s="172"/>
      <c r="AK30" s="172"/>
      <c r="AL30" s="172"/>
    </row>
    <row r="31" spans="2:38" x14ac:dyDescent="0.15">
      <c r="B31" s="171" t="s">
        <v>1798</v>
      </c>
      <c r="C31" s="171">
        <v>3</v>
      </c>
      <c r="D31">
        <v>3</v>
      </c>
      <c r="E31" s="172"/>
      <c r="F31" s="172"/>
      <c r="G31" s="172"/>
      <c r="H31" s="172"/>
      <c r="I31" s="172"/>
      <c r="J31" s="172">
        <v>0.196536515760799</v>
      </c>
      <c r="K31" s="172"/>
      <c r="L31" s="172"/>
      <c r="M31" s="172"/>
      <c r="N31" s="172"/>
      <c r="O31" s="172">
        <v>0.20405029600941799</v>
      </c>
      <c r="P31" s="172"/>
      <c r="Q31" s="172"/>
      <c r="R31" s="172"/>
      <c r="S31" s="172"/>
      <c r="T31" s="172">
        <v>0.18674265578368299</v>
      </c>
      <c r="U31" s="172"/>
      <c r="V31" s="172"/>
      <c r="W31" s="172"/>
      <c r="X31" s="172"/>
      <c r="Y31" s="172">
        <v>0.17101528884006201</v>
      </c>
      <c r="Z31" s="172"/>
      <c r="AA31" s="172"/>
      <c r="AB31" s="172"/>
      <c r="AC31" s="172"/>
      <c r="AD31" s="172">
        <v>0.104850276615051</v>
      </c>
      <c r="AE31" s="172"/>
      <c r="AF31" s="172"/>
      <c r="AG31" s="172"/>
      <c r="AH31" s="172"/>
      <c r="AI31" s="172"/>
      <c r="AJ31" s="172"/>
      <c r="AK31" s="172"/>
      <c r="AL31" s="172"/>
    </row>
    <row r="32" spans="2:38" x14ac:dyDescent="0.15">
      <c r="B32" s="171" t="s">
        <v>1799</v>
      </c>
      <c r="C32" s="171">
        <v>4</v>
      </c>
      <c r="D32">
        <v>7</v>
      </c>
      <c r="E32" s="172">
        <v>1</v>
      </c>
      <c r="F32" s="172">
        <v>1</v>
      </c>
      <c r="G32" s="172">
        <v>1</v>
      </c>
      <c r="H32" s="172">
        <v>1</v>
      </c>
      <c r="I32" s="172">
        <v>1</v>
      </c>
      <c r="J32" s="172">
        <v>1</v>
      </c>
      <c r="K32" s="172">
        <v>1</v>
      </c>
      <c r="L32" s="172">
        <v>1</v>
      </c>
      <c r="M32" s="172">
        <v>1</v>
      </c>
      <c r="N32" s="172">
        <v>1</v>
      </c>
      <c r="O32" s="172">
        <v>1</v>
      </c>
      <c r="P32" s="172">
        <v>1</v>
      </c>
      <c r="Q32" s="172">
        <v>1</v>
      </c>
      <c r="R32" s="172">
        <v>1</v>
      </c>
      <c r="S32" s="172">
        <v>1</v>
      </c>
      <c r="T32" s="172">
        <v>1</v>
      </c>
      <c r="U32" s="172">
        <v>1</v>
      </c>
      <c r="V32" s="172">
        <v>1</v>
      </c>
      <c r="W32" s="172">
        <v>1</v>
      </c>
      <c r="X32" s="172">
        <v>1</v>
      </c>
      <c r="Y32" s="172">
        <v>1</v>
      </c>
      <c r="Z32" s="172">
        <v>1</v>
      </c>
      <c r="AA32" s="172">
        <v>1</v>
      </c>
      <c r="AB32" s="172">
        <v>1</v>
      </c>
      <c r="AC32" s="172">
        <v>1</v>
      </c>
      <c r="AD32" s="172">
        <v>1</v>
      </c>
      <c r="AE32" s="172">
        <v>1</v>
      </c>
      <c r="AF32" s="172">
        <v>1</v>
      </c>
      <c r="AG32" s="172">
        <v>1</v>
      </c>
      <c r="AH32" s="172">
        <v>1</v>
      </c>
      <c r="AI32" s="172">
        <v>1</v>
      </c>
      <c r="AJ32" s="172">
        <v>1</v>
      </c>
      <c r="AK32" s="172">
        <v>1</v>
      </c>
      <c r="AL32" s="172">
        <v>1</v>
      </c>
    </row>
    <row r="33" spans="2:38" x14ac:dyDescent="0.15">
      <c r="B33" s="171" t="s">
        <v>1800</v>
      </c>
      <c r="C33" s="171">
        <v>5</v>
      </c>
      <c r="D33">
        <v>8</v>
      </c>
      <c r="E33" s="172">
        <v>1</v>
      </c>
      <c r="F33" s="172">
        <v>1</v>
      </c>
      <c r="G33" s="172">
        <v>1</v>
      </c>
      <c r="H33" s="172">
        <v>1</v>
      </c>
      <c r="I33" s="172">
        <v>1</v>
      </c>
      <c r="J33" s="172">
        <v>1</v>
      </c>
      <c r="K33" s="172">
        <v>1</v>
      </c>
      <c r="L33" s="172">
        <v>1</v>
      </c>
      <c r="M33" s="172">
        <v>1</v>
      </c>
      <c r="N33" s="172">
        <v>1</v>
      </c>
      <c r="O33" s="172">
        <v>1</v>
      </c>
      <c r="P33" s="172">
        <v>1</v>
      </c>
      <c r="Q33" s="172">
        <v>1</v>
      </c>
      <c r="R33" s="172">
        <v>1</v>
      </c>
      <c r="S33" s="172">
        <v>1</v>
      </c>
      <c r="T33" s="172">
        <v>1</v>
      </c>
      <c r="U33" s="172">
        <v>1</v>
      </c>
      <c r="V33" s="172">
        <v>1</v>
      </c>
      <c r="W33" s="172">
        <v>1</v>
      </c>
      <c r="X33" s="172">
        <v>1</v>
      </c>
      <c r="Y33" s="172">
        <v>1</v>
      </c>
      <c r="Z33" s="172">
        <v>1</v>
      </c>
      <c r="AA33" s="172">
        <v>1</v>
      </c>
      <c r="AB33" s="172">
        <v>1</v>
      </c>
      <c r="AC33" s="172">
        <v>1</v>
      </c>
      <c r="AD33" s="172">
        <v>1</v>
      </c>
      <c r="AE33" s="172">
        <v>1</v>
      </c>
      <c r="AF33" s="172">
        <v>1</v>
      </c>
      <c r="AG33" s="172">
        <v>1</v>
      </c>
      <c r="AH33" s="172">
        <v>1</v>
      </c>
      <c r="AI33" s="172">
        <v>1</v>
      </c>
      <c r="AJ33" s="172">
        <v>1</v>
      </c>
      <c r="AK33" s="172">
        <v>1</v>
      </c>
      <c r="AL33" s="172">
        <v>1</v>
      </c>
    </row>
    <row r="34" spans="2:38" x14ac:dyDescent="0.15">
      <c r="B34" s="171" t="s">
        <v>272</v>
      </c>
      <c r="C34" s="171">
        <v>6</v>
      </c>
      <c r="D34">
        <v>4</v>
      </c>
      <c r="E34" s="172">
        <v>1</v>
      </c>
      <c r="F34" s="172">
        <v>1</v>
      </c>
      <c r="G34" s="172">
        <v>1</v>
      </c>
      <c r="H34" s="172">
        <v>1</v>
      </c>
      <c r="I34" s="172">
        <v>1</v>
      </c>
      <c r="J34" s="172">
        <v>1</v>
      </c>
      <c r="K34" s="172">
        <v>1</v>
      </c>
      <c r="L34" s="172">
        <v>1</v>
      </c>
      <c r="M34" s="172">
        <v>1</v>
      </c>
      <c r="N34" s="172">
        <v>1</v>
      </c>
      <c r="O34" s="172">
        <v>1</v>
      </c>
      <c r="P34" s="172">
        <v>1</v>
      </c>
      <c r="Q34" s="172">
        <v>1</v>
      </c>
      <c r="R34" s="172">
        <v>1</v>
      </c>
      <c r="S34" s="172">
        <v>1</v>
      </c>
      <c r="T34" s="172">
        <v>1</v>
      </c>
      <c r="U34" s="172">
        <v>1</v>
      </c>
      <c r="V34" s="172">
        <v>1</v>
      </c>
      <c r="W34" s="172">
        <v>1</v>
      </c>
      <c r="X34" s="172">
        <v>1</v>
      </c>
      <c r="Y34" s="172">
        <v>1</v>
      </c>
      <c r="Z34" s="172">
        <v>1</v>
      </c>
      <c r="AA34" s="172">
        <v>1</v>
      </c>
      <c r="AB34" s="172">
        <v>1</v>
      </c>
      <c r="AC34" s="172">
        <v>1</v>
      </c>
      <c r="AD34" s="172">
        <v>1</v>
      </c>
      <c r="AE34" s="172">
        <v>1</v>
      </c>
      <c r="AF34" s="172">
        <v>1</v>
      </c>
      <c r="AG34" s="172">
        <v>1</v>
      </c>
      <c r="AH34" s="172">
        <v>1</v>
      </c>
      <c r="AI34" s="172">
        <v>1</v>
      </c>
      <c r="AJ34" s="172">
        <v>1</v>
      </c>
      <c r="AK34" s="172">
        <v>1</v>
      </c>
      <c r="AL34" s="172">
        <v>1</v>
      </c>
    </row>
    <row r="35" spans="2:38" x14ac:dyDescent="0.15">
      <c r="B35" s="171" t="s">
        <v>269</v>
      </c>
      <c r="C35" s="171">
        <v>7</v>
      </c>
      <c r="D35">
        <v>5</v>
      </c>
      <c r="E35" s="172">
        <v>1</v>
      </c>
      <c r="F35" s="172">
        <v>1</v>
      </c>
      <c r="G35" s="172">
        <v>1</v>
      </c>
      <c r="H35" s="172">
        <v>1</v>
      </c>
      <c r="I35" s="172">
        <v>1</v>
      </c>
      <c r="J35" s="172">
        <v>1</v>
      </c>
      <c r="K35" s="172">
        <v>1</v>
      </c>
      <c r="L35" s="172">
        <v>1</v>
      </c>
      <c r="M35" s="172">
        <v>1</v>
      </c>
      <c r="N35" s="172">
        <v>1</v>
      </c>
      <c r="O35" s="172">
        <v>1</v>
      </c>
      <c r="P35" s="172">
        <v>1</v>
      </c>
      <c r="Q35" s="172">
        <v>1</v>
      </c>
      <c r="R35" s="172">
        <v>1</v>
      </c>
      <c r="S35" s="172">
        <v>1</v>
      </c>
      <c r="T35" s="172">
        <v>1</v>
      </c>
      <c r="U35" s="172">
        <v>1</v>
      </c>
      <c r="V35" s="172">
        <v>1</v>
      </c>
      <c r="W35" s="172">
        <v>1</v>
      </c>
      <c r="X35" s="172">
        <v>1</v>
      </c>
      <c r="Y35" s="172">
        <v>1</v>
      </c>
      <c r="Z35" s="172">
        <v>1</v>
      </c>
      <c r="AA35" s="172">
        <v>1</v>
      </c>
      <c r="AB35" s="172">
        <v>1</v>
      </c>
      <c r="AC35" s="172">
        <v>1</v>
      </c>
      <c r="AD35" s="172">
        <v>1</v>
      </c>
      <c r="AE35" s="172">
        <v>1</v>
      </c>
      <c r="AF35" s="172">
        <v>1</v>
      </c>
      <c r="AG35" s="172">
        <v>1</v>
      </c>
      <c r="AH35" s="172">
        <v>1</v>
      </c>
      <c r="AI35" s="172">
        <v>1</v>
      </c>
      <c r="AJ35" s="172">
        <v>1</v>
      </c>
      <c r="AK35" s="172">
        <v>1</v>
      </c>
      <c r="AL35" s="172">
        <v>1</v>
      </c>
    </row>
    <row r="36" spans="2:38" x14ac:dyDescent="0.15">
      <c r="B36" s="171" t="s">
        <v>1801</v>
      </c>
      <c r="C36" s="171">
        <v>8</v>
      </c>
      <c r="D36">
        <v>6</v>
      </c>
      <c r="E36" s="172">
        <v>1</v>
      </c>
      <c r="F36" s="172">
        <v>1</v>
      </c>
      <c r="G36" s="172">
        <v>1</v>
      </c>
      <c r="H36" s="172">
        <v>1</v>
      </c>
      <c r="I36" s="172">
        <v>1</v>
      </c>
      <c r="J36" s="172">
        <v>1</v>
      </c>
      <c r="K36" s="172">
        <v>1</v>
      </c>
      <c r="L36" s="172">
        <v>1</v>
      </c>
      <c r="M36" s="172">
        <v>1</v>
      </c>
      <c r="N36" s="172">
        <v>1</v>
      </c>
      <c r="O36" s="172">
        <v>1</v>
      </c>
      <c r="P36" s="172">
        <v>1</v>
      </c>
      <c r="Q36" s="172">
        <v>1</v>
      </c>
      <c r="R36" s="172">
        <v>1</v>
      </c>
      <c r="S36" s="172">
        <v>1</v>
      </c>
      <c r="T36" s="172">
        <v>1</v>
      </c>
      <c r="U36" s="172">
        <v>1</v>
      </c>
      <c r="V36" s="172">
        <v>1</v>
      </c>
      <c r="W36" s="172">
        <v>1</v>
      </c>
      <c r="X36" s="172">
        <v>1</v>
      </c>
      <c r="Y36" s="172">
        <v>1</v>
      </c>
      <c r="Z36" s="172">
        <v>1</v>
      </c>
      <c r="AA36" s="172">
        <v>1</v>
      </c>
      <c r="AB36" s="172">
        <v>1</v>
      </c>
      <c r="AC36" s="172">
        <v>1</v>
      </c>
      <c r="AD36" s="172">
        <v>1</v>
      </c>
      <c r="AE36" s="172">
        <v>1</v>
      </c>
      <c r="AF36" s="172">
        <v>1</v>
      </c>
      <c r="AG36" s="172">
        <v>1</v>
      </c>
      <c r="AH36" s="172">
        <v>1</v>
      </c>
      <c r="AI36" s="172">
        <v>1</v>
      </c>
      <c r="AJ36" s="172">
        <v>1</v>
      </c>
      <c r="AK36" s="172">
        <v>1</v>
      </c>
      <c r="AL36" s="172">
        <v>1</v>
      </c>
    </row>
    <row r="37" spans="2:38" x14ac:dyDescent="0.15">
      <c r="B37" s="171" t="s">
        <v>1003</v>
      </c>
      <c r="C37" s="171">
        <v>9</v>
      </c>
      <c r="D37">
        <v>43</v>
      </c>
      <c r="E37" s="172">
        <v>1</v>
      </c>
      <c r="F37" s="172">
        <v>1</v>
      </c>
      <c r="G37" s="172">
        <v>1</v>
      </c>
      <c r="H37" s="172">
        <v>1</v>
      </c>
      <c r="I37" s="172">
        <v>1</v>
      </c>
      <c r="J37" s="172">
        <v>1</v>
      </c>
      <c r="K37" s="172">
        <v>1</v>
      </c>
      <c r="L37" s="172">
        <v>1</v>
      </c>
      <c r="M37" s="172">
        <v>1</v>
      </c>
      <c r="N37" s="172">
        <v>1</v>
      </c>
      <c r="O37" s="172">
        <v>1</v>
      </c>
      <c r="P37" s="172">
        <v>1</v>
      </c>
      <c r="Q37" s="172">
        <v>1</v>
      </c>
      <c r="R37" s="172">
        <v>1</v>
      </c>
      <c r="S37" s="172">
        <v>1</v>
      </c>
      <c r="T37" s="172">
        <v>1</v>
      </c>
      <c r="U37" s="172">
        <v>1</v>
      </c>
      <c r="V37" s="172">
        <v>1</v>
      </c>
      <c r="W37" s="172">
        <v>1</v>
      </c>
      <c r="X37" s="172">
        <v>1</v>
      </c>
      <c r="Y37" s="172">
        <v>1</v>
      </c>
      <c r="Z37" s="172">
        <v>1</v>
      </c>
      <c r="AA37" s="172">
        <v>1</v>
      </c>
      <c r="AB37" s="172">
        <v>1</v>
      </c>
      <c r="AC37" s="172">
        <v>1</v>
      </c>
      <c r="AD37" s="172">
        <v>1</v>
      </c>
      <c r="AE37" s="172">
        <v>1</v>
      </c>
      <c r="AF37" s="172">
        <v>1</v>
      </c>
      <c r="AG37" s="172">
        <v>1</v>
      </c>
      <c r="AH37" s="172">
        <v>1</v>
      </c>
      <c r="AI37" s="172">
        <v>1</v>
      </c>
      <c r="AJ37" s="172">
        <v>1</v>
      </c>
      <c r="AK37" s="172">
        <v>1</v>
      </c>
      <c r="AL37" s="172">
        <v>1</v>
      </c>
    </row>
    <row r="38" spans="2:38" x14ac:dyDescent="0.15">
      <c r="B38" s="171" t="s">
        <v>1802</v>
      </c>
      <c r="C38" s="171">
        <v>10</v>
      </c>
      <c r="D38">
        <v>14</v>
      </c>
      <c r="E38" s="172">
        <v>1</v>
      </c>
      <c r="F38" s="172">
        <v>1</v>
      </c>
      <c r="G38" s="172">
        <v>1</v>
      </c>
      <c r="H38" s="172">
        <v>1</v>
      </c>
      <c r="I38" s="172">
        <v>1</v>
      </c>
      <c r="J38" s="172">
        <v>1</v>
      </c>
      <c r="K38" s="172">
        <v>1</v>
      </c>
      <c r="L38" s="172">
        <v>1</v>
      </c>
      <c r="M38" s="172">
        <v>1</v>
      </c>
      <c r="N38" s="172">
        <v>1</v>
      </c>
      <c r="O38" s="172">
        <v>1</v>
      </c>
      <c r="P38" s="172">
        <v>1</v>
      </c>
      <c r="Q38" s="172">
        <v>1</v>
      </c>
      <c r="R38" s="172">
        <v>1</v>
      </c>
      <c r="S38" s="172">
        <v>1</v>
      </c>
      <c r="T38" s="172">
        <v>1</v>
      </c>
      <c r="U38" s="172">
        <v>1</v>
      </c>
      <c r="V38" s="172">
        <v>1</v>
      </c>
      <c r="W38" s="172">
        <v>1</v>
      </c>
      <c r="X38" s="172">
        <v>1</v>
      </c>
      <c r="Y38" s="172">
        <v>1</v>
      </c>
      <c r="Z38" s="172">
        <v>1</v>
      </c>
      <c r="AA38" s="172">
        <v>1</v>
      </c>
      <c r="AB38" s="172">
        <v>1</v>
      </c>
      <c r="AC38" s="172">
        <v>1</v>
      </c>
      <c r="AD38" s="172">
        <v>1</v>
      </c>
      <c r="AE38" s="172">
        <v>1</v>
      </c>
      <c r="AF38" s="172">
        <v>1</v>
      </c>
      <c r="AG38" s="172">
        <v>1</v>
      </c>
      <c r="AH38" s="172">
        <v>1</v>
      </c>
      <c r="AI38" s="172">
        <v>1</v>
      </c>
      <c r="AJ38" s="172">
        <v>1</v>
      </c>
      <c r="AK38" s="172">
        <v>1</v>
      </c>
      <c r="AL38" s="172">
        <v>1</v>
      </c>
    </row>
    <row r="39" spans="2:38" x14ac:dyDescent="0.15">
      <c r="B39" s="171" t="s">
        <v>1022</v>
      </c>
      <c r="C39" s="171">
        <v>11</v>
      </c>
      <c r="D39">
        <v>38</v>
      </c>
      <c r="E39" s="172">
        <v>1</v>
      </c>
      <c r="F39" s="172">
        <v>1</v>
      </c>
      <c r="G39" s="172">
        <v>1</v>
      </c>
      <c r="H39" s="172">
        <v>1</v>
      </c>
      <c r="I39" s="172">
        <v>1</v>
      </c>
      <c r="J39" s="172">
        <v>1</v>
      </c>
      <c r="K39" s="172">
        <v>1</v>
      </c>
      <c r="L39" s="172">
        <v>1</v>
      </c>
      <c r="M39" s="172">
        <v>1</v>
      </c>
      <c r="N39" s="172">
        <v>1</v>
      </c>
      <c r="O39" s="172">
        <v>1</v>
      </c>
      <c r="P39" s="172">
        <v>1</v>
      </c>
      <c r="Q39" s="172">
        <v>1</v>
      </c>
      <c r="R39" s="172">
        <v>1</v>
      </c>
      <c r="S39" s="172">
        <v>1</v>
      </c>
      <c r="T39" s="172">
        <v>1</v>
      </c>
      <c r="U39" s="172">
        <v>1</v>
      </c>
      <c r="V39" s="172">
        <v>1</v>
      </c>
      <c r="W39" s="172">
        <v>1</v>
      </c>
      <c r="X39" s="172">
        <v>1</v>
      </c>
      <c r="Y39" s="172">
        <v>1</v>
      </c>
      <c r="Z39" s="172">
        <v>1</v>
      </c>
      <c r="AA39" s="172">
        <v>1</v>
      </c>
      <c r="AB39" s="172">
        <v>1</v>
      </c>
      <c r="AC39" s="172">
        <v>1</v>
      </c>
      <c r="AD39" s="172">
        <v>1</v>
      </c>
      <c r="AE39" s="172">
        <v>1</v>
      </c>
      <c r="AF39" s="172">
        <v>1</v>
      </c>
      <c r="AG39" s="172">
        <v>1</v>
      </c>
      <c r="AH39" s="172">
        <v>1</v>
      </c>
      <c r="AI39" s="172">
        <v>1</v>
      </c>
      <c r="AJ39" s="172">
        <v>1</v>
      </c>
      <c r="AK39" s="172">
        <v>1</v>
      </c>
      <c r="AL39" s="172">
        <v>1</v>
      </c>
    </row>
    <row r="40" spans="2:38" x14ac:dyDescent="0.15">
      <c r="B40" s="171" t="s">
        <v>1803</v>
      </c>
      <c r="C40" s="171">
        <v>12</v>
      </c>
      <c r="D40">
        <v>22</v>
      </c>
      <c r="E40" s="172">
        <v>1</v>
      </c>
      <c r="F40" s="172">
        <v>1</v>
      </c>
      <c r="G40" s="172">
        <v>1</v>
      </c>
      <c r="H40" s="172">
        <v>1</v>
      </c>
      <c r="I40" s="172">
        <v>1</v>
      </c>
      <c r="J40" s="172">
        <v>1</v>
      </c>
      <c r="K40" s="172">
        <v>1</v>
      </c>
      <c r="L40" s="172">
        <v>1</v>
      </c>
      <c r="M40" s="172">
        <v>1</v>
      </c>
      <c r="N40" s="172">
        <v>1</v>
      </c>
      <c r="O40" s="172">
        <v>1</v>
      </c>
      <c r="P40" s="172">
        <v>1</v>
      </c>
      <c r="Q40" s="172">
        <v>1</v>
      </c>
      <c r="R40" s="172">
        <v>1</v>
      </c>
      <c r="S40" s="172">
        <v>1</v>
      </c>
      <c r="T40" s="172">
        <v>1</v>
      </c>
      <c r="U40" s="172">
        <v>1</v>
      </c>
      <c r="V40" s="172">
        <v>1</v>
      </c>
      <c r="W40" s="172">
        <v>1</v>
      </c>
      <c r="X40" s="172">
        <v>1</v>
      </c>
      <c r="Y40" s="172">
        <v>1</v>
      </c>
      <c r="Z40" s="172">
        <v>1</v>
      </c>
      <c r="AA40" s="172">
        <v>1</v>
      </c>
      <c r="AB40" s="172">
        <v>1</v>
      </c>
      <c r="AC40" s="172">
        <v>1</v>
      </c>
      <c r="AD40" s="172">
        <v>1</v>
      </c>
      <c r="AE40" s="172">
        <v>1</v>
      </c>
      <c r="AF40" s="172">
        <v>1</v>
      </c>
      <c r="AG40" s="172">
        <v>1</v>
      </c>
      <c r="AH40" s="172">
        <v>1</v>
      </c>
      <c r="AI40" s="172">
        <v>1</v>
      </c>
      <c r="AJ40" s="172">
        <v>1</v>
      </c>
      <c r="AK40" s="172">
        <v>1</v>
      </c>
      <c r="AL40" s="172">
        <v>1</v>
      </c>
    </row>
    <row r="41" spans="2:38" x14ac:dyDescent="0.15">
      <c r="B41" s="171" t="s">
        <v>1804</v>
      </c>
      <c r="C41" s="171">
        <v>13</v>
      </c>
      <c r="D41">
        <v>23</v>
      </c>
      <c r="E41" s="172"/>
      <c r="F41" s="172"/>
      <c r="G41" s="172"/>
      <c r="H41" s="172"/>
      <c r="I41" s="172"/>
      <c r="J41" s="172">
        <v>0.93605530561588601</v>
      </c>
      <c r="K41" s="172">
        <v>0.94021103978591203</v>
      </c>
      <c r="L41" s="172">
        <v>0.94043763676148795</v>
      </c>
      <c r="M41" s="172">
        <v>0.933728129608972</v>
      </c>
      <c r="N41" s="172">
        <v>0.93718949860428902</v>
      </c>
      <c r="O41" s="172">
        <v>0.92145121858048695</v>
      </c>
      <c r="P41" s="172">
        <v>0.92316660087940705</v>
      </c>
      <c r="Q41" s="172">
        <v>0.92138183939659102</v>
      </c>
      <c r="R41" s="172">
        <v>0.91607390506867103</v>
      </c>
      <c r="S41" s="172">
        <v>0.91354593192989697</v>
      </c>
      <c r="T41" s="172">
        <v>0.91003141048013203</v>
      </c>
      <c r="U41" s="172">
        <v>0.91661549961291</v>
      </c>
      <c r="V41" s="172">
        <v>0.91128778489182305</v>
      </c>
      <c r="W41" s="172">
        <v>0.91507208387942296</v>
      </c>
      <c r="X41" s="172">
        <v>0.91404772030679404</v>
      </c>
      <c r="Y41" s="172">
        <v>0.905166051660517</v>
      </c>
      <c r="Z41" s="172">
        <v>0.904551985142096</v>
      </c>
      <c r="AA41" s="172">
        <v>0.90517342994869399</v>
      </c>
      <c r="AB41" s="172">
        <v>0.909031921737394</v>
      </c>
      <c r="AC41" s="172">
        <v>0.90166628341961097</v>
      </c>
      <c r="AD41" s="172">
        <v>0.898131019965555</v>
      </c>
      <c r="AE41" s="172">
        <v>0.89662063075113196</v>
      </c>
      <c r="AF41" s="172">
        <v>0.88504105476582495</v>
      </c>
      <c r="AG41" s="172">
        <v>0.86927964823982795</v>
      </c>
      <c r="AH41" s="172">
        <v>0.86927964823982795</v>
      </c>
      <c r="AI41" s="172">
        <v>0.86927964823982795</v>
      </c>
      <c r="AJ41" s="172">
        <v>0.86927964823982795</v>
      </c>
      <c r="AK41" s="172">
        <v>0.86927964823982795</v>
      </c>
      <c r="AL41" s="172">
        <v>0.86927964823982795</v>
      </c>
    </row>
    <row r="42" spans="2:38" x14ac:dyDescent="0.15">
      <c r="B42" s="171" t="s">
        <v>1804</v>
      </c>
      <c r="C42" s="171">
        <v>13</v>
      </c>
      <c r="D42">
        <v>27</v>
      </c>
      <c r="E42" s="172"/>
      <c r="F42" s="172"/>
      <c r="G42" s="172"/>
      <c r="H42" s="172"/>
      <c r="I42" s="172"/>
      <c r="J42" s="172">
        <v>6.3944694384114195E-2</v>
      </c>
      <c r="K42" s="172">
        <v>5.9788960214088499E-2</v>
      </c>
      <c r="L42" s="172">
        <v>5.9562363238512002E-2</v>
      </c>
      <c r="M42" s="172">
        <v>6.6271870391027998E-2</v>
      </c>
      <c r="N42" s="172">
        <v>6.28105013957104E-2</v>
      </c>
      <c r="O42" s="172">
        <v>7.8548781419512603E-2</v>
      </c>
      <c r="P42" s="172">
        <v>7.6833399120592602E-2</v>
      </c>
      <c r="Q42" s="172">
        <v>7.8618160603408802E-2</v>
      </c>
      <c r="R42" s="172">
        <v>8.3926094931329104E-2</v>
      </c>
      <c r="S42" s="172">
        <v>8.6454068070103404E-2</v>
      </c>
      <c r="T42" s="172">
        <v>8.99685895198684E-2</v>
      </c>
      <c r="U42" s="172">
        <v>8.3384500387089902E-2</v>
      </c>
      <c r="V42" s="172">
        <v>8.8712215108177006E-2</v>
      </c>
      <c r="W42" s="172">
        <v>8.4927916120576694E-2</v>
      </c>
      <c r="X42" s="172">
        <v>8.5952279693205597E-2</v>
      </c>
      <c r="Y42" s="172">
        <v>9.4833948339483401E-2</v>
      </c>
      <c r="Z42" s="172">
        <v>9.5448014857903801E-2</v>
      </c>
      <c r="AA42" s="172">
        <v>9.4826570051306194E-2</v>
      </c>
      <c r="AB42" s="172">
        <v>9.0968078262605695E-2</v>
      </c>
      <c r="AC42" s="172">
        <v>9.8333716580389294E-2</v>
      </c>
      <c r="AD42" s="172">
        <v>0.101868980034445</v>
      </c>
      <c r="AE42" s="172">
        <v>0.10337936924886799</v>
      </c>
      <c r="AF42" s="172">
        <v>0.11495894523417501</v>
      </c>
      <c r="AG42" s="172">
        <v>0.13072035176017199</v>
      </c>
      <c r="AH42" s="172">
        <v>0.13072035176017199</v>
      </c>
      <c r="AI42" s="172">
        <v>0.13072035176017199</v>
      </c>
      <c r="AJ42" s="172">
        <v>0.13072035176017199</v>
      </c>
      <c r="AK42" s="172">
        <v>0.13072035176017199</v>
      </c>
      <c r="AL42" s="172">
        <v>0.13072035176017199</v>
      </c>
    </row>
    <row r="43" spans="2:38" x14ac:dyDescent="0.15">
      <c r="B43" s="171" t="s">
        <v>1805</v>
      </c>
      <c r="C43" s="171">
        <v>14</v>
      </c>
      <c r="D43">
        <v>24</v>
      </c>
      <c r="E43" s="172">
        <v>1</v>
      </c>
      <c r="F43" s="172">
        <v>1</v>
      </c>
      <c r="G43" s="172">
        <v>1</v>
      </c>
      <c r="H43" s="172">
        <v>1</v>
      </c>
      <c r="I43" s="172">
        <v>1</v>
      </c>
      <c r="J43" s="172">
        <v>1</v>
      </c>
      <c r="K43" s="172">
        <v>1</v>
      </c>
      <c r="L43" s="172">
        <v>1</v>
      </c>
      <c r="M43" s="172">
        <v>1</v>
      </c>
      <c r="N43" s="172">
        <v>1</v>
      </c>
      <c r="O43" s="172">
        <v>1</v>
      </c>
      <c r="P43" s="172">
        <v>1</v>
      </c>
      <c r="Q43" s="172">
        <v>1</v>
      </c>
      <c r="R43" s="172">
        <v>1</v>
      </c>
      <c r="S43" s="172">
        <v>1</v>
      </c>
      <c r="T43" s="172">
        <v>1</v>
      </c>
      <c r="U43" s="172">
        <v>1</v>
      </c>
      <c r="V43" s="172">
        <v>1</v>
      </c>
      <c r="W43" s="172">
        <v>1</v>
      </c>
      <c r="X43" s="172">
        <v>1</v>
      </c>
      <c r="Y43" s="172">
        <v>1</v>
      </c>
      <c r="Z43" s="172">
        <v>1</v>
      </c>
      <c r="AA43" s="172">
        <v>1</v>
      </c>
      <c r="AB43" s="172">
        <v>1</v>
      </c>
      <c r="AC43" s="172">
        <v>1</v>
      </c>
      <c r="AD43" s="172">
        <v>1</v>
      </c>
      <c r="AE43" s="172">
        <v>1</v>
      </c>
      <c r="AF43" s="172">
        <v>1</v>
      </c>
      <c r="AG43" s="172">
        <v>1</v>
      </c>
      <c r="AH43" s="172">
        <v>1</v>
      </c>
      <c r="AI43" s="172">
        <v>1</v>
      </c>
      <c r="AJ43" s="172">
        <v>1</v>
      </c>
      <c r="AK43" s="172">
        <v>1</v>
      </c>
      <c r="AL43" s="172">
        <v>1</v>
      </c>
    </row>
    <row r="44" spans="2:38" x14ac:dyDescent="0.15">
      <c r="B44" s="171" t="s">
        <v>1806</v>
      </c>
      <c r="C44" s="171">
        <v>15</v>
      </c>
      <c r="D44">
        <v>25</v>
      </c>
      <c r="E44" s="172">
        <v>1</v>
      </c>
      <c r="F44" s="172">
        <v>1</v>
      </c>
      <c r="G44" s="172">
        <v>1</v>
      </c>
      <c r="H44" s="172">
        <v>1</v>
      </c>
      <c r="I44" s="172">
        <v>1</v>
      </c>
      <c r="J44" s="172">
        <v>1</v>
      </c>
      <c r="K44" s="172">
        <v>1</v>
      </c>
      <c r="L44" s="172">
        <v>1</v>
      </c>
      <c r="M44" s="172">
        <v>1</v>
      </c>
      <c r="N44" s="172">
        <v>1</v>
      </c>
      <c r="O44" s="172">
        <v>1</v>
      </c>
      <c r="P44" s="172">
        <v>1</v>
      </c>
      <c r="Q44" s="172">
        <v>1</v>
      </c>
      <c r="R44" s="172">
        <v>1</v>
      </c>
      <c r="S44" s="172">
        <v>1</v>
      </c>
      <c r="T44" s="172">
        <v>1</v>
      </c>
      <c r="U44" s="172">
        <v>1</v>
      </c>
      <c r="V44" s="172">
        <v>1</v>
      </c>
      <c r="W44" s="172">
        <v>1</v>
      </c>
      <c r="X44" s="172">
        <v>1</v>
      </c>
      <c r="Y44" s="172">
        <v>1</v>
      </c>
      <c r="Z44" s="172">
        <v>1</v>
      </c>
      <c r="AA44" s="172">
        <v>1</v>
      </c>
      <c r="AB44" s="172">
        <v>1</v>
      </c>
      <c r="AC44" s="172">
        <v>1</v>
      </c>
      <c r="AD44" s="172">
        <v>1</v>
      </c>
      <c r="AE44" s="172">
        <v>1</v>
      </c>
      <c r="AF44" s="172">
        <v>1</v>
      </c>
      <c r="AG44" s="172">
        <v>1</v>
      </c>
      <c r="AH44" s="172">
        <v>1</v>
      </c>
      <c r="AI44" s="172">
        <v>1</v>
      </c>
      <c r="AJ44" s="172">
        <v>1</v>
      </c>
      <c r="AK44" s="172">
        <v>1</v>
      </c>
      <c r="AL44" s="172">
        <v>1</v>
      </c>
    </row>
    <row r="45" spans="2:38" x14ac:dyDescent="0.15">
      <c r="B45" s="171" t="s">
        <v>1807</v>
      </c>
      <c r="C45" s="171">
        <v>16</v>
      </c>
      <c r="D45">
        <v>26</v>
      </c>
      <c r="E45" s="172">
        <v>1</v>
      </c>
      <c r="F45" s="172">
        <v>1</v>
      </c>
      <c r="G45" s="172">
        <v>1</v>
      </c>
      <c r="H45" s="172">
        <v>1</v>
      </c>
      <c r="I45" s="172">
        <v>1</v>
      </c>
      <c r="J45" s="172">
        <v>1</v>
      </c>
      <c r="K45" s="172">
        <v>1</v>
      </c>
      <c r="L45" s="172">
        <v>1</v>
      </c>
      <c r="M45" s="172">
        <v>1</v>
      </c>
      <c r="N45" s="172">
        <v>1</v>
      </c>
      <c r="O45" s="172">
        <v>1</v>
      </c>
      <c r="P45" s="172">
        <v>1</v>
      </c>
      <c r="Q45" s="172">
        <v>1</v>
      </c>
      <c r="R45" s="172">
        <v>1</v>
      </c>
      <c r="S45" s="172">
        <v>1</v>
      </c>
      <c r="T45" s="172">
        <v>1</v>
      </c>
      <c r="U45" s="172">
        <v>1</v>
      </c>
      <c r="V45" s="172">
        <v>1</v>
      </c>
      <c r="W45" s="172">
        <v>1</v>
      </c>
      <c r="X45" s="172">
        <v>1</v>
      </c>
      <c r="Y45" s="172">
        <v>1</v>
      </c>
      <c r="Z45" s="172">
        <v>1</v>
      </c>
      <c r="AA45" s="172">
        <v>1</v>
      </c>
      <c r="AB45" s="172">
        <v>1</v>
      </c>
      <c r="AC45" s="172">
        <v>1</v>
      </c>
      <c r="AD45" s="172">
        <v>1</v>
      </c>
      <c r="AE45" s="172">
        <v>1</v>
      </c>
      <c r="AF45" s="172">
        <v>1</v>
      </c>
      <c r="AG45" s="172">
        <v>1</v>
      </c>
      <c r="AH45" s="172">
        <v>1</v>
      </c>
      <c r="AI45" s="172">
        <v>1</v>
      </c>
      <c r="AJ45" s="172">
        <v>1</v>
      </c>
      <c r="AK45" s="172">
        <v>1</v>
      </c>
      <c r="AL45" s="172">
        <v>1</v>
      </c>
    </row>
    <row r="46" spans="2:38" x14ac:dyDescent="0.15">
      <c r="B46" s="171" t="s">
        <v>1808</v>
      </c>
      <c r="C46" s="171">
        <v>17</v>
      </c>
      <c r="D46">
        <v>28</v>
      </c>
      <c r="E46" s="172">
        <v>1</v>
      </c>
      <c r="F46" s="172">
        <v>1</v>
      </c>
      <c r="G46" s="172">
        <v>1</v>
      </c>
      <c r="H46" s="172">
        <v>1</v>
      </c>
      <c r="I46" s="172">
        <v>1</v>
      </c>
      <c r="J46" s="172">
        <v>1</v>
      </c>
      <c r="K46" s="172">
        <v>1</v>
      </c>
      <c r="L46" s="172">
        <v>1</v>
      </c>
      <c r="M46" s="172">
        <v>1</v>
      </c>
      <c r="N46" s="172">
        <v>1</v>
      </c>
      <c r="O46" s="172">
        <v>1</v>
      </c>
      <c r="P46" s="172">
        <v>1</v>
      </c>
      <c r="Q46" s="172">
        <v>1</v>
      </c>
      <c r="R46" s="172">
        <v>1</v>
      </c>
      <c r="S46" s="172">
        <v>1</v>
      </c>
      <c r="T46" s="172">
        <v>1</v>
      </c>
      <c r="U46" s="172">
        <v>1</v>
      </c>
      <c r="V46" s="172">
        <v>1</v>
      </c>
      <c r="W46" s="172">
        <v>1</v>
      </c>
      <c r="X46" s="172">
        <v>1</v>
      </c>
      <c r="Y46" s="172">
        <v>1</v>
      </c>
      <c r="Z46" s="172">
        <v>1</v>
      </c>
      <c r="AA46" s="172">
        <v>1</v>
      </c>
      <c r="AB46" s="172">
        <v>1</v>
      </c>
      <c r="AC46" s="172">
        <v>1</v>
      </c>
      <c r="AD46" s="172">
        <v>1</v>
      </c>
      <c r="AE46" s="172">
        <v>1</v>
      </c>
      <c r="AF46" s="172">
        <v>1</v>
      </c>
      <c r="AG46" s="172">
        <v>1</v>
      </c>
      <c r="AH46" s="172">
        <v>1</v>
      </c>
      <c r="AI46" s="172">
        <v>1</v>
      </c>
      <c r="AJ46" s="172">
        <v>1</v>
      </c>
      <c r="AK46" s="172">
        <v>1</v>
      </c>
      <c r="AL46" s="172">
        <v>1</v>
      </c>
    </row>
    <row r="47" spans="2:38" x14ac:dyDescent="0.15">
      <c r="B47" s="171" t="s">
        <v>1809</v>
      </c>
      <c r="C47" s="171">
        <v>18</v>
      </c>
      <c r="D47">
        <v>31</v>
      </c>
      <c r="E47" s="172">
        <v>1</v>
      </c>
      <c r="F47" s="172">
        <v>1</v>
      </c>
      <c r="G47" s="172">
        <v>1</v>
      </c>
      <c r="H47" s="172">
        <v>1</v>
      </c>
      <c r="I47" s="172">
        <v>1</v>
      </c>
      <c r="J47" s="172">
        <v>1</v>
      </c>
      <c r="K47" s="172">
        <v>1</v>
      </c>
      <c r="L47" s="172">
        <v>1</v>
      </c>
      <c r="M47" s="172">
        <v>1</v>
      </c>
      <c r="N47" s="172">
        <v>1</v>
      </c>
      <c r="O47" s="172">
        <v>1</v>
      </c>
      <c r="P47" s="172">
        <v>1</v>
      </c>
      <c r="Q47" s="172">
        <v>1</v>
      </c>
      <c r="R47" s="172">
        <v>1</v>
      </c>
      <c r="S47" s="172">
        <v>1</v>
      </c>
      <c r="T47" s="172">
        <v>1</v>
      </c>
      <c r="U47" s="172">
        <v>1</v>
      </c>
      <c r="V47" s="172">
        <v>1</v>
      </c>
      <c r="W47" s="172">
        <v>1</v>
      </c>
      <c r="X47" s="172">
        <v>1</v>
      </c>
      <c r="Y47" s="172">
        <v>1</v>
      </c>
      <c r="Z47" s="172">
        <v>1</v>
      </c>
      <c r="AA47" s="172">
        <v>1</v>
      </c>
      <c r="AB47" s="172">
        <v>1</v>
      </c>
      <c r="AC47" s="172">
        <v>1</v>
      </c>
      <c r="AD47" s="172">
        <v>1</v>
      </c>
      <c r="AE47" s="172">
        <v>1</v>
      </c>
      <c r="AF47" s="172">
        <v>1</v>
      </c>
      <c r="AG47" s="172">
        <v>1</v>
      </c>
      <c r="AH47" s="172">
        <v>1</v>
      </c>
      <c r="AI47" s="172">
        <v>1</v>
      </c>
      <c r="AJ47" s="172">
        <v>1</v>
      </c>
      <c r="AK47" s="172">
        <v>1</v>
      </c>
      <c r="AL47" s="172">
        <v>1</v>
      </c>
    </row>
    <row r="48" spans="2:38" x14ac:dyDescent="0.15">
      <c r="B48" s="171" t="s">
        <v>1810</v>
      </c>
      <c r="C48" s="171">
        <v>19</v>
      </c>
      <c r="D48">
        <v>25</v>
      </c>
      <c r="E48" s="172">
        <v>0.29614019627094801</v>
      </c>
      <c r="F48" s="172">
        <v>0.28530775934346903</v>
      </c>
      <c r="G48" s="172">
        <v>0.265250285316947</v>
      </c>
      <c r="H48" s="172">
        <v>0.27203811490799801</v>
      </c>
      <c r="I48" s="172">
        <v>0.27195972346460701</v>
      </c>
      <c r="J48" s="172">
        <v>0.26855217560898398</v>
      </c>
      <c r="K48" s="172">
        <v>0.27062729077682401</v>
      </c>
      <c r="L48" s="172">
        <v>0.26544218076926701</v>
      </c>
      <c r="M48" s="172">
        <v>0.254223450916712</v>
      </c>
      <c r="N48" s="172">
        <v>0.24150715426566399</v>
      </c>
      <c r="O48" s="172">
        <v>0.248113139852704</v>
      </c>
      <c r="P48" s="172">
        <v>0.27607314758611301</v>
      </c>
      <c r="Q48" s="172">
        <v>0.25767835656381999</v>
      </c>
      <c r="R48" s="172">
        <v>0.25634190261602902</v>
      </c>
      <c r="S48" s="172">
        <v>0.256361001991811</v>
      </c>
      <c r="T48" s="172">
        <v>0.246176323413001</v>
      </c>
      <c r="U48" s="172">
        <v>0.23893243839862699</v>
      </c>
      <c r="V48" s="172">
        <v>0.24701613288433499</v>
      </c>
      <c r="W48" s="172">
        <v>0.24633646295057501</v>
      </c>
      <c r="X48" s="172">
        <v>0.23908331567067301</v>
      </c>
      <c r="Y48" s="172">
        <v>0.24427501595289999</v>
      </c>
      <c r="Z48" s="172">
        <v>0.25054219566024899</v>
      </c>
      <c r="AA48" s="172">
        <v>0.25694060530521601</v>
      </c>
      <c r="AB48" s="172">
        <v>0.231587798585142</v>
      </c>
      <c r="AC48" s="172">
        <v>0.227316107063851</v>
      </c>
      <c r="AD48" s="172">
        <v>0.224136948778659</v>
      </c>
      <c r="AE48" s="172">
        <v>0.23798862965883499</v>
      </c>
      <c r="AF48" s="172">
        <v>0.23771666790065599</v>
      </c>
      <c r="AG48" s="172">
        <v>0.226808703344444</v>
      </c>
      <c r="AH48" s="172">
        <v>0.226808703344444</v>
      </c>
      <c r="AI48" s="172">
        <v>0.226808703344444</v>
      </c>
      <c r="AJ48" s="172">
        <v>0.226808703344444</v>
      </c>
      <c r="AK48" s="172">
        <v>0.226808703344444</v>
      </c>
      <c r="AL48" s="172">
        <v>0.226808703344444</v>
      </c>
    </row>
    <row r="49" spans="2:38" x14ac:dyDescent="0.15">
      <c r="B49" s="171" t="s">
        <v>1810</v>
      </c>
      <c r="C49" s="171">
        <v>19</v>
      </c>
      <c r="D49">
        <v>28</v>
      </c>
      <c r="E49" s="172">
        <v>0.70385980372905199</v>
      </c>
      <c r="F49" s="172">
        <v>0.71469224065653103</v>
      </c>
      <c r="G49" s="172">
        <v>0.73474971468305295</v>
      </c>
      <c r="H49" s="172">
        <v>0.72796188509200199</v>
      </c>
      <c r="I49" s="172">
        <v>0.72804027653539305</v>
      </c>
      <c r="J49" s="172">
        <v>0.73144782439101597</v>
      </c>
      <c r="K49" s="172">
        <v>0.72937270922317599</v>
      </c>
      <c r="L49" s="172">
        <v>0.73455781923073205</v>
      </c>
      <c r="M49" s="172">
        <v>0.74577654908328805</v>
      </c>
      <c r="N49" s="172">
        <v>0.75849284573433595</v>
      </c>
      <c r="O49" s="172">
        <v>0.751886860147296</v>
      </c>
      <c r="P49" s="172">
        <v>0.72392685241388699</v>
      </c>
      <c r="Q49" s="172">
        <v>0.74232164343618001</v>
      </c>
      <c r="R49" s="172">
        <v>0.74365809738397104</v>
      </c>
      <c r="S49" s="172">
        <v>0.743638998008189</v>
      </c>
      <c r="T49" s="172">
        <v>0.753823676586999</v>
      </c>
      <c r="U49" s="172">
        <v>0.76106756160137301</v>
      </c>
      <c r="V49" s="172">
        <v>0.75298386711566501</v>
      </c>
      <c r="W49" s="172">
        <v>0.75366353704942501</v>
      </c>
      <c r="X49" s="172">
        <v>0.76091668432932702</v>
      </c>
      <c r="Y49" s="172">
        <v>0.75572498404709998</v>
      </c>
      <c r="Z49" s="172">
        <v>0.74945780433974996</v>
      </c>
      <c r="AA49" s="172">
        <v>0.74305939469478399</v>
      </c>
      <c r="AB49" s="172">
        <v>0.768412201414858</v>
      </c>
      <c r="AC49" s="172">
        <v>0.77268389293614903</v>
      </c>
      <c r="AD49" s="172">
        <v>0.77586305122134103</v>
      </c>
      <c r="AE49" s="172">
        <v>0.76201137034116495</v>
      </c>
      <c r="AF49" s="172">
        <v>0.76228333209934396</v>
      </c>
      <c r="AG49" s="172">
        <v>0.77319129665555597</v>
      </c>
      <c r="AH49" s="172">
        <v>0.77319129665555597</v>
      </c>
      <c r="AI49" s="172">
        <v>0.77319129665555597</v>
      </c>
      <c r="AJ49" s="172">
        <v>0.77319129665555597</v>
      </c>
      <c r="AK49" s="172">
        <v>0.77319129665555597</v>
      </c>
      <c r="AL49" s="172">
        <v>0.77319129665555597</v>
      </c>
    </row>
    <row r="50" spans="2:38" x14ac:dyDescent="0.15">
      <c r="B50" s="171" t="s">
        <v>1811</v>
      </c>
      <c r="C50" s="171">
        <v>20</v>
      </c>
      <c r="D50">
        <v>30</v>
      </c>
      <c r="E50" s="172">
        <v>1</v>
      </c>
      <c r="F50" s="172">
        <v>1</v>
      </c>
      <c r="G50" s="172">
        <v>1</v>
      </c>
      <c r="H50" s="172">
        <v>1</v>
      </c>
      <c r="I50" s="172">
        <v>1</v>
      </c>
      <c r="J50" s="172">
        <v>1</v>
      </c>
      <c r="K50" s="172">
        <v>1</v>
      </c>
      <c r="L50" s="172">
        <v>1</v>
      </c>
      <c r="M50" s="172">
        <v>1</v>
      </c>
      <c r="N50" s="172">
        <v>1</v>
      </c>
      <c r="O50" s="172">
        <v>1</v>
      </c>
      <c r="P50" s="172">
        <v>1</v>
      </c>
      <c r="Q50" s="172">
        <v>1</v>
      </c>
      <c r="R50" s="172">
        <v>1</v>
      </c>
      <c r="S50" s="172">
        <v>1</v>
      </c>
      <c r="T50" s="172">
        <v>1</v>
      </c>
      <c r="U50" s="172">
        <v>1</v>
      </c>
      <c r="V50" s="172">
        <v>1</v>
      </c>
      <c r="W50" s="172">
        <v>1</v>
      </c>
      <c r="X50" s="172">
        <v>1</v>
      </c>
      <c r="Y50" s="172">
        <v>1</v>
      </c>
      <c r="Z50" s="172">
        <v>1</v>
      </c>
      <c r="AA50" s="172">
        <v>1</v>
      </c>
      <c r="AB50" s="172">
        <v>1</v>
      </c>
      <c r="AC50" s="172">
        <v>1</v>
      </c>
      <c r="AD50" s="172">
        <v>1</v>
      </c>
      <c r="AE50" s="172">
        <v>1</v>
      </c>
      <c r="AF50" s="172">
        <v>1</v>
      </c>
      <c r="AG50" s="172">
        <v>1</v>
      </c>
      <c r="AH50" s="172">
        <v>1</v>
      </c>
      <c r="AI50" s="172">
        <v>1</v>
      </c>
      <c r="AJ50" s="172">
        <v>1</v>
      </c>
      <c r="AK50" s="172">
        <v>1</v>
      </c>
      <c r="AL50" s="172">
        <v>1</v>
      </c>
    </row>
    <row r="51" spans="2:38" x14ac:dyDescent="0.15">
      <c r="B51" s="171" t="s">
        <v>1812</v>
      </c>
      <c r="C51" s="171">
        <v>21</v>
      </c>
      <c r="D51">
        <v>28</v>
      </c>
      <c r="E51" s="172"/>
      <c r="F51" s="172"/>
      <c r="G51" s="172"/>
      <c r="H51" s="172"/>
      <c r="I51" s="172"/>
      <c r="J51" s="172">
        <v>0.46545785403262502</v>
      </c>
      <c r="K51" s="172">
        <v>0.46658478030260703</v>
      </c>
      <c r="L51" s="172">
        <v>0.48009512066232202</v>
      </c>
      <c r="M51" s="172">
        <v>0.46977753662506799</v>
      </c>
      <c r="N51" s="172">
        <v>0.48068895243730098</v>
      </c>
      <c r="O51" s="172">
        <v>0.51655705884057102</v>
      </c>
      <c r="P51" s="172">
        <v>0.495537260544055</v>
      </c>
      <c r="Q51" s="172">
        <v>0.498424520194787</v>
      </c>
      <c r="R51" s="172">
        <v>0.51371073743371298</v>
      </c>
      <c r="S51" s="172">
        <v>0.52545796795372102</v>
      </c>
      <c r="T51" s="172">
        <v>0.412511440964623</v>
      </c>
      <c r="U51" s="172">
        <v>0.36644840821855901</v>
      </c>
      <c r="V51" s="172">
        <v>0.35650947525410498</v>
      </c>
      <c r="W51" s="172">
        <v>0.36351869606903198</v>
      </c>
      <c r="X51" s="172">
        <v>0.37251650726912</v>
      </c>
      <c r="Y51" s="172">
        <v>0.38968706414440302</v>
      </c>
      <c r="Z51" s="172">
        <v>0.40648465004062101</v>
      </c>
      <c r="AA51" s="172">
        <v>0.366542437095911</v>
      </c>
      <c r="AB51" s="172">
        <v>0.31618510101640701</v>
      </c>
      <c r="AC51" s="172">
        <v>0.30623613237913699</v>
      </c>
      <c r="AD51" s="172">
        <v>0.32421395624391702</v>
      </c>
      <c r="AE51" s="172">
        <v>0.32016233790061599</v>
      </c>
      <c r="AF51" s="172">
        <v>0.319470472506586</v>
      </c>
      <c r="AG51" s="172">
        <v>0.32904565763753102</v>
      </c>
      <c r="AH51" s="172">
        <v>0.32904565763753102</v>
      </c>
      <c r="AI51" s="172">
        <v>0.32904565763753102</v>
      </c>
      <c r="AJ51" s="172">
        <v>0.32904565763753102</v>
      </c>
      <c r="AK51" s="172">
        <v>0.32904565763753102</v>
      </c>
      <c r="AL51" s="172">
        <v>0.32904565763753102</v>
      </c>
    </row>
    <row r="52" spans="2:38" x14ac:dyDescent="0.15">
      <c r="B52" s="171" t="s">
        <v>1812</v>
      </c>
      <c r="C52" s="171">
        <v>21</v>
      </c>
      <c r="D52">
        <v>29</v>
      </c>
      <c r="E52" s="172"/>
      <c r="F52" s="172"/>
      <c r="G52" s="172"/>
      <c r="H52" s="172"/>
      <c r="I52" s="172"/>
      <c r="J52" s="172">
        <v>0.53454214596737504</v>
      </c>
      <c r="K52" s="172">
        <v>0.53341521969739303</v>
      </c>
      <c r="L52" s="172">
        <v>0.51990487933767804</v>
      </c>
      <c r="M52" s="172">
        <v>0.53022246337493195</v>
      </c>
      <c r="N52" s="172">
        <v>0.51931104756269897</v>
      </c>
      <c r="O52" s="172">
        <v>0.48344294115942898</v>
      </c>
      <c r="P52" s="172">
        <v>0.504462739455945</v>
      </c>
      <c r="Q52" s="172">
        <v>0.501575479805213</v>
      </c>
      <c r="R52" s="172">
        <v>0.48628926256628702</v>
      </c>
      <c r="S52" s="172">
        <v>0.47454203204627898</v>
      </c>
      <c r="T52" s="172">
        <v>0.587488559035377</v>
      </c>
      <c r="U52" s="172">
        <v>0.63355159178144105</v>
      </c>
      <c r="V52" s="172">
        <v>0.64349052474589497</v>
      </c>
      <c r="W52" s="172">
        <v>0.63648130393096802</v>
      </c>
      <c r="X52" s="172">
        <v>0.62748349273088</v>
      </c>
      <c r="Y52" s="172">
        <v>0.61031293585559698</v>
      </c>
      <c r="Z52" s="172">
        <v>0.59351534995937905</v>
      </c>
      <c r="AA52" s="172">
        <v>0.63345756290408906</v>
      </c>
      <c r="AB52" s="172">
        <v>0.68381489898359304</v>
      </c>
      <c r="AC52" s="172">
        <v>0.69376386762086295</v>
      </c>
      <c r="AD52" s="172">
        <v>0.67578604375608298</v>
      </c>
      <c r="AE52" s="172">
        <v>0.67983766209938401</v>
      </c>
      <c r="AF52" s="172">
        <v>0.680529527493414</v>
      </c>
      <c r="AG52" s="172">
        <v>0.67095434236246898</v>
      </c>
      <c r="AH52" s="172">
        <v>0.67095434236246898</v>
      </c>
      <c r="AI52" s="172">
        <v>0.67095434236246898</v>
      </c>
      <c r="AJ52" s="172">
        <v>0.67095434236246898</v>
      </c>
      <c r="AK52" s="172">
        <v>0.67095434236246898</v>
      </c>
      <c r="AL52" s="172">
        <v>0.67095434236246898</v>
      </c>
    </row>
    <row r="53" spans="2:38" x14ac:dyDescent="0.15">
      <c r="B53" s="171" t="s">
        <v>1813</v>
      </c>
      <c r="C53" s="171">
        <v>22</v>
      </c>
      <c r="D53">
        <v>34</v>
      </c>
      <c r="E53" s="172">
        <v>1</v>
      </c>
      <c r="F53" s="172">
        <v>1</v>
      </c>
      <c r="G53" s="172">
        <v>1</v>
      </c>
      <c r="H53" s="172">
        <v>1</v>
      </c>
      <c r="I53" s="172">
        <v>1</v>
      </c>
      <c r="J53" s="172">
        <v>1</v>
      </c>
      <c r="K53" s="172">
        <v>1</v>
      </c>
      <c r="L53" s="172">
        <v>1</v>
      </c>
      <c r="M53" s="172">
        <v>1</v>
      </c>
      <c r="N53" s="172">
        <v>1</v>
      </c>
      <c r="O53" s="172">
        <v>1</v>
      </c>
      <c r="P53" s="172">
        <v>1</v>
      </c>
      <c r="Q53" s="172">
        <v>1</v>
      </c>
      <c r="R53" s="172">
        <v>1</v>
      </c>
      <c r="S53" s="172">
        <v>1</v>
      </c>
      <c r="T53" s="172">
        <v>1</v>
      </c>
      <c r="U53" s="172">
        <v>1</v>
      </c>
      <c r="V53" s="172">
        <v>1</v>
      </c>
      <c r="W53" s="172">
        <v>1</v>
      </c>
      <c r="X53" s="172">
        <v>1</v>
      </c>
      <c r="Y53" s="172">
        <v>1</v>
      </c>
      <c r="Z53" s="172">
        <v>1</v>
      </c>
      <c r="AA53" s="172">
        <v>1</v>
      </c>
      <c r="AB53" s="172">
        <v>1</v>
      </c>
      <c r="AC53" s="172">
        <v>1</v>
      </c>
      <c r="AD53" s="172">
        <v>1</v>
      </c>
      <c r="AE53" s="172">
        <v>1</v>
      </c>
      <c r="AF53" s="172">
        <v>1</v>
      </c>
      <c r="AG53" s="172">
        <v>1</v>
      </c>
      <c r="AH53" s="172">
        <v>1</v>
      </c>
      <c r="AI53" s="172">
        <v>1</v>
      </c>
      <c r="AJ53" s="172">
        <v>1</v>
      </c>
      <c r="AK53" s="172">
        <v>1</v>
      </c>
      <c r="AL53" s="172">
        <v>1</v>
      </c>
    </row>
    <row r="54" spans="2:38" x14ac:dyDescent="0.15">
      <c r="B54" s="171" t="s">
        <v>1814</v>
      </c>
      <c r="C54" s="171">
        <v>23</v>
      </c>
      <c r="D54">
        <v>36</v>
      </c>
      <c r="E54" s="172">
        <v>1</v>
      </c>
      <c r="F54" s="172">
        <v>1</v>
      </c>
      <c r="G54" s="172">
        <v>1</v>
      </c>
      <c r="H54" s="172">
        <v>1</v>
      </c>
      <c r="I54" s="172">
        <v>1</v>
      </c>
      <c r="J54" s="172">
        <v>1</v>
      </c>
      <c r="K54" s="172">
        <v>1</v>
      </c>
      <c r="L54" s="172">
        <v>1</v>
      </c>
      <c r="M54" s="172">
        <v>1</v>
      </c>
      <c r="N54" s="172">
        <v>1</v>
      </c>
      <c r="O54" s="172">
        <v>1</v>
      </c>
      <c r="P54" s="172">
        <v>1</v>
      </c>
      <c r="Q54" s="172">
        <v>1</v>
      </c>
      <c r="R54" s="172">
        <v>1</v>
      </c>
      <c r="S54" s="172">
        <v>1</v>
      </c>
      <c r="T54" s="172">
        <v>1</v>
      </c>
      <c r="U54" s="172">
        <v>1</v>
      </c>
      <c r="V54" s="172">
        <v>1</v>
      </c>
      <c r="W54" s="172">
        <v>1</v>
      </c>
      <c r="X54" s="172">
        <v>1</v>
      </c>
      <c r="Y54" s="172">
        <v>1</v>
      </c>
      <c r="Z54" s="172">
        <v>1</v>
      </c>
      <c r="AA54" s="172">
        <v>1</v>
      </c>
      <c r="AB54" s="172">
        <v>1</v>
      </c>
      <c r="AC54" s="172">
        <v>1</v>
      </c>
      <c r="AD54" s="172">
        <v>1</v>
      </c>
      <c r="AE54" s="172">
        <v>1</v>
      </c>
      <c r="AF54" s="172">
        <v>1</v>
      </c>
      <c r="AG54" s="172">
        <v>1</v>
      </c>
      <c r="AH54" s="172">
        <v>1</v>
      </c>
      <c r="AI54" s="172">
        <v>1</v>
      </c>
      <c r="AJ54" s="172">
        <v>1</v>
      </c>
      <c r="AK54" s="172">
        <v>1</v>
      </c>
      <c r="AL54" s="172">
        <v>1</v>
      </c>
    </row>
    <row r="55" spans="2:38" x14ac:dyDescent="0.15">
      <c r="B55" s="171" t="s">
        <v>1815</v>
      </c>
      <c r="C55" s="171">
        <v>24</v>
      </c>
      <c r="D55">
        <v>35</v>
      </c>
      <c r="E55" s="172">
        <v>1</v>
      </c>
      <c r="F55" s="172">
        <v>1</v>
      </c>
      <c r="G55" s="172">
        <v>1</v>
      </c>
      <c r="H55" s="172">
        <v>1</v>
      </c>
      <c r="I55" s="172">
        <v>1</v>
      </c>
      <c r="J55" s="172">
        <v>1</v>
      </c>
      <c r="K55" s="172">
        <v>1</v>
      </c>
      <c r="L55" s="172">
        <v>1</v>
      </c>
      <c r="M55" s="172">
        <v>1</v>
      </c>
      <c r="N55" s="172">
        <v>1</v>
      </c>
      <c r="O55" s="172">
        <v>1</v>
      </c>
      <c r="P55" s="172">
        <v>1</v>
      </c>
      <c r="Q55" s="172">
        <v>1</v>
      </c>
      <c r="R55" s="172">
        <v>1</v>
      </c>
      <c r="S55" s="172">
        <v>1</v>
      </c>
      <c r="T55" s="172">
        <v>1</v>
      </c>
      <c r="U55" s="172">
        <v>1</v>
      </c>
      <c r="V55" s="172">
        <v>1</v>
      </c>
      <c r="W55" s="172">
        <v>1</v>
      </c>
      <c r="X55" s="172">
        <v>1</v>
      </c>
      <c r="Y55" s="172">
        <v>1</v>
      </c>
      <c r="Z55" s="172">
        <v>1</v>
      </c>
      <c r="AA55" s="172">
        <v>1</v>
      </c>
      <c r="AB55" s="172">
        <v>1</v>
      </c>
      <c r="AC55" s="172">
        <v>1</v>
      </c>
      <c r="AD55" s="172">
        <v>1</v>
      </c>
      <c r="AE55" s="172">
        <v>1</v>
      </c>
      <c r="AF55" s="172">
        <v>1</v>
      </c>
      <c r="AG55" s="172">
        <v>1</v>
      </c>
      <c r="AH55" s="172">
        <v>1</v>
      </c>
      <c r="AI55" s="172">
        <v>1</v>
      </c>
      <c r="AJ55" s="172">
        <v>1</v>
      </c>
      <c r="AK55" s="172">
        <v>1</v>
      </c>
      <c r="AL55" s="172">
        <v>1</v>
      </c>
    </row>
    <row r="56" spans="2:38" x14ac:dyDescent="0.15">
      <c r="B56" s="171" t="s">
        <v>1816</v>
      </c>
      <c r="C56" s="171">
        <v>25</v>
      </c>
      <c r="D56">
        <v>37</v>
      </c>
      <c r="E56" s="172">
        <v>1</v>
      </c>
      <c r="F56" s="172">
        <v>1</v>
      </c>
      <c r="G56" s="172">
        <v>1</v>
      </c>
      <c r="H56" s="172">
        <v>1</v>
      </c>
      <c r="I56" s="172">
        <v>1</v>
      </c>
      <c r="J56" s="172">
        <v>1</v>
      </c>
      <c r="K56" s="172">
        <v>1</v>
      </c>
      <c r="L56" s="172">
        <v>1</v>
      </c>
      <c r="M56" s="172">
        <v>1</v>
      </c>
      <c r="N56" s="172">
        <v>1</v>
      </c>
      <c r="O56" s="172">
        <v>1</v>
      </c>
      <c r="P56" s="172">
        <v>1</v>
      </c>
      <c r="Q56" s="172">
        <v>1</v>
      </c>
      <c r="R56" s="172">
        <v>1</v>
      </c>
      <c r="S56" s="172">
        <v>1</v>
      </c>
      <c r="T56" s="172">
        <v>1</v>
      </c>
      <c r="U56" s="172">
        <v>1</v>
      </c>
      <c r="V56" s="172">
        <v>1</v>
      </c>
      <c r="W56" s="172">
        <v>1</v>
      </c>
      <c r="X56" s="172">
        <v>1</v>
      </c>
      <c r="Y56" s="172">
        <v>1</v>
      </c>
      <c r="Z56" s="172">
        <v>1</v>
      </c>
      <c r="AA56" s="172">
        <v>1</v>
      </c>
      <c r="AB56" s="172">
        <v>1</v>
      </c>
      <c r="AC56" s="172">
        <v>1</v>
      </c>
      <c r="AD56" s="172">
        <v>1</v>
      </c>
      <c r="AE56" s="172">
        <v>1</v>
      </c>
      <c r="AF56" s="172">
        <v>1</v>
      </c>
      <c r="AG56" s="172">
        <v>1</v>
      </c>
      <c r="AH56" s="172">
        <v>1</v>
      </c>
      <c r="AI56" s="172">
        <v>1</v>
      </c>
      <c r="AJ56" s="172">
        <v>1</v>
      </c>
      <c r="AK56" s="172">
        <v>1</v>
      </c>
      <c r="AL56" s="172">
        <v>1</v>
      </c>
    </row>
    <row r="57" spans="2:38" x14ac:dyDescent="0.15">
      <c r="B57" s="171" t="s">
        <v>1817</v>
      </c>
      <c r="C57" s="171">
        <v>26</v>
      </c>
      <c r="D57">
        <v>32</v>
      </c>
      <c r="E57" s="172">
        <v>1</v>
      </c>
      <c r="F57" s="172">
        <v>1</v>
      </c>
      <c r="G57" s="172">
        <v>1</v>
      </c>
      <c r="H57" s="172">
        <v>1</v>
      </c>
      <c r="I57" s="172">
        <v>1</v>
      </c>
      <c r="J57" s="172">
        <v>1</v>
      </c>
      <c r="K57" s="172">
        <v>1</v>
      </c>
      <c r="L57" s="172">
        <v>1</v>
      </c>
      <c r="M57" s="172">
        <v>1</v>
      </c>
      <c r="N57" s="172">
        <v>1</v>
      </c>
      <c r="O57" s="172">
        <v>1</v>
      </c>
      <c r="P57" s="172">
        <v>1</v>
      </c>
      <c r="Q57" s="172">
        <v>1</v>
      </c>
      <c r="R57" s="172">
        <v>1</v>
      </c>
      <c r="S57" s="172">
        <v>1</v>
      </c>
      <c r="T57" s="172">
        <v>1</v>
      </c>
      <c r="U57" s="172">
        <v>1</v>
      </c>
      <c r="V57" s="172">
        <v>1</v>
      </c>
      <c r="W57" s="172">
        <v>1</v>
      </c>
      <c r="X57" s="172">
        <v>1</v>
      </c>
      <c r="Y57" s="172">
        <v>1</v>
      </c>
      <c r="Z57" s="172">
        <v>1</v>
      </c>
      <c r="AA57" s="172">
        <v>1</v>
      </c>
      <c r="AB57" s="172">
        <v>1</v>
      </c>
      <c r="AC57" s="172">
        <v>1</v>
      </c>
      <c r="AD57" s="172">
        <v>1</v>
      </c>
      <c r="AE57" s="172">
        <v>1</v>
      </c>
      <c r="AF57" s="172">
        <v>1</v>
      </c>
      <c r="AG57" s="172">
        <v>1</v>
      </c>
      <c r="AH57" s="172">
        <v>1</v>
      </c>
      <c r="AI57" s="172">
        <v>1</v>
      </c>
      <c r="AJ57" s="172">
        <v>1</v>
      </c>
      <c r="AK57" s="172">
        <v>1</v>
      </c>
      <c r="AL57" s="172">
        <v>1</v>
      </c>
    </row>
    <row r="58" spans="2:38" x14ac:dyDescent="0.15">
      <c r="B58" s="171" t="s">
        <v>1818</v>
      </c>
      <c r="C58" s="171">
        <v>27</v>
      </c>
      <c r="D58">
        <v>32</v>
      </c>
      <c r="E58" s="172">
        <v>0.875446416212176</v>
      </c>
      <c r="F58" s="172">
        <v>0.87771232570278102</v>
      </c>
      <c r="G58" s="172">
        <v>0.88500251130085394</v>
      </c>
      <c r="H58" s="172">
        <v>0.89702138492871697</v>
      </c>
      <c r="I58" s="172">
        <v>0.89097835778552303</v>
      </c>
      <c r="J58" s="172">
        <v>0.89770026879975096</v>
      </c>
      <c r="K58" s="172">
        <v>0.89593962087526302</v>
      </c>
      <c r="L58" s="172">
        <v>0.91191501223402605</v>
      </c>
      <c r="M58" s="172">
        <v>0.91272555296856805</v>
      </c>
      <c r="N58" s="172">
        <v>0.92434528084767897</v>
      </c>
      <c r="O58" s="172">
        <v>0.93666400921250803</v>
      </c>
      <c r="P58" s="172">
        <v>0.93738357843137299</v>
      </c>
      <c r="Q58" s="172">
        <v>0.94225229952135703</v>
      </c>
      <c r="R58" s="172">
        <v>0.94360278955058396</v>
      </c>
      <c r="S58" s="172">
        <v>0.94519899959238896</v>
      </c>
      <c r="T58" s="172">
        <v>0.94299902746340103</v>
      </c>
      <c r="U58" s="172">
        <v>0.94092452598260701</v>
      </c>
      <c r="V58" s="172">
        <v>0.93832305083522805</v>
      </c>
      <c r="W58" s="172">
        <v>0.94311182475636801</v>
      </c>
      <c r="X58" s="172">
        <v>0.94717748000979196</v>
      </c>
      <c r="Y58" s="172">
        <v>0.94744179251566796</v>
      </c>
      <c r="Z58" s="172">
        <v>0.94661676235084402</v>
      </c>
      <c r="AA58" s="172">
        <v>0.94519801851803797</v>
      </c>
      <c r="AB58" s="172">
        <v>0.94526680100640903</v>
      </c>
      <c r="AC58" s="172">
        <v>0.94509871551398095</v>
      </c>
      <c r="AD58" s="172">
        <v>0.94479841598804304</v>
      </c>
      <c r="AE58" s="172">
        <v>0.94804298340522997</v>
      </c>
      <c r="AF58" s="172">
        <v>0.94604670183617501</v>
      </c>
      <c r="AG58" s="172">
        <v>0.94272577317734196</v>
      </c>
      <c r="AH58" s="172">
        <v>0.94272577317734196</v>
      </c>
      <c r="AI58" s="172">
        <v>0.94272577317734196</v>
      </c>
      <c r="AJ58" s="172">
        <v>0.94272577317734196</v>
      </c>
      <c r="AK58" s="172">
        <v>0.94272577317734196</v>
      </c>
      <c r="AL58" s="172">
        <v>0.94272577317734196</v>
      </c>
    </row>
    <row r="59" spans="2:38" x14ac:dyDescent="0.15">
      <c r="B59" s="171" t="s">
        <v>1818</v>
      </c>
      <c r="C59" s="171">
        <v>27</v>
      </c>
      <c r="D59">
        <v>33</v>
      </c>
      <c r="E59" s="172">
        <v>0.124553583787824</v>
      </c>
      <c r="F59" s="172">
        <v>0.122287674297219</v>
      </c>
      <c r="G59" s="172">
        <v>0.114997488699146</v>
      </c>
      <c r="H59" s="172">
        <v>0.102978615071283</v>
      </c>
      <c r="I59" s="172">
        <v>0.10902164221447699</v>
      </c>
      <c r="J59" s="172">
        <v>0.102299731200249</v>
      </c>
      <c r="K59" s="172">
        <v>0.10406037912473701</v>
      </c>
      <c r="L59" s="172">
        <v>8.8084987765973899E-2</v>
      </c>
      <c r="M59" s="172">
        <v>8.7274447031431904E-2</v>
      </c>
      <c r="N59" s="172">
        <v>7.5654719152321095E-2</v>
      </c>
      <c r="O59" s="172">
        <v>6.3335990787492205E-2</v>
      </c>
      <c r="P59" s="172">
        <v>6.2616421568627498E-2</v>
      </c>
      <c r="Q59" s="172">
        <v>5.7747700478643103E-2</v>
      </c>
      <c r="R59" s="172">
        <v>5.6397210449416098E-2</v>
      </c>
      <c r="S59" s="172">
        <v>5.4801000407610802E-2</v>
      </c>
      <c r="T59" s="172">
        <v>5.70009725365992E-2</v>
      </c>
      <c r="U59" s="172">
        <v>5.9075474017393402E-2</v>
      </c>
      <c r="V59" s="172">
        <v>6.1676949164772503E-2</v>
      </c>
      <c r="W59" s="172">
        <v>5.6888175243631899E-2</v>
      </c>
      <c r="X59" s="172">
        <v>5.2822519990207699E-2</v>
      </c>
      <c r="Y59" s="172">
        <v>5.2558207484332299E-2</v>
      </c>
      <c r="Z59" s="172">
        <v>5.3383237649155903E-2</v>
      </c>
      <c r="AA59" s="172">
        <v>5.4801981481961803E-2</v>
      </c>
      <c r="AB59" s="172">
        <v>5.4733198993590401E-2</v>
      </c>
      <c r="AC59" s="172">
        <v>5.4901284486018602E-2</v>
      </c>
      <c r="AD59" s="172">
        <v>5.52015840119571E-2</v>
      </c>
      <c r="AE59" s="172">
        <v>5.1957016594769999E-2</v>
      </c>
      <c r="AF59" s="172">
        <v>5.3953298163824499E-2</v>
      </c>
      <c r="AG59" s="172">
        <v>5.7274226822658002E-2</v>
      </c>
      <c r="AH59" s="172">
        <v>5.7274226822658002E-2</v>
      </c>
      <c r="AI59" s="172">
        <v>5.7274226822658002E-2</v>
      </c>
      <c r="AJ59" s="172">
        <v>5.7274226822658002E-2</v>
      </c>
      <c r="AK59" s="172">
        <v>5.7274226822658002E-2</v>
      </c>
      <c r="AL59" s="172">
        <v>5.7274226822658002E-2</v>
      </c>
    </row>
    <row r="60" spans="2:38" x14ac:dyDescent="0.15">
      <c r="B60" s="171" t="s">
        <v>1819</v>
      </c>
      <c r="C60" s="171">
        <v>28</v>
      </c>
      <c r="D60">
        <v>33</v>
      </c>
      <c r="E60" s="172">
        <v>1</v>
      </c>
      <c r="F60" s="172">
        <v>1</v>
      </c>
      <c r="G60" s="172">
        <v>1</v>
      </c>
      <c r="H60" s="172">
        <v>1</v>
      </c>
      <c r="I60" s="172">
        <v>1</v>
      </c>
      <c r="J60" s="172">
        <v>1</v>
      </c>
      <c r="K60" s="172">
        <v>1</v>
      </c>
      <c r="L60" s="172">
        <v>1</v>
      </c>
      <c r="M60" s="172">
        <v>1</v>
      </c>
      <c r="N60" s="172">
        <v>1</v>
      </c>
      <c r="O60" s="172">
        <v>1</v>
      </c>
      <c r="P60" s="172">
        <v>1</v>
      </c>
      <c r="Q60" s="172">
        <v>1</v>
      </c>
      <c r="R60" s="172">
        <v>1</v>
      </c>
      <c r="S60" s="172">
        <v>1</v>
      </c>
      <c r="T60" s="172">
        <v>1</v>
      </c>
      <c r="U60" s="172">
        <v>1</v>
      </c>
      <c r="V60" s="172">
        <v>1</v>
      </c>
      <c r="W60" s="172">
        <v>1</v>
      </c>
      <c r="X60" s="172">
        <v>1</v>
      </c>
      <c r="Y60" s="172">
        <v>1</v>
      </c>
      <c r="Z60" s="172">
        <v>1</v>
      </c>
      <c r="AA60" s="172">
        <v>1</v>
      </c>
      <c r="AB60" s="172">
        <v>1</v>
      </c>
      <c r="AC60" s="172">
        <v>1</v>
      </c>
      <c r="AD60" s="172">
        <v>1</v>
      </c>
      <c r="AE60" s="172">
        <v>1</v>
      </c>
      <c r="AF60" s="172">
        <v>1</v>
      </c>
      <c r="AG60" s="172">
        <v>1</v>
      </c>
      <c r="AH60" s="172">
        <v>1</v>
      </c>
      <c r="AI60" s="172">
        <v>1</v>
      </c>
      <c r="AJ60" s="172">
        <v>1</v>
      </c>
      <c r="AK60" s="172">
        <v>1</v>
      </c>
      <c r="AL60" s="172">
        <v>1</v>
      </c>
    </row>
    <row r="61" spans="2:38" x14ac:dyDescent="0.15">
      <c r="B61" s="171" t="s">
        <v>1820</v>
      </c>
      <c r="C61" s="171">
        <v>29</v>
      </c>
      <c r="D61">
        <v>38</v>
      </c>
      <c r="E61" s="172">
        <v>1</v>
      </c>
      <c r="F61" s="172">
        <v>1</v>
      </c>
      <c r="G61" s="172">
        <v>1</v>
      </c>
      <c r="H61" s="172">
        <v>1</v>
      </c>
      <c r="I61" s="172">
        <v>1</v>
      </c>
      <c r="J61" s="172">
        <v>1</v>
      </c>
      <c r="K61" s="172">
        <v>1</v>
      </c>
      <c r="L61" s="172">
        <v>1</v>
      </c>
      <c r="M61" s="172">
        <v>1</v>
      </c>
      <c r="N61" s="172">
        <v>1</v>
      </c>
      <c r="O61" s="172">
        <v>1</v>
      </c>
      <c r="P61" s="172">
        <v>1</v>
      </c>
      <c r="Q61" s="172">
        <v>1</v>
      </c>
      <c r="R61" s="172">
        <v>1</v>
      </c>
      <c r="S61" s="172">
        <v>1</v>
      </c>
      <c r="T61" s="172">
        <v>1</v>
      </c>
      <c r="U61" s="172">
        <v>1</v>
      </c>
      <c r="V61" s="172">
        <v>1</v>
      </c>
      <c r="W61" s="172">
        <v>1</v>
      </c>
      <c r="X61" s="172">
        <v>1</v>
      </c>
      <c r="Y61" s="172">
        <v>1</v>
      </c>
      <c r="Z61" s="172">
        <v>1</v>
      </c>
      <c r="AA61" s="172">
        <v>1</v>
      </c>
      <c r="AB61" s="172">
        <v>1</v>
      </c>
      <c r="AC61" s="172">
        <v>1</v>
      </c>
      <c r="AD61" s="172">
        <v>1</v>
      </c>
      <c r="AE61" s="172">
        <v>1</v>
      </c>
      <c r="AF61" s="172">
        <v>1</v>
      </c>
      <c r="AG61" s="172">
        <v>1</v>
      </c>
      <c r="AH61" s="172">
        <v>1</v>
      </c>
      <c r="AI61" s="172">
        <v>1</v>
      </c>
      <c r="AJ61" s="172">
        <v>1</v>
      </c>
      <c r="AK61" s="172">
        <v>1</v>
      </c>
      <c r="AL61" s="172">
        <v>1</v>
      </c>
    </row>
    <row r="62" spans="2:38" x14ac:dyDescent="0.15">
      <c r="B62" s="171" t="s">
        <v>1821</v>
      </c>
      <c r="C62" s="171">
        <v>30</v>
      </c>
      <c r="D62">
        <v>9</v>
      </c>
      <c r="E62" s="172">
        <v>1</v>
      </c>
      <c r="F62" s="172">
        <v>1</v>
      </c>
      <c r="G62" s="172">
        <v>1</v>
      </c>
      <c r="H62" s="172">
        <v>1</v>
      </c>
      <c r="I62" s="172">
        <v>1</v>
      </c>
      <c r="J62" s="172">
        <v>1</v>
      </c>
      <c r="K62" s="172">
        <v>1</v>
      </c>
      <c r="L62" s="172">
        <v>1</v>
      </c>
      <c r="M62" s="172">
        <v>1</v>
      </c>
      <c r="N62" s="172">
        <v>1</v>
      </c>
      <c r="O62" s="172">
        <v>1</v>
      </c>
      <c r="P62" s="172">
        <v>1</v>
      </c>
      <c r="Q62" s="172">
        <v>1</v>
      </c>
      <c r="R62" s="172">
        <v>1</v>
      </c>
      <c r="S62" s="172">
        <v>1</v>
      </c>
      <c r="T62" s="172">
        <v>1</v>
      </c>
      <c r="U62" s="172">
        <v>1</v>
      </c>
      <c r="V62" s="172">
        <v>1</v>
      </c>
      <c r="W62" s="172">
        <v>1</v>
      </c>
      <c r="X62" s="172">
        <v>1</v>
      </c>
      <c r="Y62" s="172">
        <v>1</v>
      </c>
      <c r="Z62" s="172">
        <v>1</v>
      </c>
      <c r="AA62" s="172">
        <v>1</v>
      </c>
      <c r="AB62" s="172">
        <v>1</v>
      </c>
      <c r="AC62" s="172">
        <v>1</v>
      </c>
      <c r="AD62" s="172">
        <v>1</v>
      </c>
      <c r="AE62" s="172">
        <v>1</v>
      </c>
      <c r="AF62" s="172">
        <v>1</v>
      </c>
      <c r="AG62" s="172">
        <v>1</v>
      </c>
      <c r="AH62" s="172">
        <v>1</v>
      </c>
      <c r="AI62" s="172">
        <v>1</v>
      </c>
      <c r="AJ62" s="172">
        <v>1</v>
      </c>
      <c r="AK62" s="172">
        <v>1</v>
      </c>
      <c r="AL62" s="172">
        <v>1</v>
      </c>
    </row>
    <row r="63" spans="2:38" x14ac:dyDescent="0.15">
      <c r="B63" s="171" t="s">
        <v>1822</v>
      </c>
      <c r="C63" s="171">
        <v>31</v>
      </c>
      <c r="D63">
        <v>10</v>
      </c>
      <c r="E63" s="172">
        <v>1</v>
      </c>
      <c r="F63" s="172">
        <v>1</v>
      </c>
      <c r="G63" s="172">
        <v>1</v>
      </c>
      <c r="H63" s="172">
        <v>1</v>
      </c>
      <c r="I63" s="172">
        <v>1</v>
      </c>
      <c r="J63" s="172">
        <v>1</v>
      </c>
      <c r="K63" s="172">
        <v>1</v>
      </c>
      <c r="L63" s="172">
        <v>1</v>
      </c>
      <c r="M63" s="172">
        <v>1</v>
      </c>
      <c r="N63" s="172">
        <v>1</v>
      </c>
      <c r="O63" s="172">
        <v>1</v>
      </c>
      <c r="P63" s="172">
        <v>1</v>
      </c>
      <c r="Q63" s="172">
        <v>1</v>
      </c>
      <c r="R63" s="172">
        <v>1</v>
      </c>
      <c r="S63" s="172">
        <v>1</v>
      </c>
      <c r="T63" s="172">
        <v>1</v>
      </c>
      <c r="U63" s="172">
        <v>1</v>
      </c>
      <c r="V63" s="172">
        <v>1</v>
      </c>
      <c r="W63" s="172">
        <v>1</v>
      </c>
      <c r="X63" s="172">
        <v>1</v>
      </c>
      <c r="Y63" s="172">
        <v>1</v>
      </c>
      <c r="Z63" s="172">
        <v>1</v>
      </c>
      <c r="AA63" s="172">
        <v>1</v>
      </c>
      <c r="AB63" s="172">
        <v>1</v>
      </c>
      <c r="AC63" s="172">
        <v>1</v>
      </c>
      <c r="AD63" s="172">
        <v>1</v>
      </c>
      <c r="AE63" s="172">
        <v>1</v>
      </c>
      <c r="AF63" s="172">
        <v>1</v>
      </c>
      <c r="AG63" s="172">
        <v>1</v>
      </c>
      <c r="AH63" s="172">
        <v>1</v>
      </c>
      <c r="AI63" s="172">
        <v>1</v>
      </c>
      <c r="AJ63" s="172">
        <v>1</v>
      </c>
      <c r="AK63" s="172">
        <v>1</v>
      </c>
      <c r="AL63" s="172">
        <v>1</v>
      </c>
    </row>
    <row r="64" spans="2:38" x14ac:dyDescent="0.15">
      <c r="B64" s="171" t="s">
        <v>1823</v>
      </c>
      <c r="C64" s="171">
        <v>32</v>
      </c>
      <c r="D64">
        <v>11</v>
      </c>
      <c r="E64" s="172">
        <v>1</v>
      </c>
      <c r="F64" s="172">
        <v>1</v>
      </c>
      <c r="G64" s="172">
        <v>1</v>
      </c>
      <c r="H64" s="172">
        <v>1</v>
      </c>
      <c r="I64" s="172">
        <v>1</v>
      </c>
      <c r="J64" s="172">
        <v>1</v>
      </c>
      <c r="K64" s="172">
        <v>1</v>
      </c>
      <c r="L64" s="172">
        <v>1</v>
      </c>
      <c r="M64" s="172">
        <v>1</v>
      </c>
      <c r="N64" s="172">
        <v>1</v>
      </c>
      <c r="O64" s="172">
        <v>1</v>
      </c>
      <c r="P64" s="172">
        <v>1</v>
      </c>
      <c r="Q64" s="172">
        <v>1</v>
      </c>
      <c r="R64" s="172">
        <v>1</v>
      </c>
      <c r="S64" s="172">
        <v>1</v>
      </c>
      <c r="T64" s="172">
        <v>1</v>
      </c>
      <c r="U64" s="172">
        <v>1</v>
      </c>
      <c r="V64" s="172">
        <v>1</v>
      </c>
      <c r="W64" s="172">
        <v>1</v>
      </c>
      <c r="X64" s="172">
        <v>1</v>
      </c>
      <c r="Y64" s="172">
        <v>1</v>
      </c>
      <c r="Z64" s="172">
        <v>1</v>
      </c>
      <c r="AA64" s="172">
        <v>1</v>
      </c>
      <c r="AB64" s="172">
        <v>1</v>
      </c>
      <c r="AC64" s="172">
        <v>1</v>
      </c>
      <c r="AD64" s="172">
        <v>1</v>
      </c>
      <c r="AE64" s="172">
        <v>1</v>
      </c>
      <c r="AF64" s="172">
        <v>1</v>
      </c>
      <c r="AG64" s="172">
        <v>1</v>
      </c>
      <c r="AH64" s="172">
        <v>1</v>
      </c>
      <c r="AI64" s="172">
        <v>1</v>
      </c>
      <c r="AJ64" s="172">
        <v>1</v>
      </c>
      <c r="AK64" s="172">
        <v>1</v>
      </c>
      <c r="AL64" s="172">
        <v>1</v>
      </c>
    </row>
    <row r="65" spans="2:38" x14ac:dyDescent="0.15">
      <c r="B65" s="171" t="s">
        <v>1016</v>
      </c>
      <c r="C65" s="171">
        <v>33</v>
      </c>
      <c r="D65">
        <v>12</v>
      </c>
      <c r="E65" s="172">
        <v>1</v>
      </c>
      <c r="F65" s="172">
        <v>1</v>
      </c>
      <c r="G65" s="172">
        <v>1</v>
      </c>
      <c r="H65" s="172">
        <v>1</v>
      </c>
      <c r="I65" s="172">
        <v>1</v>
      </c>
      <c r="J65" s="172">
        <v>1</v>
      </c>
      <c r="K65" s="172">
        <v>1</v>
      </c>
      <c r="L65" s="172">
        <v>1</v>
      </c>
      <c r="M65" s="172">
        <v>1</v>
      </c>
      <c r="N65" s="172">
        <v>1</v>
      </c>
      <c r="O65" s="172">
        <v>1</v>
      </c>
      <c r="P65" s="172">
        <v>1</v>
      </c>
      <c r="Q65" s="172">
        <v>1</v>
      </c>
      <c r="R65" s="172">
        <v>1</v>
      </c>
      <c r="S65" s="172">
        <v>1</v>
      </c>
      <c r="T65" s="172">
        <v>1</v>
      </c>
      <c r="U65" s="172">
        <v>1</v>
      </c>
      <c r="V65" s="172">
        <v>1</v>
      </c>
      <c r="W65" s="172">
        <v>1</v>
      </c>
      <c r="X65" s="172">
        <v>1</v>
      </c>
      <c r="Y65" s="172">
        <v>1</v>
      </c>
      <c r="Z65" s="172">
        <v>1</v>
      </c>
      <c r="AA65" s="172">
        <v>1</v>
      </c>
      <c r="AB65" s="172">
        <v>1</v>
      </c>
      <c r="AC65" s="172">
        <v>1</v>
      </c>
      <c r="AD65" s="172">
        <v>1</v>
      </c>
      <c r="AE65" s="172">
        <v>1</v>
      </c>
      <c r="AF65" s="172">
        <v>1</v>
      </c>
      <c r="AG65" s="172">
        <v>1</v>
      </c>
      <c r="AH65" s="172">
        <v>1</v>
      </c>
      <c r="AI65" s="172">
        <v>1</v>
      </c>
      <c r="AJ65" s="172">
        <v>1</v>
      </c>
      <c r="AK65" s="172">
        <v>1</v>
      </c>
      <c r="AL65" s="172">
        <v>1</v>
      </c>
    </row>
    <row r="66" spans="2:38" x14ac:dyDescent="0.15">
      <c r="B66" s="171" t="s">
        <v>1824</v>
      </c>
      <c r="C66" s="171">
        <v>34</v>
      </c>
      <c r="D66">
        <v>13</v>
      </c>
      <c r="E66" s="172">
        <v>1</v>
      </c>
      <c r="F66" s="172">
        <v>1</v>
      </c>
      <c r="G66" s="172">
        <v>1</v>
      </c>
      <c r="H66" s="172">
        <v>1</v>
      </c>
      <c r="I66" s="172">
        <v>1</v>
      </c>
      <c r="J66" s="172">
        <v>1</v>
      </c>
      <c r="K66" s="172">
        <v>1</v>
      </c>
      <c r="L66" s="172">
        <v>1</v>
      </c>
      <c r="M66" s="172">
        <v>1</v>
      </c>
      <c r="N66" s="172">
        <v>1</v>
      </c>
      <c r="O66" s="172">
        <v>1</v>
      </c>
      <c r="P66" s="172">
        <v>1</v>
      </c>
      <c r="Q66" s="172">
        <v>1</v>
      </c>
      <c r="R66" s="172">
        <v>1</v>
      </c>
      <c r="S66" s="172">
        <v>1</v>
      </c>
      <c r="T66" s="172">
        <v>1</v>
      </c>
      <c r="U66" s="172">
        <v>1</v>
      </c>
      <c r="V66" s="172">
        <v>1</v>
      </c>
      <c r="W66" s="172">
        <v>1</v>
      </c>
      <c r="X66" s="172">
        <v>1</v>
      </c>
      <c r="Y66" s="172">
        <v>1</v>
      </c>
      <c r="Z66" s="172">
        <v>1</v>
      </c>
      <c r="AA66" s="172">
        <v>1</v>
      </c>
      <c r="AB66" s="172">
        <v>1</v>
      </c>
      <c r="AC66" s="172">
        <v>1</v>
      </c>
      <c r="AD66" s="172">
        <v>1</v>
      </c>
      <c r="AE66" s="172">
        <v>1</v>
      </c>
      <c r="AF66" s="172">
        <v>1</v>
      </c>
      <c r="AG66" s="172">
        <v>1</v>
      </c>
      <c r="AH66" s="172">
        <v>1</v>
      </c>
      <c r="AI66" s="172">
        <v>1</v>
      </c>
      <c r="AJ66" s="172">
        <v>1</v>
      </c>
      <c r="AK66" s="172">
        <v>1</v>
      </c>
      <c r="AL66" s="172">
        <v>1</v>
      </c>
    </row>
    <row r="67" spans="2:38" x14ac:dyDescent="0.15">
      <c r="B67" s="171" t="s">
        <v>1825</v>
      </c>
      <c r="C67" s="171">
        <v>35</v>
      </c>
      <c r="D67">
        <v>15</v>
      </c>
      <c r="E67" s="172">
        <v>1</v>
      </c>
      <c r="F67" s="172">
        <v>1</v>
      </c>
      <c r="G67" s="172">
        <v>1</v>
      </c>
      <c r="H67" s="172">
        <v>1</v>
      </c>
      <c r="I67" s="172">
        <v>1</v>
      </c>
      <c r="J67" s="172">
        <v>1</v>
      </c>
      <c r="K67" s="172">
        <v>1</v>
      </c>
      <c r="L67" s="172">
        <v>1</v>
      </c>
      <c r="M67" s="172">
        <v>1</v>
      </c>
      <c r="N67" s="172">
        <v>1</v>
      </c>
      <c r="O67" s="172">
        <v>1</v>
      </c>
      <c r="P67" s="172">
        <v>1</v>
      </c>
      <c r="Q67" s="172">
        <v>1</v>
      </c>
      <c r="R67" s="172">
        <v>1</v>
      </c>
      <c r="S67" s="172">
        <v>1</v>
      </c>
      <c r="T67" s="172">
        <v>1</v>
      </c>
      <c r="U67" s="172">
        <v>1</v>
      </c>
      <c r="V67" s="172">
        <v>1</v>
      </c>
      <c r="W67" s="172">
        <v>1</v>
      </c>
      <c r="X67" s="172">
        <v>1</v>
      </c>
      <c r="Y67" s="172">
        <v>1</v>
      </c>
      <c r="Z67" s="172">
        <v>1</v>
      </c>
      <c r="AA67" s="172">
        <v>1</v>
      </c>
      <c r="AB67" s="172">
        <v>1</v>
      </c>
      <c r="AC67" s="172">
        <v>1</v>
      </c>
      <c r="AD67" s="172">
        <v>1</v>
      </c>
      <c r="AE67" s="172">
        <v>1</v>
      </c>
      <c r="AF67" s="172">
        <v>1</v>
      </c>
      <c r="AG67" s="172">
        <v>1</v>
      </c>
      <c r="AH67" s="172">
        <v>1</v>
      </c>
      <c r="AI67" s="172">
        <v>1</v>
      </c>
      <c r="AJ67" s="172">
        <v>1</v>
      </c>
      <c r="AK67" s="172">
        <v>1</v>
      </c>
      <c r="AL67" s="172">
        <v>1</v>
      </c>
    </row>
    <row r="68" spans="2:38" x14ac:dyDescent="0.15">
      <c r="B68" s="171" t="s">
        <v>1826</v>
      </c>
      <c r="C68" s="171">
        <v>36</v>
      </c>
      <c r="D68">
        <v>16</v>
      </c>
      <c r="E68" s="172">
        <v>1</v>
      </c>
      <c r="F68" s="172">
        <v>1</v>
      </c>
      <c r="G68" s="172">
        <v>1</v>
      </c>
      <c r="H68" s="172">
        <v>1</v>
      </c>
      <c r="I68" s="172">
        <v>1</v>
      </c>
      <c r="J68" s="172">
        <v>1</v>
      </c>
      <c r="K68" s="172">
        <v>1</v>
      </c>
      <c r="L68" s="172">
        <v>1</v>
      </c>
      <c r="M68" s="172">
        <v>1</v>
      </c>
      <c r="N68" s="172">
        <v>1</v>
      </c>
      <c r="O68" s="172">
        <v>1</v>
      </c>
      <c r="P68" s="172">
        <v>1</v>
      </c>
      <c r="Q68" s="172">
        <v>1</v>
      </c>
      <c r="R68" s="172">
        <v>1</v>
      </c>
      <c r="S68" s="172">
        <v>1</v>
      </c>
      <c r="T68" s="172">
        <v>1</v>
      </c>
      <c r="U68" s="172">
        <v>1</v>
      </c>
      <c r="V68" s="172">
        <v>1</v>
      </c>
      <c r="W68" s="172">
        <v>1</v>
      </c>
      <c r="X68" s="172">
        <v>1</v>
      </c>
      <c r="Y68" s="172">
        <v>1</v>
      </c>
      <c r="Z68" s="172">
        <v>1</v>
      </c>
      <c r="AA68" s="172">
        <v>1</v>
      </c>
      <c r="AB68" s="172">
        <v>1</v>
      </c>
      <c r="AC68" s="172">
        <v>1</v>
      </c>
      <c r="AD68" s="172">
        <v>1</v>
      </c>
      <c r="AE68" s="172">
        <v>1</v>
      </c>
      <c r="AF68" s="172">
        <v>1</v>
      </c>
      <c r="AG68" s="172">
        <v>1</v>
      </c>
      <c r="AH68" s="172">
        <v>1</v>
      </c>
      <c r="AI68" s="172">
        <v>1</v>
      </c>
      <c r="AJ68" s="172">
        <v>1</v>
      </c>
      <c r="AK68" s="172">
        <v>1</v>
      </c>
      <c r="AL68" s="172">
        <v>1</v>
      </c>
    </row>
    <row r="69" spans="2:38" x14ac:dyDescent="0.15">
      <c r="B69" s="171" t="s">
        <v>1827</v>
      </c>
      <c r="C69" s="171">
        <v>37</v>
      </c>
      <c r="D69">
        <v>17</v>
      </c>
      <c r="E69" s="172">
        <v>1</v>
      </c>
      <c r="F69" s="172">
        <v>1</v>
      </c>
      <c r="G69" s="172">
        <v>1</v>
      </c>
      <c r="H69" s="172">
        <v>1</v>
      </c>
      <c r="I69" s="172">
        <v>1</v>
      </c>
      <c r="J69" s="172">
        <v>1</v>
      </c>
      <c r="K69" s="172">
        <v>1</v>
      </c>
      <c r="L69" s="172">
        <v>1</v>
      </c>
      <c r="M69" s="172">
        <v>1</v>
      </c>
      <c r="N69" s="172">
        <v>1</v>
      </c>
      <c r="O69" s="172">
        <v>1</v>
      </c>
      <c r="P69" s="172">
        <v>1</v>
      </c>
      <c r="Q69" s="172">
        <v>1</v>
      </c>
      <c r="R69" s="172">
        <v>1</v>
      </c>
      <c r="S69" s="172">
        <v>1</v>
      </c>
      <c r="T69" s="172">
        <v>1</v>
      </c>
      <c r="U69" s="172">
        <v>1</v>
      </c>
      <c r="V69" s="172">
        <v>1</v>
      </c>
      <c r="W69" s="172">
        <v>1</v>
      </c>
      <c r="X69" s="172">
        <v>1</v>
      </c>
      <c r="Y69" s="172">
        <v>1</v>
      </c>
      <c r="Z69" s="172">
        <v>1</v>
      </c>
      <c r="AA69" s="172">
        <v>1</v>
      </c>
      <c r="AB69" s="172">
        <v>1</v>
      </c>
      <c r="AC69" s="172">
        <v>1</v>
      </c>
      <c r="AD69" s="172">
        <v>1</v>
      </c>
      <c r="AE69" s="172">
        <v>1</v>
      </c>
      <c r="AF69" s="172">
        <v>1</v>
      </c>
      <c r="AG69" s="172">
        <v>1</v>
      </c>
      <c r="AH69" s="172">
        <v>1</v>
      </c>
      <c r="AI69" s="172">
        <v>1</v>
      </c>
      <c r="AJ69" s="172">
        <v>1</v>
      </c>
      <c r="AK69" s="172">
        <v>1</v>
      </c>
      <c r="AL69" s="172">
        <v>1</v>
      </c>
    </row>
    <row r="70" spans="2:38" x14ac:dyDescent="0.15">
      <c r="B70" s="171" t="s">
        <v>1828</v>
      </c>
      <c r="C70" s="171">
        <v>38</v>
      </c>
      <c r="D70">
        <v>19</v>
      </c>
      <c r="E70" s="172">
        <v>1</v>
      </c>
      <c r="F70" s="172">
        <v>1</v>
      </c>
      <c r="G70" s="172">
        <v>1</v>
      </c>
      <c r="H70" s="172">
        <v>1</v>
      </c>
      <c r="I70" s="172">
        <v>1</v>
      </c>
      <c r="J70" s="172">
        <v>1</v>
      </c>
      <c r="K70" s="172">
        <v>1</v>
      </c>
      <c r="L70" s="172">
        <v>1</v>
      </c>
      <c r="M70" s="172">
        <v>1</v>
      </c>
      <c r="N70" s="172">
        <v>1</v>
      </c>
      <c r="O70" s="172">
        <v>1</v>
      </c>
      <c r="P70" s="172">
        <v>1</v>
      </c>
      <c r="Q70" s="172">
        <v>1</v>
      </c>
      <c r="R70" s="172">
        <v>1</v>
      </c>
      <c r="S70" s="172">
        <v>1</v>
      </c>
      <c r="T70" s="172">
        <v>1</v>
      </c>
      <c r="U70" s="172">
        <v>1</v>
      </c>
      <c r="V70" s="172">
        <v>1</v>
      </c>
      <c r="W70" s="172">
        <v>1</v>
      </c>
      <c r="X70" s="172">
        <v>1</v>
      </c>
      <c r="Y70" s="172">
        <v>1</v>
      </c>
      <c r="Z70" s="172">
        <v>1</v>
      </c>
      <c r="AA70" s="172">
        <v>1</v>
      </c>
      <c r="AB70" s="172">
        <v>1</v>
      </c>
      <c r="AC70" s="172">
        <v>1</v>
      </c>
      <c r="AD70" s="172">
        <v>1</v>
      </c>
      <c r="AE70" s="172">
        <v>1</v>
      </c>
      <c r="AF70" s="172">
        <v>1</v>
      </c>
      <c r="AG70" s="172">
        <v>1</v>
      </c>
      <c r="AH70" s="172">
        <v>1</v>
      </c>
      <c r="AI70" s="172">
        <v>1</v>
      </c>
      <c r="AJ70" s="172">
        <v>1</v>
      </c>
      <c r="AK70" s="172">
        <v>1</v>
      </c>
      <c r="AL70" s="172">
        <v>1</v>
      </c>
    </row>
    <row r="71" spans="2:38" x14ac:dyDescent="0.15">
      <c r="B71" s="171" t="s">
        <v>1038</v>
      </c>
      <c r="C71" s="171">
        <v>39</v>
      </c>
      <c r="D71">
        <v>20</v>
      </c>
      <c r="E71" s="172">
        <v>1</v>
      </c>
      <c r="F71" s="172">
        <v>1</v>
      </c>
      <c r="G71" s="172">
        <v>1</v>
      </c>
      <c r="H71" s="172">
        <v>1</v>
      </c>
      <c r="I71" s="172">
        <v>1</v>
      </c>
      <c r="J71" s="172">
        <v>1</v>
      </c>
      <c r="K71" s="172">
        <v>1</v>
      </c>
      <c r="L71" s="172">
        <v>1</v>
      </c>
      <c r="M71" s="172">
        <v>1</v>
      </c>
      <c r="N71" s="172">
        <v>1</v>
      </c>
      <c r="O71" s="172">
        <v>1</v>
      </c>
      <c r="P71" s="172">
        <v>1</v>
      </c>
      <c r="Q71" s="172">
        <v>1</v>
      </c>
      <c r="R71" s="172">
        <v>1</v>
      </c>
      <c r="S71" s="172">
        <v>1</v>
      </c>
      <c r="T71" s="172">
        <v>1</v>
      </c>
      <c r="U71" s="172">
        <v>1</v>
      </c>
      <c r="V71" s="172">
        <v>1</v>
      </c>
      <c r="W71" s="172">
        <v>1</v>
      </c>
      <c r="X71" s="172">
        <v>1</v>
      </c>
      <c r="Y71" s="172">
        <v>1</v>
      </c>
      <c r="Z71" s="172">
        <v>1</v>
      </c>
      <c r="AA71" s="172">
        <v>1</v>
      </c>
      <c r="AB71" s="172">
        <v>1</v>
      </c>
      <c r="AC71" s="172">
        <v>1</v>
      </c>
      <c r="AD71" s="172">
        <v>1</v>
      </c>
      <c r="AE71" s="172">
        <v>1</v>
      </c>
      <c r="AF71" s="172">
        <v>1</v>
      </c>
      <c r="AG71" s="172">
        <v>1</v>
      </c>
      <c r="AH71" s="172">
        <v>1</v>
      </c>
      <c r="AI71" s="172">
        <v>1</v>
      </c>
      <c r="AJ71" s="172">
        <v>1</v>
      </c>
      <c r="AK71" s="172">
        <v>1</v>
      </c>
      <c r="AL71" s="172">
        <v>1</v>
      </c>
    </row>
    <row r="72" spans="2:38" x14ac:dyDescent="0.15">
      <c r="B72" s="171" t="s">
        <v>1829</v>
      </c>
      <c r="C72" s="171">
        <v>40</v>
      </c>
      <c r="D72">
        <v>18</v>
      </c>
      <c r="E72" s="172">
        <v>1</v>
      </c>
      <c r="F72" s="172">
        <v>1</v>
      </c>
      <c r="G72" s="172">
        <v>1</v>
      </c>
      <c r="H72" s="172">
        <v>1</v>
      </c>
      <c r="I72" s="172">
        <v>1</v>
      </c>
      <c r="J72" s="172">
        <v>1</v>
      </c>
      <c r="K72" s="172">
        <v>1</v>
      </c>
      <c r="L72" s="172">
        <v>1</v>
      </c>
      <c r="M72" s="172">
        <v>1</v>
      </c>
      <c r="N72" s="172">
        <v>1</v>
      </c>
      <c r="O72" s="172">
        <v>1</v>
      </c>
      <c r="P72" s="172">
        <v>1</v>
      </c>
      <c r="Q72" s="172">
        <v>1</v>
      </c>
      <c r="R72" s="172">
        <v>1</v>
      </c>
      <c r="S72" s="172">
        <v>1</v>
      </c>
      <c r="T72" s="172">
        <v>1</v>
      </c>
      <c r="U72" s="172">
        <v>1</v>
      </c>
      <c r="V72" s="172">
        <v>1</v>
      </c>
      <c r="W72" s="172">
        <v>1</v>
      </c>
      <c r="X72" s="172">
        <v>1</v>
      </c>
      <c r="Y72" s="172">
        <v>1</v>
      </c>
      <c r="Z72" s="172">
        <v>1</v>
      </c>
      <c r="AA72" s="172">
        <v>1</v>
      </c>
      <c r="AB72" s="172">
        <v>1</v>
      </c>
      <c r="AC72" s="172">
        <v>1</v>
      </c>
      <c r="AD72" s="172">
        <v>1</v>
      </c>
      <c r="AE72" s="172">
        <v>1</v>
      </c>
      <c r="AF72" s="172">
        <v>1</v>
      </c>
      <c r="AG72" s="172">
        <v>1</v>
      </c>
      <c r="AH72" s="172">
        <v>1</v>
      </c>
      <c r="AI72" s="172">
        <v>1</v>
      </c>
      <c r="AJ72" s="172">
        <v>1</v>
      </c>
      <c r="AK72" s="172">
        <v>1</v>
      </c>
      <c r="AL72" s="172">
        <v>1</v>
      </c>
    </row>
    <row r="73" spans="2:38" x14ac:dyDescent="0.15">
      <c r="B73" s="171" t="s">
        <v>1830</v>
      </c>
      <c r="C73" s="171">
        <v>41</v>
      </c>
      <c r="D73">
        <v>21</v>
      </c>
      <c r="E73" s="172">
        <v>1</v>
      </c>
      <c r="F73" s="172">
        <v>1</v>
      </c>
      <c r="G73" s="172">
        <v>1</v>
      </c>
      <c r="H73" s="172">
        <v>1</v>
      </c>
      <c r="I73" s="172">
        <v>1</v>
      </c>
      <c r="J73" s="172">
        <v>1</v>
      </c>
      <c r="K73" s="172">
        <v>1</v>
      </c>
      <c r="L73" s="172">
        <v>1</v>
      </c>
      <c r="M73" s="172">
        <v>1</v>
      </c>
      <c r="N73" s="172">
        <v>1</v>
      </c>
      <c r="O73" s="172">
        <v>1</v>
      </c>
      <c r="P73" s="172">
        <v>1</v>
      </c>
      <c r="Q73" s="172">
        <v>1</v>
      </c>
      <c r="R73" s="172">
        <v>1</v>
      </c>
      <c r="S73" s="172">
        <v>1</v>
      </c>
      <c r="T73" s="172">
        <v>1</v>
      </c>
      <c r="U73" s="172">
        <v>1</v>
      </c>
      <c r="V73" s="172">
        <v>1</v>
      </c>
      <c r="W73" s="172">
        <v>1</v>
      </c>
      <c r="X73" s="172">
        <v>1</v>
      </c>
      <c r="Y73" s="172">
        <v>1</v>
      </c>
      <c r="Z73" s="172">
        <v>1</v>
      </c>
      <c r="AA73" s="172">
        <v>1</v>
      </c>
      <c r="AB73" s="172">
        <v>1</v>
      </c>
      <c r="AC73" s="172">
        <v>1</v>
      </c>
      <c r="AD73" s="172">
        <v>1</v>
      </c>
      <c r="AE73" s="172">
        <v>1</v>
      </c>
      <c r="AF73" s="172">
        <v>1</v>
      </c>
      <c r="AG73" s="172">
        <v>1</v>
      </c>
      <c r="AH73" s="172">
        <v>1</v>
      </c>
      <c r="AI73" s="172">
        <v>1</v>
      </c>
      <c r="AJ73" s="172">
        <v>1</v>
      </c>
      <c r="AK73" s="172">
        <v>1</v>
      </c>
      <c r="AL73" s="172">
        <v>1</v>
      </c>
    </row>
    <row r="74" spans="2:38" x14ac:dyDescent="0.15">
      <c r="B74" s="171" t="s">
        <v>1831</v>
      </c>
      <c r="C74" s="171">
        <v>42</v>
      </c>
      <c r="D74">
        <v>48</v>
      </c>
      <c r="E74" s="172">
        <v>1</v>
      </c>
      <c r="F74" s="172">
        <v>1</v>
      </c>
      <c r="G74" s="172">
        <v>1</v>
      </c>
      <c r="H74" s="172">
        <v>1</v>
      </c>
      <c r="I74" s="172">
        <v>1</v>
      </c>
      <c r="J74" s="172">
        <v>1</v>
      </c>
      <c r="K74" s="172">
        <v>1</v>
      </c>
      <c r="L74" s="172">
        <v>1</v>
      </c>
      <c r="M74" s="172">
        <v>1</v>
      </c>
      <c r="N74" s="172">
        <v>1</v>
      </c>
      <c r="O74" s="172">
        <v>1</v>
      </c>
      <c r="P74" s="172">
        <v>1</v>
      </c>
      <c r="Q74" s="172">
        <v>1</v>
      </c>
      <c r="R74" s="172">
        <v>1</v>
      </c>
      <c r="S74" s="172">
        <v>1</v>
      </c>
      <c r="T74" s="172">
        <v>1</v>
      </c>
      <c r="U74" s="172">
        <v>1</v>
      </c>
      <c r="V74" s="172">
        <v>1</v>
      </c>
      <c r="W74" s="172">
        <v>1</v>
      </c>
      <c r="X74" s="172">
        <v>1</v>
      </c>
      <c r="Y74" s="172">
        <v>1</v>
      </c>
      <c r="Z74" s="172">
        <v>1</v>
      </c>
      <c r="AA74" s="172">
        <v>1</v>
      </c>
      <c r="AB74" s="172">
        <v>1</v>
      </c>
      <c r="AC74" s="172">
        <v>1</v>
      </c>
      <c r="AD74" s="172">
        <v>1</v>
      </c>
      <c r="AE74" s="172">
        <v>1</v>
      </c>
      <c r="AF74" s="172">
        <v>1</v>
      </c>
      <c r="AG74" s="172">
        <v>1</v>
      </c>
      <c r="AH74" s="172">
        <v>1</v>
      </c>
      <c r="AI74" s="172">
        <v>1</v>
      </c>
      <c r="AJ74" s="172">
        <v>1</v>
      </c>
      <c r="AK74" s="172">
        <v>1</v>
      </c>
      <c r="AL74" s="172">
        <v>1</v>
      </c>
    </row>
    <row r="75" spans="2:38" x14ac:dyDescent="0.15">
      <c r="B75" s="171" t="s">
        <v>1832</v>
      </c>
      <c r="C75" s="171">
        <v>43</v>
      </c>
      <c r="D75">
        <v>48</v>
      </c>
      <c r="E75" s="172">
        <v>1</v>
      </c>
      <c r="F75" s="172">
        <v>1</v>
      </c>
      <c r="G75" s="172">
        <v>1</v>
      </c>
      <c r="H75" s="172">
        <v>1</v>
      </c>
      <c r="I75" s="172">
        <v>1</v>
      </c>
      <c r="J75" s="172">
        <v>1</v>
      </c>
      <c r="K75" s="172">
        <v>1</v>
      </c>
      <c r="L75" s="172">
        <v>1</v>
      </c>
      <c r="M75" s="172">
        <v>1</v>
      </c>
      <c r="N75" s="172">
        <v>1</v>
      </c>
      <c r="O75" s="172">
        <v>1</v>
      </c>
      <c r="P75" s="172">
        <v>1</v>
      </c>
      <c r="Q75" s="172">
        <v>1</v>
      </c>
      <c r="R75" s="172">
        <v>1</v>
      </c>
      <c r="S75" s="172">
        <v>1</v>
      </c>
      <c r="T75" s="172">
        <v>1</v>
      </c>
      <c r="U75" s="172">
        <v>1</v>
      </c>
      <c r="V75" s="172">
        <v>1</v>
      </c>
      <c r="W75" s="172">
        <v>1</v>
      </c>
      <c r="X75" s="172">
        <v>1</v>
      </c>
      <c r="Y75" s="172">
        <v>1</v>
      </c>
      <c r="Z75" s="172">
        <v>1</v>
      </c>
      <c r="AA75" s="172">
        <v>1</v>
      </c>
      <c r="AB75" s="172">
        <v>1</v>
      </c>
      <c r="AC75" s="172">
        <v>1</v>
      </c>
      <c r="AD75" s="172">
        <v>1</v>
      </c>
      <c r="AE75" s="172">
        <v>1</v>
      </c>
      <c r="AF75" s="172">
        <v>1</v>
      </c>
      <c r="AG75" s="172">
        <v>1</v>
      </c>
      <c r="AH75" s="172">
        <v>1</v>
      </c>
      <c r="AI75" s="172">
        <v>1</v>
      </c>
      <c r="AJ75" s="172">
        <v>1</v>
      </c>
      <c r="AK75" s="172">
        <v>1</v>
      </c>
      <c r="AL75" s="172">
        <v>1</v>
      </c>
    </row>
    <row r="76" spans="2:38" x14ac:dyDescent="0.15">
      <c r="B76" s="171" t="s">
        <v>1833</v>
      </c>
      <c r="C76" s="171">
        <v>44</v>
      </c>
      <c r="D76">
        <v>48</v>
      </c>
      <c r="E76" s="172">
        <v>0.94741192559793996</v>
      </c>
      <c r="F76" s="172">
        <v>0.94741169043888995</v>
      </c>
      <c r="G76" s="172">
        <v>0.94741185984276899</v>
      </c>
      <c r="H76" s="172">
        <v>0.947410476982257</v>
      </c>
      <c r="I76" s="172">
        <v>0.94741093573416901</v>
      </c>
      <c r="J76" s="172">
        <v>0.94741089317074401</v>
      </c>
      <c r="K76" s="172">
        <v>0.94741126964331501</v>
      </c>
      <c r="L76" s="172">
        <v>0.94741144001147304</v>
      </c>
      <c r="M76" s="172">
        <v>0.94741045731833295</v>
      </c>
      <c r="N76" s="172">
        <v>0.94741117207590997</v>
      </c>
      <c r="O76" s="172">
        <v>0.94741064073510695</v>
      </c>
      <c r="P76" s="172">
        <v>0.94741063597729902</v>
      </c>
      <c r="Q76" s="172">
        <v>0.94741087977699701</v>
      </c>
      <c r="R76" s="172">
        <v>0.94741125873126897</v>
      </c>
      <c r="S76" s="172">
        <v>0.94634753656562898</v>
      </c>
      <c r="T76" s="172">
        <v>0.94828831660917301</v>
      </c>
      <c r="U76" s="172">
        <v>0.94696819851766101</v>
      </c>
      <c r="V76" s="172">
        <v>0.94620488852290396</v>
      </c>
      <c r="W76" s="172">
        <v>0.94574002427895298</v>
      </c>
      <c r="X76" s="172">
        <v>0.94339229901515598</v>
      </c>
      <c r="Y76" s="172">
        <v>0.94086524512101499</v>
      </c>
      <c r="Z76" s="172">
        <v>0.93902967090356904</v>
      </c>
      <c r="AA76" s="172">
        <v>0.93940887731742195</v>
      </c>
      <c r="AB76" s="172">
        <v>0.93573023642125697</v>
      </c>
      <c r="AC76" s="172">
        <v>0.93648745533211397</v>
      </c>
      <c r="AD76" s="172">
        <v>0.93357877558897095</v>
      </c>
      <c r="AE76" s="172">
        <v>0.93096571535698902</v>
      </c>
      <c r="AF76" s="172">
        <v>0.93283775150056203</v>
      </c>
      <c r="AG76" s="172">
        <v>0.93063959239687299</v>
      </c>
      <c r="AH76" s="172">
        <v>0.93063959239687299</v>
      </c>
      <c r="AI76" s="172">
        <v>0.93063959239687299</v>
      </c>
      <c r="AJ76" s="172">
        <v>0.93063959239687299</v>
      </c>
      <c r="AK76" s="172">
        <v>0.93063959239687299</v>
      </c>
      <c r="AL76" s="172">
        <v>0.93063959239687299</v>
      </c>
    </row>
    <row r="77" spans="2:38" x14ac:dyDescent="0.15">
      <c r="B77" s="171" t="s">
        <v>1833</v>
      </c>
      <c r="C77" s="171">
        <v>44</v>
      </c>
      <c r="D77">
        <v>51</v>
      </c>
      <c r="E77" s="172">
        <v>5.2588074402060002E-2</v>
      </c>
      <c r="F77" s="172">
        <v>5.2588309561110498E-2</v>
      </c>
      <c r="G77" s="172">
        <v>5.2588140157230803E-2</v>
      </c>
      <c r="H77" s="172">
        <v>5.2589523017743001E-2</v>
      </c>
      <c r="I77" s="172">
        <v>5.2589064265831299E-2</v>
      </c>
      <c r="J77" s="172">
        <v>5.2589106829256202E-2</v>
      </c>
      <c r="K77" s="172">
        <v>5.2588730356684502E-2</v>
      </c>
      <c r="L77" s="172">
        <v>5.2588559988526601E-2</v>
      </c>
      <c r="M77" s="172">
        <v>5.2589542681667399E-2</v>
      </c>
      <c r="N77" s="172">
        <v>5.2588827924089698E-2</v>
      </c>
      <c r="O77" s="172">
        <v>5.2589359264893401E-2</v>
      </c>
      <c r="P77" s="172">
        <v>5.2589364022700598E-2</v>
      </c>
      <c r="Q77" s="172">
        <v>5.2589120223003397E-2</v>
      </c>
      <c r="R77" s="172">
        <v>5.2588741268731302E-2</v>
      </c>
      <c r="S77" s="172">
        <v>5.3652463434370801E-2</v>
      </c>
      <c r="T77" s="172">
        <v>5.1711683390826997E-2</v>
      </c>
      <c r="U77" s="172">
        <v>5.3031801482339297E-2</v>
      </c>
      <c r="V77" s="172">
        <v>5.3795111477096001E-2</v>
      </c>
      <c r="W77" s="172">
        <v>5.4259975721047501E-2</v>
      </c>
      <c r="X77" s="172">
        <v>5.6607700984844203E-2</v>
      </c>
      <c r="Y77" s="172">
        <v>5.9134754878985299E-2</v>
      </c>
      <c r="Z77" s="172">
        <v>6.0970329096430499E-2</v>
      </c>
      <c r="AA77" s="172">
        <v>6.0591122682577901E-2</v>
      </c>
      <c r="AB77" s="172">
        <v>6.4269763578743297E-2</v>
      </c>
      <c r="AC77" s="172">
        <v>6.35125446678865E-2</v>
      </c>
      <c r="AD77" s="172">
        <v>6.6421224411029406E-2</v>
      </c>
      <c r="AE77" s="172">
        <v>6.9034284643011298E-2</v>
      </c>
      <c r="AF77" s="172">
        <v>6.7162248499437999E-2</v>
      </c>
      <c r="AG77" s="172">
        <v>6.9360407603127006E-2</v>
      </c>
      <c r="AH77" s="172">
        <v>6.9360407603127006E-2</v>
      </c>
      <c r="AI77" s="172">
        <v>6.9360407603127006E-2</v>
      </c>
      <c r="AJ77" s="172">
        <v>6.9360407603127006E-2</v>
      </c>
      <c r="AK77" s="172">
        <v>6.9360407603127006E-2</v>
      </c>
      <c r="AL77" s="172">
        <v>6.9360407603127006E-2</v>
      </c>
    </row>
    <row r="78" spans="2:38" x14ac:dyDescent="0.15">
      <c r="B78" s="171" t="s">
        <v>1834</v>
      </c>
      <c r="C78" s="171">
        <v>45</v>
      </c>
      <c r="D78">
        <v>49</v>
      </c>
      <c r="E78" s="172">
        <v>1</v>
      </c>
      <c r="F78" s="172">
        <v>1</v>
      </c>
      <c r="G78" s="172">
        <v>1</v>
      </c>
      <c r="H78" s="172">
        <v>1</v>
      </c>
      <c r="I78" s="172">
        <v>1</v>
      </c>
      <c r="J78" s="172">
        <v>1</v>
      </c>
      <c r="K78" s="172">
        <v>1</v>
      </c>
      <c r="L78" s="172">
        <v>1</v>
      </c>
      <c r="M78" s="172">
        <v>1</v>
      </c>
      <c r="N78" s="172">
        <v>1</v>
      </c>
      <c r="O78" s="172">
        <v>1</v>
      </c>
      <c r="P78" s="172">
        <v>1</v>
      </c>
      <c r="Q78" s="172">
        <v>1</v>
      </c>
      <c r="R78" s="172">
        <v>1</v>
      </c>
      <c r="S78" s="172">
        <v>1</v>
      </c>
      <c r="T78" s="172">
        <v>1</v>
      </c>
      <c r="U78" s="172">
        <v>1</v>
      </c>
      <c r="V78" s="172">
        <v>1</v>
      </c>
      <c r="W78" s="172">
        <v>1</v>
      </c>
      <c r="X78" s="172">
        <v>1</v>
      </c>
      <c r="Y78" s="172">
        <v>1</v>
      </c>
      <c r="Z78" s="172">
        <v>1</v>
      </c>
      <c r="AA78" s="172">
        <v>1</v>
      </c>
      <c r="AB78" s="172">
        <v>1</v>
      </c>
      <c r="AC78" s="172">
        <v>1</v>
      </c>
      <c r="AD78" s="172">
        <v>1</v>
      </c>
      <c r="AE78" s="172">
        <v>1</v>
      </c>
      <c r="AF78" s="172">
        <v>1</v>
      </c>
      <c r="AG78" s="172">
        <v>1</v>
      </c>
      <c r="AH78" s="172">
        <v>1</v>
      </c>
      <c r="AI78" s="172">
        <v>1</v>
      </c>
      <c r="AJ78" s="172">
        <v>1</v>
      </c>
      <c r="AK78" s="172">
        <v>1</v>
      </c>
      <c r="AL78" s="172">
        <v>1</v>
      </c>
    </row>
    <row r="79" spans="2:38" x14ac:dyDescent="0.15">
      <c r="B79" s="171" t="s">
        <v>1835</v>
      </c>
      <c r="C79" s="171">
        <v>46</v>
      </c>
      <c r="D79">
        <v>50</v>
      </c>
      <c r="E79" s="172">
        <v>1</v>
      </c>
      <c r="F79" s="172">
        <v>1</v>
      </c>
      <c r="G79" s="172">
        <v>1</v>
      </c>
      <c r="H79" s="172">
        <v>1</v>
      </c>
      <c r="I79" s="172">
        <v>1</v>
      </c>
      <c r="J79" s="172">
        <v>1</v>
      </c>
      <c r="K79" s="172">
        <v>1</v>
      </c>
      <c r="L79" s="172">
        <v>1</v>
      </c>
      <c r="M79" s="172">
        <v>1</v>
      </c>
      <c r="N79" s="172">
        <v>1</v>
      </c>
      <c r="O79" s="172">
        <v>1</v>
      </c>
      <c r="P79" s="172">
        <v>1</v>
      </c>
      <c r="Q79" s="172">
        <v>1</v>
      </c>
      <c r="R79" s="172">
        <v>1</v>
      </c>
      <c r="S79" s="172">
        <v>1</v>
      </c>
      <c r="T79" s="172">
        <v>1</v>
      </c>
      <c r="U79" s="172">
        <v>1</v>
      </c>
      <c r="V79" s="172">
        <v>1</v>
      </c>
      <c r="W79" s="172">
        <v>1</v>
      </c>
      <c r="X79" s="172">
        <v>1</v>
      </c>
      <c r="Y79" s="172">
        <v>1</v>
      </c>
      <c r="Z79" s="172">
        <v>1</v>
      </c>
      <c r="AA79" s="172">
        <v>1</v>
      </c>
      <c r="AB79" s="172">
        <v>1</v>
      </c>
      <c r="AC79" s="172">
        <v>1</v>
      </c>
      <c r="AD79" s="172">
        <v>1</v>
      </c>
      <c r="AE79" s="172">
        <v>1</v>
      </c>
      <c r="AF79" s="172">
        <v>1</v>
      </c>
      <c r="AG79" s="172">
        <v>1</v>
      </c>
      <c r="AH79" s="172">
        <v>1</v>
      </c>
      <c r="AI79" s="172">
        <v>1</v>
      </c>
      <c r="AJ79" s="172">
        <v>1</v>
      </c>
      <c r="AK79" s="172">
        <v>1</v>
      </c>
      <c r="AL79" s="172">
        <v>1</v>
      </c>
    </row>
    <row r="80" spans="2:38" x14ac:dyDescent="0.15">
      <c r="B80" s="171" t="s">
        <v>1836</v>
      </c>
      <c r="C80" s="171">
        <v>47</v>
      </c>
      <c r="D80">
        <v>48</v>
      </c>
      <c r="E80" s="172">
        <v>0.43856603313840198</v>
      </c>
      <c r="F80" s="172">
        <v>0.40057659141805502</v>
      </c>
      <c r="G80" s="172">
        <v>0.32334339923651101</v>
      </c>
      <c r="H80" s="172">
        <v>0.36544995366921601</v>
      </c>
      <c r="I80" s="172">
        <v>0.33857433088949701</v>
      </c>
      <c r="J80" s="172">
        <v>0.35648208009591797</v>
      </c>
      <c r="K80" s="172">
        <v>0.46108406528775903</v>
      </c>
      <c r="L80" s="172">
        <v>0.441394527176111</v>
      </c>
      <c r="M80" s="172">
        <v>0.42970487354415599</v>
      </c>
      <c r="N80" s="172">
        <v>0.38535740521295198</v>
      </c>
      <c r="O80" s="172">
        <v>0.41482217279578498</v>
      </c>
      <c r="P80" s="172">
        <v>0.401571067586868</v>
      </c>
      <c r="Q80" s="172">
        <v>0.37540906132130197</v>
      </c>
      <c r="R80" s="172">
        <v>0.33878174430722602</v>
      </c>
      <c r="S80" s="172">
        <v>0.32132130901700801</v>
      </c>
      <c r="T80" s="172">
        <v>0.29459315834183503</v>
      </c>
      <c r="U80" s="172">
        <v>0.26392016413247799</v>
      </c>
      <c r="V80" s="172">
        <v>0.23120750347230201</v>
      </c>
      <c r="W80" s="172">
        <v>0.23352526414515901</v>
      </c>
      <c r="X80" s="172">
        <v>0.236158454705092</v>
      </c>
      <c r="Y80" s="172">
        <v>0.21657711890629799</v>
      </c>
      <c r="Z80" s="172">
        <v>0.204346027510595</v>
      </c>
      <c r="AA80" s="172">
        <v>0.20359668861438401</v>
      </c>
      <c r="AB80" s="172">
        <v>0.20025337837837801</v>
      </c>
      <c r="AC80" s="172">
        <v>0.18015315350334599</v>
      </c>
      <c r="AD80" s="172">
        <v>0.16804927615902199</v>
      </c>
      <c r="AE80" s="172">
        <v>0.15708913722790099</v>
      </c>
      <c r="AF80" s="172">
        <v>0.15637508721677501</v>
      </c>
      <c r="AG80" s="172">
        <v>0.14662632126622499</v>
      </c>
      <c r="AH80" s="172">
        <v>0.14662632126622499</v>
      </c>
      <c r="AI80" s="172">
        <v>0.14662632126622499</v>
      </c>
      <c r="AJ80" s="172">
        <v>0.14662632126622499</v>
      </c>
      <c r="AK80" s="172">
        <v>0.14662632126622499</v>
      </c>
      <c r="AL80" s="172">
        <v>0.14662632126622499</v>
      </c>
    </row>
    <row r="81" spans="2:38" x14ac:dyDescent="0.15">
      <c r="B81" s="171" t="s">
        <v>1836</v>
      </c>
      <c r="C81" s="171">
        <v>47</v>
      </c>
      <c r="D81">
        <v>51</v>
      </c>
      <c r="E81" s="172">
        <v>0.56143396686159797</v>
      </c>
      <c r="F81" s="172">
        <v>0.59942340858194498</v>
      </c>
      <c r="G81" s="172">
        <v>0.67665660076348899</v>
      </c>
      <c r="H81" s="172">
        <v>0.63455004633078405</v>
      </c>
      <c r="I81" s="172">
        <v>0.66142566911050305</v>
      </c>
      <c r="J81" s="172">
        <v>0.64351791990408203</v>
      </c>
      <c r="K81" s="172">
        <v>0.53891593471224097</v>
      </c>
      <c r="L81" s="172">
        <v>0.55860547282388895</v>
      </c>
      <c r="M81" s="172">
        <v>0.57029512645584401</v>
      </c>
      <c r="N81" s="172">
        <v>0.61464259478704797</v>
      </c>
      <c r="O81" s="172">
        <v>0.58517782720421496</v>
      </c>
      <c r="P81" s="172">
        <v>0.598428932413132</v>
      </c>
      <c r="Q81" s="172">
        <v>0.62459093867869897</v>
      </c>
      <c r="R81" s="172">
        <v>0.66121825569277404</v>
      </c>
      <c r="S81" s="172">
        <v>0.67867869098299205</v>
      </c>
      <c r="T81" s="172">
        <v>0.70540684165816503</v>
      </c>
      <c r="U81" s="172">
        <v>0.73607983586752201</v>
      </c>
      <c r="V81" s="172">
        <v>0.76879249652769799</v>
      </c>
      <c r="W81" s="172">
        <v>0.76647473585484105</v>
      </c>
      <c r="X81" s="172">
        <v>0.763841545294908</v>
      </c>
      <c r="Y81" s="172">
        <v>0.78342288109370195</v>
      </c>
      <c r="Z81" s="172">
        <v>0.79565397248940495</v>
      </c>
      <c r="AA81" s="172">
        <v>0.79640331138561604</v>
      </c>
      <c r="AB81" s="172">
        <v>0.79974662162162202</v>
      </c>
      <c r="AC81" s="172">
        <v>0.81984684649665396</v>
      </c>
      <c r="AD81" s="172">
        <v>0.83195072384097801</v>
      </c>
      <c r="AE81" s="172">
        <v>0.84291086277209903</v>
      </c>
      <c r="AF81" s="172">
        <v>0.84362491278322504</v>
      </c>
      <c r="AG81" s="172">
        <v>0.85337367873377501</v>
      </c>
      <c r="AH81" s="172">
        <v>0.85337367873377501</v>
      </c>
      <c r="AI81" s="172">
        <v>0.85337367873377501</v>
      </c>
      <c r="AJ81" s="172">
        <v>0.85337367873377501</v>
      </c>
      <c r="AK81" s="172">
        <v>0.85337367873377501</v>
      </c>
      <c r="AL81" s="172">
        <v>0.85337367873377501</v>
      </c>
    </row>
    <row r="82" spans="2:38" x14ac:dyDescent="0.15">
      <c r="B82" s="171" t="s">
        <v>1837</v>
      </c>
      <c r="C82" s="171">
        <v>48</v>
      </c>
      <c r="D82">
        <v>52</v>
      </c>
      <c r="E82" s="172">
        <v>1</v>
      </c>
      <c r="F82" s="172">
        <v>1</v>
      </c>
      <c r="G82" s="172">
        <v>1</v>
      </c>
      <c r="H82" s="172">
        <v>1</v>
      </c>
      <c r="I82" s="172">
        <v>1</v>
      </c>
      <c r="J82" s="172">
        <v>1</v>
      </c>
      <c r="K82" s="172">
        <v>1</v>
      </c>
      <c r="L82" s="172">
        <v>1</v>
      </c>
      <c r="M82" s="172">
        <v>1</v>
      </c>
      <c r="N82" s="172">
        <v>1</v>
      </c>
      <c r="O82" s="172">
        <v>1</v>
      </c>
      <c r="P82" s="172">
        <v>1</v>
      </c>
      <c r="Q82" s="172">
        <v>1</v>
      </c>
      <c r="R82" s="172">
        <v>1</v>
      </c>
      <c r="S82" s="172">
        <v>1</v>
      </c>
      <c r="T82" s="172">
        <v>1</v>
      </c>
      <c r="U82" s="172">
        <v>1</v>
      </c>
      <c r="V82" s="172">
        <v>1</v>
      </c>
      <c r="W82" s="172">
        <v>1</v>
      </c>
      <c r="X82" s="172">
        <v>1</v>
      </c>
      <c r="Y82" s="172">
        <v>1</v>
      </c>
      <c r="Z82" s="172">
        <v>1</v>
      </c>
      <c r="AA82" s="172">
        <v>1</v>
      </c>
      <c r="AB82" s="172">
        <v>1</v>
      </c>
      <c r="AC82" s="172">
        <v>1</v>
      </c>
      <c r="AD82" s="172">
        <v>1</v>
      </c>
      <c r="AE82" s="172">
        <v>1</v>
      </c>
      <c r="AF82" s="172">
        <v>1</v>
      </c>
      <c r="AG82" s="172">
        <v>1</v>
      </c>
      <c r="AH82" s="172">
        <v>1</v>
      </c>
      <c r="AI82" s="172">
        <v>1</v>
      </c>
      <c r="AJ82" s="172">
        <v>1</v>
      </c>
      <c r="AK82" s="172">
        <v>1</v>
      </c>
      <c r="AL82" s="172">
        <v>1</v>
      </c>
    </row>
    <row r="83" spans="2:38" x14ac:dyDescent="0.15">
      <c r="B83" s="171" t="s">
        <v>1838</v>
      </c>
      <c r="C83" s="171">
        <v>49</v>
      </c>
      <c r="D83">
        <v>52</v>
      </c>
      <c r="E83" s="172">
        <v>1</v>
      </c>
      <c r="F83" s="172">
        <v>1</v>
      </c>
      <c r="G83" s="172">
        <v>1</v>
      </c>
      <c r="H83" s="172">
        <v>1</v>
      </c>
      <c r="I83" s="172">
        <v>1</v>
      </c>
      <c r="J83" s="172">
        <v>1</v>
      </c>
      <c r="K83" s="172">
        <v>1</v>
      </c>
      <c r="L83" s="172">
        <v>1</v>
      </c>
      <c r="M83" s="172">
        <v>1</v>
      </c>
      <c r="N83" s="172">
        <v>1</v>
      </c>
      <c r="O83" s="172">
        <v>1</v>
      </c>
      <c r="P83" s="172">
        <v>1</v>
      </c>
      <c r="Q83" s="172">
        <v>1</v>
      </c>
      <c r="R83" s="172">
        <v>1</v>
      </c>
      <c r="S83" s="172">
        <v>1</v>
      </c>
      <c r="T83" s="172">
        <v>1</v>
      </c>
      <c r="U83" s="172">
        <v>1</v>
      </c>
      <c r="V83" s="172">
        <v>1</v>
      </c>
      <c r="W83" s="172">
        <v>1</v>
      </c>
      <c r="X83" s="172">
        <v>1</v>
      </c>
      <c r="Y83" s="172">
        <v>1</v>
      </c>
      <c r="Z83" s="172">
        <v>1</v>
      </c>
      <c r="AA83" s="172">
        <v>1</v>
      </c>
      <c r="AB83" s="172">
        <v>1</v>
      </c>
      <c r="AC83" s="172">
        <v>1</v>
      </c>
      <c r="AD83" s="172">
        <v>1</v>
      </c>
      <c r="AE83" s="172">
        <v>1</v>
      </c>
      <c r="AF83" s="172">
        <v>1</v>
      </c>
      <c r="AG83" s="172">
        <v>1</v>
      </c>
      <c r="AH83" s="172">
        <v>1</v>
      </c>
      <c r="AI83" s="172">
        <v>1</v>
      </c>
      <c r="AJ83" s="172">
        <v>1</v>
      </c>
      <c r="AK83" s="172">
        <v>1</v>
      </c>
      <c r="AL83" s="172">
        <v>1</v>
      </c>
    </row>
    <row r="84" spans="2:38" x14ac:dyDescent="0.15">
      <c r="B84" s="171" t="s">
        <v>1839</v>
      </c>
      <c r="C84" s="171">
        <f>+C83+1</f>
        <v>50</v>
      </c>
      <c r="D84">
        <v>40</v>
      </c>
      <c r="E84" s="172">
        <v>1</v>
      </c>
      <c r="F84" s="172">
        <v>1</v>
      </c>
      <c r="G84" s="172">
        <v>1</v>
      </c>
      <c r="H84" s="172">
        <v>1</v>
      </c>
      <c r="I84" s="172">
        <v>1</v>
      </c>
      <c r="J84" s="172">
        <v>1</v>
      </c>
      <c r="K84" s="172">
        <v>1</v>
      </c>
      <c r="L84" s="172">
        <v>1</v>
      </c>
      <c r="M84" s="172">
        <v>1</v>
      </c>
      <c r="N84" s="172">
        <v>1</v>
      </c>
      <c r="O84" s="172">
        <v>1</v>
      </c>
      <c r="P84" s="172">
        <v>1</v>
      </c>
      <c r="Q84" s="172">
        <v>1</v>
      </c>
      <c r="R84" s="172">
        <v>1</v>
      </c>
      <c r="S84" s="172">
        <v>1</v>
      </c>
      <c r="T84" s="172">
        <v>1</v>
      </c>
      <c r="U84" s="172">
        <v>1</v>
      </c>
      <c r="V84" s="172">
        <v>1</v>
      </c>
      <c r="W84" s="172">
        <v>1</v>
      </c>
      <c r="X84" s="172">
        <v>1</v>
      </c>
      <c r="Y84" s="172">
        <v>1</v>
      </c>
      <c r="Z84" s="172">
        <v>1</v>
      </c>
      <c r="AA84" s="172">
        <v>1</v>
      </c>
      <c r="AB84" s="172">
        <v>1</v>
      </c>
      <c r="AC84" s="172">
        <v>1</v>
      </c>
      <c r="AD84" s="172">
        <v>1</v>
      </c>
      <c r="AE84" s="172">
        <v>1</v>
      </c>
      <c r="AF84" s="172">
        <v>1</v>
      </c>
      <c r="AG84" s="172">
        <v>1</v>
      </c>
      <c r="AH84" s="172">
        <v>1</v>
      </c>
      <c r="AI84" s="172">
        <v>1</v>
      </c>
      <c r="AJ84" s="172">
        <v>1</v>
      </c>
      <c r="AK84" s="172">
        <v>1</v>
      </c>
      <c r="AL84" s="172">
        <v>1</v>
      </c>
    </row>
    <row r="85" spans="2:38" x14ac:dyDescent="0.15">
      <c r="B85" s="171" t="s">
        <v>1840</v>
      </c>
      <c r="C85" s="171">
        <f>+C84+1</f>
        <v>51</v>
      </c>
      <c r="D85">
        <v>41</v>
      </c>
      <c r="E85" s="172">
        <v>1</v>
      </c>
      <c r="F85" s="172">
        <v>1</v>
      </c>
      <c r="G85" s="172">
        <v>1</v>
      </c>
      <c r="H85" s="172">
        <v>1</v>
      </c>
      <c r="I85" s="172">
        <v>1</v>
      </c>
      <c r="J85" s="172">
        <v>1</v>
      </c>
      <c r="K85" s="172">
        <v>1</v>
      </c>
      <c r="L85" s="172">
        <v>1</v>
      </c>
      <c r="M85" s="172">
        <v>1</v>
      </c>
      <c r="N85" s="172">
        <v>1</v>
      </c>
      <c r="O85" s="172">
        <v>1</v>
      </c>
      <c r="P85" s="172">
        <v>1</v>
      </c>
      <c r="Q85" s="172">
        <v>1</v>
      </c>
      <c r="R85" s="172">
        <v>1</v>
      </c>
      <c r="S85" s="172">
        <v>1</v>
      </c>
      <c r="T85" s="172">
        <v>1</v>
      </c>
      <c r="U85" s="172">
        <v>1</v>
      </c>
      <c r="V85" s="172">
        <v>1</v>
      </c>
      <c r="W85" s="172">
        <v>1</v>
      </c>
      <c r="X85" s="172">
        <v>1</v>
      </c>
      <c r="Y85" s="172">
        <v>1</v>
      </c>
      <c r="Z85" s="172">
        <v>1</v>
      </c>
      <c r="AA85" s="172">
        <v>1</v>
      </c>
      <c r="AB85" s="172">
        <v>1</v>
      </c>
      <c r="AC85" s="172">
        <v>1</v>
      </c>
      <c r="AD85" s="172">
        <v>1</v>
      </c>
      <c r="AE85" s="172">
        <v>1</v>
      </c>
      <c r="AF85" s="172">
        <v>1</v>
      </c>
      <c r="AG85" s="172">
        <v>1</v>
      </c>
      <c r="AH85" s="172">
        <v>1</v>
      </c>
      <c r="AI85" s="172">
        <v>1</v>
      </c>
      <c r="AJ85" s="172">
        <v>1</v>
      </c>
      <c r="AK85" s="172">
        <v>1</v>
      </c>
      <c r="AL85" s="172">
        <v>1</v>
      </c>
    </row>
    <row r="86" spans="2:38" x14ac:dyDescent="0.15">
      <c r="B86" s="173" t="s">
        <v>1841</v>
      </c>
      <c r="C86" s="173">
        <f>+C85+1</f>
        <v>52</v>
      </c>
      <c r="D86" s="174">
        <v>42</v>
      </c>
      <c r="E86" s="175">
        <v>0</v>
      </c>
      <c r="F86" s="175">
        <v>0</v>
      </c>
      <c r="G86" s="175">
        <v>0</v>
      </c>
      <c r="H86" s="175">
        <v>0</v>
      </c>
      <c r="I86" s="175">
        <v>0</v>
      </c>
      <c r="J86" s="175">
        <v>0</v>
      </c>
      <c r="K86" s="175">
        <v>0</v>
      </c>
      <c r="L86" s="175">
        <v>0</v>
      </c>
      <c r="M86" s="175">
        <v>0</v>
      </c>
      <c r="N86" s="175">
        <v>0</v>
      </c>
      <c r="O86" s="175">
        <v>0</v>
      </c>
      <c r="P86" s="175">
        <v>0</v>
      </c>
      <c r="Q86" s="175">
        <v>0</v>
      </c>
      <c r="R86" s="175">
        <v>0</v>
      </c>
      <c r="S86" s="175">
        <v>0</v>
      </c>
      <c r="T86" s="175">
        <v>0</v>
      </c>
      <c r="U86" s="175">
        <v>0</v>
      </c>
      <c r="V86" s="175">
        <v>0</v>
      </c>
      <c r="W86" s="175">
        <v>0</v>
      </c>
      <c r="X86" s="175">
        <v>0</v>
      </c>
      <c r="Y86" s="175">
        <v>0</v>
      </c>
      <c r="Z86" s="175">
        <v>0</v>
      </c>
      <c r="AA86" s="175">
        <v>0</v>
      </c>
      <c r="AB86" s="175">
        <v>0</v>
      </c>
      <c r="AC86" s="175">
        <v>0</v>
      </c>
      <c r="AD86" s="175">
        <v>0</v>
      </c>
      <c r="AE86" s="175">
        <v>0</v>
      </c>
      <c r="AF86" s="175">
        <v>0</v>
      </c>
      <c r="AG86" s="175">
        <v>0</v>
      </c>
      <c r="AH86" s="175">
        <v>0</v>
      </c>
      <c r="AI86" s="175">
        <v>0</v>
      </c>
      <c r="AJ86" s="175">
        <v>0</v>
      </c>
      <c r="AK86" s="175">
        <v>0</v>
      </c>
      <c r="AL86" s="175">
        <v>0</v>
      </c>
    </row>
    <row r="87" spans="2:38" x14ac:dyDescent="0.15">
      <c r="B87" s="173" t="s">
        <v>1841</v>
      </c>
      <c r="C87" s="173">
        <v>52</v>
      </c>
      <c r="D87" s="174">
        <v>66</v>
      </c>
      <c r="E87" s="175">
        <v>1</v>
      </c>
      <c r="F87" s="175">
        <v>1</v>
      </c>
      <c r="G87" s="175">
        <v>1</v>
      </c>
      <c r="H87" s="175">
        <v>1</v>
      </c>
      <c r="I87" s="175">
        <v>1</v>
      </c>
      <c r="J87" s="175">
        <v>1</v>
      </c>
      <c r="K87" s="175">
        <v>1</v>
      </c>
      <c r="L87" s="175">
        <v>1</v>
      </c>
      <c r="M87" s="175">
        <v>1</v>
      </c>
      <c r="N87" s="175">
        <v>1</v>
      </c>
      <c r="O87" s="175">
        <v>1</v>
      </c>
      <c r="P87" s="175">
        <v>1</v>
      </c>
      <c r="Q87" s="175">
        <v>1</v>
      </c>
      <c r="R87" s="175">
        <v>1</v>
      </c>
      <c r="S87" s="175">
        <v>1</v>
      </c>
      <c r="T87" s="175">
        <v>1</v>
      </c>
      <c r="U87" s="175">
        <v>1</v>
      </c>
      <c r="V87" s="175">
        <v>1</v>
      </c>
      <c r="W87" s="175">
        <v>1</v>
      </c>
      <c r="X87" s="175">
        <v>1</v>
      </c>
      <c r="Y87" s="175">
        <v>1</v>
      </c>
      <c r="Z87" s="175">
        <v>1</v>
      </c>
      <c r="AA87" s="175">
        <v>1</v>
      </c>
      <c r="AB87" s="175">
        <v>1</v>
      </c>
      <c r="AC87" s="175">
        <v>1</v>
      </c>
      <c r="AD87" s="175">
        <v>1</v>
      </c>
      <c r="AE87" s="175">
        <v>1</v>
      </c>
      <c r="AF87" s="175">
        <v>1</v>
      </c>
      <c r="AG87" s="175">
        <v>1</v>
      </c>
      <c r="AH87" s="175">
        <v>1</v>
      </c>
      <c r="AI87" s="175">
        <v>1</v>
      </c>
      <c r="AJ87" s="175">
        <v>1</v>
      </c>
      <c r="AK87" s="175">
        <v>1</v>
      </c>
      <c r="AL87" s="175">
        <v>1</v>
      </c>
    </row>
    <row r="88" spans="2:38" x14ac:dyDescent="0.15">
      <c r="B88" s="171" t="s">
        <v>461</v>
      </c>
      <c r="C88" s="171">
        <f>+C86+1</f>
        <v>53</v>
      </c>
      <c r="D88">
        <v>45</v>
      </c>
      <c r="E88" s="172">
        <v>1</v>
      </c>
      <c r="F88" s="172">
        <v>1</v>
      </c>
      <c r="G88" s="172">
        <v>1</v>
      </c>
      <c r="H88" s="172">
        <v>1</v>
      </c>
      <c r="I88" s="172">
        <v>1</v>
      </c>
      <c r="J88" s="172">
        <v>1</v>
      </c>
      <c r="K88" s="172">
        <v>1</v>
      </c>
      <c r="L88" s="172">
        <v>1</v>
      </c>
      <c r="M88" s="172">
        <v>1</v>
      </c>
      <c r="N88" s="172">
        <v>1</v>
      </c>
      <c r="O88" s="172">
        <v>1</v>
      </c>
      <c r="P88" s="172">
        <v>1</v>
      </c>
      <c r="Q88" s="172">
        <v>1</v>
      </c>
      <c r="R88" s="172">
        <v>1</v>
      </c>
      <c r="S88" s="172">
        <v>1</v>
      </c>
      <c r="T88" s="172">
        <v>1</v>
      </c>
      <c r="U88" s="172">
        <v>1</v>
      </c>
      <c r="V88" s="172">
        <v>1</v>
      </c>
      <c r="W88" s="172">
        <v>1</v>
      </c>
      <c r="X88" s="172">
        <v>1</v>
      </c>
      <c r="Y88" s="172">
        <v>1</v>
      </c>
      <c r="Z88" s="172">
        <v>1</v>
      </c>
      <c r="AA88" s="172">
        <v>1</v>
      </c>
      <c r="AB88" s="172">
        <v>1</v>
      </c>
      <c r="AC88" s="172">
        <v>1</v>
      </c>
      <c r="AD88" s="172">
        <v>1</v>
      </c>
      <c r="AE88" s="172">
        <v>1</v>
      </c>
      <c r="AF88" s="172">
        <v>1</v>
      </c>
      <c r="AG88" s="172">
        <v>1</v>
      </c>
      <c r="AH88" s="172">
        <v>1</v>
      </c>
      <c r="AI88" s="172">
        <v>1</v>
      </c>
      <c r="AJ88" s="172">
        <v>1</v>
      </c>
      <c r="AK88" s="172">
        <v>1</v>
      </c>
      <c r="AL88" s="172">
        <v>1</v>
      </c>
    </row>
    <row r="89" spans="2:38" x14ac:dyDescent="0.15">
      <c r="B89" s="171" t="s">
        <v>1842</v>
      </c>
      <c r="C89" s="171">
        <f t="shared" ref="C89:C99" si="1">+C88+1</f>
        <v>54</v>
      </c>
      <c r="D89">
        <v>46</v>
      </c>
      <c r="E89" s="172">
        <v>1</v>
      </c>
      <c r="F89" s="172">
        <v>1</v>
      </c>
      <c r="G89" s="172">
        <v>1</v>
      </c>
      <c r="H89" s="172">
        <v>1</v>
      </c>
      <c r="I89" s="172">
        <v>1</v>
      </c>
      <c r="J89" s="172">
        <v>1</v>
      </c>
      <c r="K89" s="172">
        <v>1</v>
      </c>
      <c r="L89" s="172">
        <v>1</v>
      </c>
      <c r="M89" s="172">
        <v>1</v>
      </c>
      <c r="N89" s="172">
        <v>1</v>
      </c>
      <c r="O89" s="172">
        <v>1</v>
      </c>
      <c r="P89" s="172">
        <v>1</v>
      </c>
      <c r="Q89" s="172">
        <v>1</v>
      </c>
      <c r="R89" s="172">
        <v>1</v>
      </c>
      <c r="S89" s="172">
        <v>1</v>
      </c>
      <c r="T89" s="172">
        <v>1</v>
      </c>
      <c r="U89" s="172">
        <v>1</v>
      </c>
      <c r="V89" s="172">
        <v>1</v>
      </c>
      <c r="W89" s="172">
        <v>1</v>
      </c>
      <c r="X89" s="172">
        <v>1</v>
      </c>
      <c r="Y89" s="172">
        <v>1</v>
      </c>
      <c r="Z89" s="172">
        <v>1</v>
      </c>
      <c r="AA89" s="172">
        <v>1</v>
      </c>
      <c r="AB89" s="172">
        <v>1</v>
      </c>
      <c r="AC89" s="172">
        <v>1</v>
      </c>
      <c r="AD89" s="172">
        <v>1</v>
      </c>
      <c r="AE89" s="172">
        <v>1</v>
      </c>
      <c r="AF89" s="172">
        <v>1</v>
      </c>
      <c r="AG89" s="172">
        <v>1</v>
      </c>
      <c r="AH89" s="172">
        <v>1</v>
      </c>
      <c r="AI89" s="172">
        <v>1</v>
      </c>
      <c r="AJ89" s="172">
        <v>1</v>
      </c>
      <c r="AK89" s="172">
        <v>1</v>
      </c>
      <c r="AL89" s="172">
        <v>1</v>
      </c>
    </row>
    <row r="90" spans="2:38" x14ac:dyDescent="0.15">
      <c r="B90" s="171" t="s">
        <v>1843</v>
      </c>
      <c r="C90" s="171">
        <f t="shared" si="1"/>
        <v>55</v>
      </c>
      <c r="D90">
        <v>44</v>
      </c>
      <c r="E90" s="172">
        <v>1</v>
      </c>
      <c r="F90" s="172">
        <v>1</v>
      </c>
      <c r="G90" s="172">
        <v>1</v>
      </c>
      <c r="H90" s="172">
        <v>1</v>
      </c>
      <c r="I90" s="172">
        <v>1</v>
      </c>
      <c r="J90" s="172">
        <v>1</v>
      </c>
      <c r="K90" s="172">
        <v>1</v>
      </c>
      <c r="L90" s="172">
        <v>1</v>
      </c>
      <c r="M90" s="172">
        <v>1</v>
      </c>
      <c r="N90" s="172">
        <v>1</v>
      </c>
      <c r="O90" s="172">
        <v>1</v>
      </c>
      <c r="P90" s="172">
        <v>1</v>
      </c>
      <c r="Q90" s="172">
        <v>1</v>
      </c>
      <c r="R90" s="172">
        <v>1</v>
      </c>
      <c r="S90" s="172">
        <v>1</v>
      </c>
      <c r="T90" s="172">
        <v>1</v>
      </c>
      <c r="U90" s="172">
        <v>1</v>
      </c>
      <c r="V90" s="172">
        <v>1</v>
      </c>
      <c r="W90" s="172">
        <v>1</v>
      </c>
      <c r="X90" s="172">
        <v>1</v>
      </c>
      <c r="Y90" s="172">
        <v>1</v>
      </c>
      <c r="Z90" s="172">
        <v>1</v>
      </c>
      <c r="AA90" s="172">
        <v>1</v>
      </c>
      <c r="AB90" s="172">
        <v>1</v>
      </c>
      <c r="AC90" s="172">
        <v>1</v>
      </c>
      <c r="AD90" s="172">
        <v>1</v>
      </c>
      <c r="AE90" s="172">
        <v>1</v>
      </c>
      <c r="AF90" s="172">
        <v>1</v>
      </c>
      <c r="AG90" s="172">
        <v>1</v>
      </c>
      <c r="AH90" s="172">
        <v>1</v>
      </c>
      <c r="AI90" s="172">
        <v>1</v>
      </c>
      <c r="AJ90" s="172">
        <v>1</v>
      </c>
      <c r="AK90" s="172">
        <v>1</v>
      </c>
      <c r="AL90" s="172">
        <v>1</v>
      </c>
    </row>
    <row r="91" spans="2:38" x14ac:dyDescent="0.15">
      <c r="B91" s="171" t="s">
        <v>1844</v>
      </c>
      <c r="C91" s="171">
        <f t="shared" si="1"/>
        <v>56</v>
      </c>
      <c r="D91">
        <v>47</v>
      </c>
      <c r="E91" s="172">
        <v>1</v>
      </c>
      <c r="F91" s="172">
        <v>1</v>
      </c>
      <c r="G91" s="172">
        <v>1</v>
      </c>
      <c r="H91" s="172">
        <v>1</v>
      </c>
      <c r="I91" s="172">
        <v>1</v>
      </c>
      <c r="J91" s="172">
        <v>1</v>
      </c>
      <c r="K91" s="172">
        <v>1</v>
      </c>
      <c r="L91" s="172">
        <v>1</v>
      </c>
      <c r="M91" s="172">
        <v>1</v>
      </c>
      <c r="N91" s="172">
        <v>1</v>
      </c>
      <c r="O91" s="172">
        <v>1</v>
      </c>
      <c r="P91" s="172">
        <v>1</v>
      </c>
      <c r="Q91" s="172">
        <v>1</v>
      </c>
      <c r="R91" s="172">
        <v>1</v>
      </c>
      <c r="S91" s="172">
        <v>1</v>
      </c>
      <c r="T91" s="172">
        <v>1</v>
      </c>
      <c r="U91" s="172">
        <v>1</v>
      </c>
      <c r="V91" s="172">
        <v>1</v>
      </c>
      <c r="W91" s="172">
        <v>1</v>
      </c>
      <c r="X91" s="172">
        <v>1</v>
      </c>
      <c r="Y91" s="172">
        <v>1</v>
      </c>
      <c r="Z91" s="172">
        <v>1</v>
      </c>
      <c r="AA91" s="172">
        <v>1</v>
      </c>
      <c r="AB91" s="172">
        <v>1</v>
      </c>
      <c r="AC91" s="172">
        <v>1</v>
      </c>
      <c r="AD91" s="172">
        <v>1</v>
      </c>
      <c r="AE91" s="172">
        <v>1</v>
      </c>
      <c r="AF91" s="172">
        <v>1</v>
      </c>
      <c r="AG91" s="172">
        <v>1</v>
      </c>
      <c r="AH91" s="172">
        <v>1</v>
      </c>
      <c r="AI91" s="172">
        <v>1</v>
      </c>
      <c r="AJ91" s="172">
        <v>1</v>
      </c>
      <c r="AK91" s="172">
        <v>1</v>
      </c>
      <c r="AL91" s="172">
        <v>1</v>
      </c>
    </row>
    <row r="92" spans="2:38" x14ac:dyDescent="0.15">
      <c r="B92" s="171" t="s">
        <v>1845</v>
      </c>
      <c r="C92" s="171">
        <f t="shared" si="1"/>
        <v>57</v>
      </c>
      <c r="D92">
        <v>53</v>
      </c>
      <c r="E92" s="172">
        <v>1</v>
      </c>
      <c r="F92" s="172">
        <v>1</v>
      </c>
      <c r="G92" s="172">
        <v>1</v>
      </c>
      <c r="H92" s="172">
        <v>1</v>
      </c>
      <c r="I92" s="172">
        <v>1</v>
      </c>
      <c r="J92" s="172">
        <v>1</v>
      </c>
      <c r="K92" s="172">
        <v>1</v>
      </c>
      <c r="L92" s="172">
        <v>1</v>
      </c>
      <c r="M92" s="172">
        <v>1</v>
      </c>
      <c r="N92" s="172">
        <v>1</v>
      </c>
      <c r="O92" s="172">
        <v>1</v>
      </c>
      <c r="P92" s="172">
        <v>1</v>
      </c>
      <c r="Q92" s="172">
        <v>1</v>
      </c>
      <c r="R92" s="172">
        <v>1</v>
      </c>
      <c r="S92" s="172">
        <v>1</v>
      </c>
      <c r="T92" s="172">
        <v>1</v>
      </c>
      <c r="U92" s="172">
        <v>1</v>
      </c>
      <c r="V92" s="172">
        <v>1</v>
      </c>
      <c r="W92" s="172">
        <v>1</v>
      </c>
      <c r="X92" s="172">
        <v>1</v>
      </c>
      <c r="Y92" s="172">
        <v>1</v>
      </c>
      <c r="Z92" s="172">
        <v>1</v>
      </c>
      <c r="AA92" s="172">
        <v>1</v>
      </c>
      <c r="AB92" s="172">
        <v>1</v>
      </c>
      <c r="AC92" s="172">
        <v>1</v>
      </c>
      <c r="AD92" s="172">
        <v>1</v>
      </c>
      <c r="AE92" s="172">
        <v>1</v>
      </c>
      <c r="AF92" s="172">
        <v>1</v>
      </c>
      <c r="AG92" s="172">
        <v>1</v>
      </c>
      <c r="AH92" s="172">
        <v>1</v>
      </c>
      <c r="AI92" s="172">
        <v>1</v>
      </c>
      <c r="AJ92" s="172">
        <v>1</v>
      </c>
      <c r="AK92" s="172">
        <v>1</v>
      </c>
      <c r="AL92" s="172">
        <v>1</v>
      </c>
    </row>
    <row r="93" spans="2:38" x14ac:dyDescent="0.15">
      <c r="B93" s="171" t="s">
        <v>1846</v>
      </c>
      <c r="C93" s="171">
        <f t="shared" si="1"/>
        <v>58</v>
      </c>
      <c r="D93">
        <v>53</v>
      </c>
      <c r="E93" s="172">
        <v>1</v>
      </c>
      <c r="F93" s="172">
        <v>1</v>
      </c>
      <c r="G93" s="172">
        <v>1</v>
      </c>
      <c r="H93" s="172">
        <v>1</v>
      </c>
      <c r="I93" s="172">
        <v>1</v>
      </c>
      <c r="J93" s="172">
        <v>1</v>
      </c>
      <c r="K93" s="172">
        <v>1</v>
      </c>
      <c r="L93" s="172">
        <v>1</v>
      </c>
      <c r="M93" s="172">
        <v>1</v>
      </c>
      <c r="N93" s="172">
        <v>1</v>
      </c>
      <c r="O93" s="172">
        <v>1</v>
      </c>
      <c r="P93" s="172">
        <v>1</v>
      </c>
      <c r="Q93" s="172">
        <v>1</v>
      </c>
      <c r="R93" s="172">
        <v>1</v>
      </c>
      <c r="S93" s="172">
        <v>1</v>
      </c>
      <c r="T93" s="172">
        <v>1</v>
      </c>
      <c r="U93" s="172">
        <v>1</v>
      </c>
      <c r="V93" s="172">
        <v>1</v>
      </c>
      <c r="W93" s="172">
        <v>1</v>
      </c>
      <c r="X93" s="172">
        <v>1</v>
      </c>
      <c r="Y93" s="172">
        <v>1</v>
      </c>
      <c r="Z93" s="172">
        <v>1</v>
      </c>
      <c r="AA93" s="172">
        <v>1</v>
      </c>
      <c r="AB93" s="172">
        <v>1</v>
      </c>
      <c r="AC93" s="172">
        <v>1</v>
      </c>
      <c r="AD93" s="172">
        <v>1</v>
      </c>
      <c r="AE93" s="172">
        <v>1</v>
      </c>
      <c r="AF93" s="172">
        <v>1</v>
      </c>
      <c r="AG93" s="172">
        <v>1</v>
      </c>
      <c r="AH93" s="172">
        <v>1</v>
      </c>
      <c r="AI93" s="172">
        <v>1</v>
      </c>
      <c r="AJ93" s="172">
        <v>1</v>
      </c>
      <c r="AK93" s="172">
        <v>1</v>
      </c>
      <c r="AL93" s="172">
        <v>1</v>
      </c>
    </row>
    <row r="94" spans="2:38" x14ac:dyDescent="0.15">
      <c r="B94" s="171" t="s">
        <v>1847</v>
      </c>
      <c r="C94" s="171">
        <f t="shared" si="1"/>
        <v>59</v>
      </c>
      <c r="D94">
        <v>54</v>
      </c>
      <c r="E94" s="172">
        <v>1</v>
      </c>
      <c r="F94" s="172">
        <v>1</v>
      </c>
      <c r="G94" s="172">
        <v>1</v>
      </c>
      <c r="H94" s="172">
        <v>1</v>
      </c>
      <c r="I94" s="172">
        <v>1</v>
      </c>
      <c r="J94" s="172">
        <v>1</v>
      </c>
      <c r="K94" s="172">
        <v>1</v>
      </c>
      <c r="L94" s="172">
        <v>1</v>
      </c>
      <c r="M94" s="172">
        <v>1</v>
      </c>
      <c r="N94" s="172">
        <v>1</v>
      </c>
      <c r="O94" s="172">
        <v>1</v>
      </c>
      <c r="P94" s="172">
        <v>1</v>
      </c>
      <c r="Q94" s="172">
        <v>1</v>
      </c>
      <c r="R94" s="172">
        <v>1</v>
      </c>
      <c r="S94" s="172">
        <v>1</v>
      </c>
      <c r="T94" s="172">
        <v>1</v>
      </c>
      <c r="U94" s="172">
        <v>1</v>
      </c>
      <c r="V94" s="172">
        <v>1</v>
      </c>
      <c r="W94" s="172">
        <v>1</v>
      </c>
      <c r="X94" s="172">
        <v>1</v>
      </c>
      <c r="Y94" s="172">
        <v>1</v>
      </c>
      <c r="Z94" s="172">
        <v>1</v>
      </c>
      <c r="AA94" s="172">
        <v>1</v>
      </c>
      <c r="AB94" s="172">
        <v>1</v>
      </c>
      <c r="AC94" s="172">
        <v>1</v>
      </c>
      <c r="AD94" s="172">
        <v>1</v>
      </c>
      <c r="AE94" s="172">
        <v>1</v>
      </c>
      <c r="AF94" s="172">
        <v>1</v>
      </c>
      <c r="AG94" s="172">
        <v>1</v>
      </c>
      <c r="AH94" s="172">
        <v>1</v>
      </c>
      <c r="AI94" s="172">
        <v>1</v>
      </c>
      <c r="AJ94" s="172">
        <v>1</v>
      </c>
      <c r="AK94" s="172">
        <v>1</v>
      </c>
      <c r="AL94" s="172">
        <v>1</v>
      </c>
    </row>
    <row r="95" spans="2:38" x14ac:dyDescent="0.15">
      <c r="B95" s="171" t="s">
        <v>1848</v>
      </c>
      <c r="C95" s="171">
        <f t="shared" si="1"/>
        <v>60</v>
      </c>
      <c r="D95">
        <v>56</v>
      </c>
      <c r="E95" s="172">
        <v>1</v>
      </c>
      <c r="F95" s="172">
        <v>1</v>
      </c>
      <c r="G95" s="172">
        <v>1</v>
      </c>
      <c r="H95" s="172">
        <v>1</v>
      </c>
      <c r="I95" s="172">
        <v>1</v>
      </c>
      <c r="J95" s="172">
        <v>1</v>
      </c>
      <c r="K95" s="172">
        <v>1</v>
      </c>
      <c r="L95" s="172">
        <v>1</v>
      </c>
      <c r="M95" s="172">
        <v>1</v>
      </c>
      <c r="N95" s="172">
        <v>1</v>
      </c>
      <c r="O95" s="172">
        <v>1</v>
      </c>
      <c r="P95" s="172">
        <v>1</v>
      </c>
      <c r="Q95" s="172">
        <v>1</v>
      </c>
      <c r="R95" s="172">
        <v>1</v>
      </c>
      <c r="S95" s="172">
        <v>1</v>
      </c>
      <c r="T95" s="172">
        <v>1</v>
      </c>
      <c r="U95" s="172">
        <v>1</v>
      </c>
      <c r="V95" s="172">
        <v>1</v>
      </c>
      <c r="W95" s="172">
        <v>1</v>
      </c>
      <c r="X95" s="172">
        <v>1</v>
      </c>
      <c r="Y95" s="172">
        <v>1</v>
      </c>
      <c r="Z95" s="172">
        <v>1</v>
      </c>
      <c r="AA95" s="172">
        <v>1</v>
      </c>
      <c r="AB95" s="172">
        <v>1</v>
      </c>
      <c r="AC95" s="172">
        <v>1</v>
      </c>
      <c r="AD95" s="172">
        <v>1</v>
      </c>
      <c r="AE95" s="172">
        <v>1</v>
      </c>
      <c r="AF95" s="172">
        <v>1</v>
      </c>
      <c r="AG95" s="172">
        <v>1</v>
      </c>
      <c r="AH95" s="172">
        <v>1</v>
      </c>
      <c r="AI95" s="172">
        <v>1</v>
      </c>
      <c r="AJ95" s="172">
        <v>1</v>
      </c>
      <c r="AK95" s="172">
        <v>1</v>
      </c>
      <c r="AL95" s="172">
        <v>1</v>
      </c>
    </row>
    <row r="96" spans="2:38" x14ac:dyDescent="0.15">
      <c r="B96" s="171" t="s">
        <v>1849</v>
      </c>
      <c r="C96" s="171">
        <f t="shared" si="1"/>
        <v>61</v>
      </c>
      <c r="D96">
        <v>57</v>
      </c>
      <c r="E96" s="172">
        <v>1</v>
      </c>
      <c r="F96" s="172">
        <v>1</v>
      </c>
      <c r="G96" s="172">
        <v>1</v>
      </c>
      <c r="H96" s="172">
        <v>1</v>
      </c>
      <c r="I96" s="172">
        <v>1</v>
      </c>
      <c r="J96" s="172">
        <v>1</v>
      </c>
      <c r="K96" s="172">
        <v>1</v>
      </c>
      <c r="L96" s="172">
        <v>1</v>
      </c>
      <c r="M96" s="172">
        <v>1</v>
      </c>
      <c r="N96" s="172">
        <v>1</v>
      </c>
      <c r="O96" s="172">
        <v>1</v>
      </c>
      <c r="P96" s="172">
        <v>1</v>
      </c>
      <c r="Q96" s="172">
        <v>1</v>
      </c>
      <c r="R96" s="172">
        <v>1</v>
      </c>
      <c r="S96" s="172">
        <v>1</v>
      </c>
      <c r="T96" s="172">
        <v>1</v>
      </c>
      <c r="U96" s="172">
        <v>1</v>
      </c>
      <c r="V96" s="172">
        <v>1</v>
      </c>
      <c r="W96" s="172">
        <v>1</v>
      </c>
      <c r="X96" s="172">
        <v>1</v>
      </c>
      <c r="Y96" s="172">
        <v>1</v>
      </c>
      <c r="Z96" s="172">
        <v>1</v>
      </c>
      <c r="AA96" s="172">
        <v>1</v>
      </c>
      <c r="AB96" s="172">
        <v>1</v>
      </c>
      <c r="AC96" s="172">
        <v>1</v>
      </c>
      <c r="AD96" s="172">
        <v>1</v>
      </c>
      <c r="AE96" s="172">
        <v>1</v>
      </c>
      <c r="AF96" s="172">
        <v>1</v>
      </c>
      <c r="AG96" s="172">
        <v>1</v>
      </c>
      <c r="AH96" s="172">
        <v>1</v>
      </c>
      <c r="AI96" s="172">
        <v>1</v>
      </c>
      <c r="AJ96" s="172">
        <v>1</v>
      </c>
      <c r="AK96" s="172">
        <v>1</v>
      </c>
      <c r="AL96" s="172">
        <v>1</v>
      </c>
    </row>
    <row r="97" spans="2:38" x14ac:dyDescent="0.15">
      <c r="B97" s="171" t="s">
        <v>1850</v>
      </c>
      <c r="C97" s="171">
        <f t="shared" si="1"/>
        <v>62</v>
      </c>
      <c r="D97">
        <v>58</v>
      </c>
      <c r="E97" s="172">
        <v>1</v>
      </c>
      <c r="F97" s="172">
        <v>1</v>
      </c>
      <c r="G97" s="172">
        <v>1</v>
      </c>
      <c r="H97" s="172">
        <v>1</v>
      </c>
      <c r="I97" s="172">
        <v>1</v>
      </c>
      <c r="J97" s="172">
        <v>1</v>
      </c>
      <c r="K97" s="172">
        <v>1</v>
      </c>
      <c r="L97" s="172">
        <v>1</v>
      </c>
      <c r="M97" s="172">
        <v>1</v>
      </c>
      <c r="N97" s="172">
        <v>1</v>
      </c>
      <c r="O97" s="172">
        <v>1</v>
      </c>
      <c r="P97" s="172">
        <v>1</v>
      </c>
      <c r="Q97" s="172">
        <v>1</v>
      </c>
      <c r="R97" s="172">
        <v>1</v>
      </c>
      <c r="S97" s="172">
        <v>1</v>
      </c>
      <c r="T97" s="172">
        <v>1</v>
      </c>
      <c r="U97" s="172">
        <v>1</v>
      </c>
      <c r="V97" s="172">
        <v>1</v>
      </c>
      <c r="W97" s="172">
        <v>1</v>
      </c>
      <c r="X97" s="172">
        <v>1</v>
      </c>
      <c r="Y97" s="172">
        <v>1</v>
      </c>
      <c r="Z97" s="172">
        <v>1</v>
      </c>
      <c r="AA97" s="172">
        <v>1</v>
      </c>
      <c r="AB97" s="172">
        <v>1</v>
      </c>
      <c r="AC97" s="172">
        <v>1</v>
      </c>
      <c r="AD97" s="172">
        <v>1</v>
      </c>
      <c r="AE97" s="172">
        <v>1</v>
      </c>
      <c r="AF97" s="172">
        <v>1</v>
      </c>
      <c r="AG97" s="172">
        <v>1</v>
      </c>
      <c r="AH97" s="172">
        <v>1</v>
      </c>
      <c r="AI97" s="172">
        <v>1</v>
      </c>
      <c r="AJ97" s="172">
        <v>1</v>
      </c>
      <c r="AK97" s="172">
        <v>1</v>
      </c>
      <c r="AL97" s="172">
        <v>1</v>
      </c>
    </row>
    <row r="98" spans="2:38" x14ac:dyDescent="0.15">
      <c r="B98" s="171" t="s">
        <v>1851</v>
      </c>
      <c r="C98" s="171">
        <f t="shared" si="1"/>
        <v>63</v>
      </c>
      <c r="D98">
        <v>47</v>
      </c>
      <c r="E98" s="172">
        <v>1</v>
      </c>
      <c r="F98" s="172">
        <v>1</v>
      </c>
      <c r="G98" s="172">
        <v>1</v>
      </c>
      <c r="H98" s="172">
        <v>1</v>
      </c>
      <c r="I98" s="172">
        <v>1</v>
      </c>
      <c r="J98" s="172">
        <v>1</v>
      </c>
      <c r="K98" s="172">
        <v>1</v>
      </c>
      <c r="L98" s="172">
        <v>1</v>
      </c>
      <c r="M98" s="172">
        <v>1</v>
      </c>
      <c r="N98" s="172">
        <v>1</v>
      </c>
      <c r="O98" s="172">
        <v>1</v>
      </c>
      <c r="P98" s="172">
        <v>1</v>
      </c>
      <c r="Q98" s="172">
        <v>1</v>
      </c>
      <c r="R98" s="172">
        <v>1</v>
      </c>
      <c r="S98" s="172">
        <v>1</v>
      </c>
      <c r="T98" s="172">
        <v>1</v>
      </c>
      <c r="U98" s="172">
        <v>1</v>
      </c>
      <c r="V98" s="172">
        <v>1</v>
      </c>
      <c r="W98" s="172">
        <v>1</v>
      </c>
      <c r="X98" s="172">
        <v>1</v>
      </c>
      <c r="Y98" s="172">
        <v>1</v>
      </c>
      <c r="Z98" s="172">
        <v>1</v>
      </c>
      <c r="AA98" s="172">
        <v>1</v>
      </c>
      <c r="AB98" s="172">
        <v>1</v>
      </c>
      <c r="AC98" s="172">
        <v>1</v>
      </c>
      <c r="AD98" s="172">
        <v>1</v>
      </c>
      <c r="AE98" s="172">
        <v>1</v>
      </c>
      <c r="AF98" s="172">
        <v>1</v>
      </c>
      <c r="AG98" s="172">
        <v>1</v>
      </c>
      <c r="AH98" s="172">
        <v>1</v>
      </c>
      <c r="AI98" s="172">
        <v>1</v>
      </c>
      <c r="AJ98" s="172">
        <v>1</v>
      </c>
      <c r="AK98" s="172">
        <v>1</v>
      </c>
      <c r="AL98" s="172">
        <v>1</v>
      </c>
    </row>
    <row r="99" spans="2:38" x14ac:dyDescent="0.15">
      <c r="B99" s="171" t="s">
        <v>1852</v>
      </c>
      <c r="C99" s="171">
        <f t="shared" si="1"/>
        <v>64</v>
      </c>
      <c r="D99">
        <v>70</v>
      </c>
      <c r="E99" s="172">
        <v>1</v>
      </c>
      <c r="F99" s="172">
        <v>1</v>
      </c>
      <c r="G99" s="172">
        <v>1</v>
      </c>
      <c r="H99" s="172">
        <v>1</v>
      </c>
      <c r="I99" s="172">
        <v>1</v>
      </c>
      <c r="J99" s="172">
        <v>1</v>
      </c>
      <c r="K99" s="172">
        <v>1</v>
      </c>
      <c r="L99" s="172">
        <v>1</v>
      </c>
      <c r="M99" s="172">
        <v>1</v>
      </c>
      <c r="N99" s="172">
        <v>1</v>
      </c>
      <c r="O99" s="172">
        <v>1</v>
      </c>
      <c r="P99" s="172">
        <v>1</v>
      </c>
      <c r="Q99" s="172">
        <v>1</v>
      </c>
      <c r="R99" s="172">
        <v>1</v>
      </c>
      <c r="S99" s="172">
        <v>1</v>
      </c>
      <c r="T99" s="172">
        <v>1</v>
      </c>
      <c r="U99" s="172">
        <v>1</v>
      </c>
      <c r="V99" s="172">
        <v>1</v>
      </c>
      <c r="W99" s="172">
        <v>1</v>
      </c>
      <c r="X99" s="172">
        <v>1</v>
      </c>
      <c r="Y99" s="172">
        <v>1</v>
      </c>
      <c r="Z99" s="172">
        <v>1</v>
      </c>
      <c r="AA99" s="172">
        <v>1</v>
      </c>
      <c r="AB99" s="172">
        <v>1</v>
      </c>
      <c r="AC99" s="172">
        <v>1</v>
      </c>
      <c r="AD99" s="172">
        <v>1</v>
      </c>
      <c r="AE99" s="172">
        <v>1</v>
      </c>
      <c r="AF99" s="172">
        <v>1</v>
      </c>
      <c r="AG99" s="172">
        <v>1</v>
      </c>
      <c r="AH99" s="172">
        <v>1</v>
      </c>
      <c r="AI99" s="172">
        <v>1</v>
      </c>
      <c r="AJ99" s="172">
        <v>1</v>
      </c>
      <c r="AK99" s="172">
        <v>1</v>
      </c>
      <c r="AL99" s="172">
        <v>1</v>
      </c>
    </row>
    <row r="100" spans="2:38" x14ac:dyDescent="0.15">
      <c r="B100" s="173" t="s">
        <v>1853</v>
      </c>
      <c r="C100" s="173">
        <v>65</v>
      </c>
      <c r="D100" s="174">
        <v>58</v>
      </c>
      <c r="E100" s="175">
        <v>7.0236727967424195E-2</v>
      </c>
      <c r="F100" s="175">
        <v>8.1589915779131703E-2</v>
      </c>
      <c r="G100" s="175">
        <v>7.6771615450112199E-2</v>
      </c>
      <c r="H100" s="175">
        <v>8.9641585568478496E-2</v>
      </c>
      <c r="I100" s="175">
        <v>9.3785535231927494E-2</v>
      </c>
      <c r="J100" s="175">
        <v>0.10114525071118</v>
      </c>
      <c r="K100" s="175">
        <v>0.109166601414663</v>
      </c>
      <c r="L100" s="175">
        <v>0.142665453302596</v>
      </c>
      <c r="M100" s="175">
        <v>0.14091892005374501</v>
      </c>
      <c r="N100" s="175">
        <v>0.113320667512169</v>
      </c>
      <c r="O100" s="175">
        <v>0.13918687502624699</v>
      </c>
      <c r="P100" s="175">
        <v>0.13167394634329099</v>
      </c>
      <c r="Q100" s="175">
        <v>0.12778045688712</v>
      </c>
      <c r="R100" s="175">
        <v>0.12311479863737999</v>
      </c>
      <c r="S100" s="175">
        <v>0.11975897389889301</v>
      </c>
      <c r="T100" s="175">
        <v>0.11333784849831199</v>
      </c>
      <c r="U100" s="175">
        <v>0.11923415880058701</v>
      </c>
      <c r="V100" s="175">
        <v>0.118444555472404</v>
      </c>
      <c r="W100" s="175">
        <v>0.116868829595476</v>
      </c>
      <c r="X100" s="175">
        <v>0.11408374628988401</v>
      </c>
      <c r="Y100" s="175">
        <v>0.10849319689949501</v>
      </c>
      <c r="Z100" s="175">
        <v>0.10917722791854</v>
      </c>
      <c r="AA100" s="175">
        <v>0.10777891115271999</v>
      </c>
      <c r="AB100" s="175">
        <v>0.10742346482439601</v>
      </c>
      <c r="AC100" s="175">
        <v>0.100736300395891</v>
      </c>
      <c r="AD100" s="175">
        <v>9.5960850062694003E-2</v>
      </c>
      <c r="AE100" s="175">
        <v>9.3495937955697703E-2</v>
      </c>
      <c r="AF100" s="175">
        <v>9.3484355760214494E-2</v>
      </c>
      <c r="AG100" s="175">
        <v>9.2171000475744003E-2</v>
      </c>
      <c r="AH100" s="175">
        <v>9.2171000475744003E-2</v>
      </c>
      <c r="AI100" s="175">
        <v>9.2171000475744003E-2</v>
      </c>
      <c r="AJ100" s="175">
        <v>9.2171000475744003E-2</v>
      </c>
      <c r="AK100" s="175">
        <v>9.2171000475744003E-2</v>
      </c>
      <c r="AL100" s="175">
        <v>9.2171000475744003E-2</v>
      </c>
    </row>
    <row r="101" spans="2:38" x14ac:dyDescent="0.15">
      <c r="B101" s="173" t="s">
        <v>1853</v>
      </c>
      <c r="C101" s="173">
        <v>65</v>
      </c>
      <c r="D101" s="174">
        <v>61</v>
      </c>
      <c r="E101" s="175">
        <v>0.103763548577346</v>
      </c>
      <c r="F101" s="175">
        <v>0.10103718784342899</v>
      </c>
      <c r="G101" s="175">
        <v>0.104393238640762</v>
      </c>
      <c r="H101" s="175">
        <v>0.105314502729646</v>
      </c>
      <c r="I101" s="175">
        <v>0.11443560012005401</v>
      </c>
      <c r="J101" s="175">
        <v>0.11301682104679001</v>
      </c>
      <c r="K101" s="175">
        <v>0.11301483830553601</v>
      </c>
      <c r="L101" s="175">
        <v>0.11372475107986101</v>
      </c>
      <c r="M101" s="175">
        <v>0.11633198270070499</v>
      </c>
      <c r="N101" s="175">
        <v>0.12538285702827801</v>
      </c>
      <c r="O101" s="175">
        <v>0.12858886001054601</v>
      </c>
      <c r="P101" s="175">
        <v>0.121905690170236</v>
      </c>
      <c r="Q101" s="175">
        <v>0.120671852220121</v>
      </c>
      <c r="R101" s="175">
        <v>0.12915964805952099</v>
      </c>
      <c r="S101" s="175">
        <v>0.12664698075441699</v>
      </c>
      <c r="T101" s="175">
        <v>0.121775533990334</v>
      </c>
      <c r="U101" s="175">
        <v>0.11747277908505201</v>
      </c>
      <c r="V101" s="175">
        <v>0.112943310696496</v>
      </c>
      <c r="W101" s="175">
        <v>0.11012829765170901</v>
      </c>
      <c r="X101" s="175">
        <v>0.10659593778693099</v>
      </c>
      <c r="Y101" s="175">
        <v>0.106818608472792</v>
      </c>
      <c r="Z101" s="175">
        <v>0.103011740338217</v>
      </c>
      <c r="AA101" s="175">
        <v>9.7644908972913905E-2</v>
      </c>
      <c r="AB101" s="175">
        <v>9.7500273872304796E-2</v>
      </c>
      <c r="AC101" s="175">
        <v>9.8932925455218507E-2</v>
      </c>
      <c r="AD101" s="175">
        <v>9.8408141063846502E-2</v>
      </c>
      <c r="AE101" s="175">
        <v>9.6093729844877004E-2</v>
      </c>
      <c r="AF101" s="175">
        <v>9.5634560278468506E-2</v>
      </c>
      <c r="AG101" s="175">
        <v>0.101508329865445</v>
      </c>
      <c r="AH101" s="175">
        <v>0.101508329865445</v>
      </c>
      <c r="AI101" s="175">
        <v>0.101508329865445</v>
      </c>
      <c r="AJ101" s="175">
        <v>0.101508329865445</v>
      </c>
      <c r="AK101" s="175">
        <v>0.101508329865445</v>
      </c>
      <c r="AL101" s="175">
        <v>0.101508329865445</v>
      </c>
    </row>
    <row r="102" spans="2:38" x14ac:dyDescent="0.15">
      <c r="B102" s="173" t="s">
        <v>1853</v>
      </c>
      <c r="C102" s="173">
        <f>+C99+1</f>
        <v>65</v>
      </c>
      <c r="D102" s="174">
        <v>62</v>
      </c>
      <c r="E102" s="175">
        <v>0.82599972345522898</v>
      </c>
      <c r="F102" s="175">
        <v>0.81737289637743904</v>
      </c>
      <c r="G102" s="175">
        <v>0.81883514590912598</v>
      </c>
      <c r="H102" s="175">
        <v>0.80504391170187495</v>
      </c>
      <c r="I102" s="175">
        <v>0.79177886464801905</v>
      </c>
      <c r="J102" s="175">
        <v>0.78583792824203003</v>
      </c>
      <c r="K102" s="175">
        <v>0.77781856027980101</v>
      </c>
      <c r="L102" s="175">
        <v>0.74360979561754303</v>
      </c>
      <c r="M102" s="175">
        <v>0.74274909724554905</v>
      </c>
      <c r="N102" s="175">
        <v>0.76129647545955403</v>
      </c>
      <c r="O102" s="175">
        <v>0.73222426496320703</v>
      </c>
      <c r="P102" s="175">
        <v>0.746420363486473</v>
      </c>
      <c r="Q102" s="175">
        <v>0.75154769089275897</v>
      </c>
      <c r="R102" s="175">
        <v>0.74772555330309898</v>
      </c>
      <c r="S102" s="175">
        <v>0.75359404534668994</v>
      </c>
      <c r="T102" s="175">
        <v>0.76488661751135401</v>
      </c>
      <c r="U102" s="175">
        <v>0.76329306211436199</v>
      </c>
      <c r="V102" s="175">
        <v>0.76861213383110105</v>
      </c>
      <c r="W102" s="175">
        <v>0.77300287275281498</v>
      </c>
      <c r="X102" s="175">
        <v>0.77932031592318496</v>
      </c>
      <c r="Y102" s="175">
        <v>0.784688194627714</v>
      </c>
      <c r="Z102" s="175">
        <v>0.78781103174324296</v>
      </c>
      <c r="AA102" s="175">
        <v>0.79457617987436602</v>
      </c>
      <c r="AB102" s="175">
        <v>0.795076261303299</v>
      </c>
      <c r="AC102" s="175">
        <v>0.80033077414889098</v>
      </c>
      <c r="AD102" s="175">
        <v>0.80563100887345895</v>
      </c>
      <c r="AE102" s="175">
        <v>0.81041033219942504</v>
      </c>
      <c r="AF102" s="175">
        <v>0.81088108396131697</v>
      </c>
      <c r="AG102" s="175">
        <v>0.806320669658811</v>
      </c>
      <c r="AH102" s="175">
        <v>0.806320669658811</v>
      </c>
      <c r="AI102" s="175">
        <v>0.806320669658811</v>
      </c>
      <c r="AJ102" s="175">
        <v>0.806320669658811</v>
      </c>
      <c r="AK102" s="175">
        <v>0.806320669658811</v>
      </c>
      <c r="AL102" s="175">
        <v>0.806320669658811</v>
      </c>
    </row>
    <row r="103" spans="2:38" x14ac:dyDescent="0.15">
      <c r="B103" s="171" t="s">
        <v>1854</v>
      </c>
      <c r="C103" s="171">
        <f>+C102+1</f>
        <v>66</v>
      </c>
      <c r="D103">
        <v>59</v>
      </c>
      <c r="E103" s="172">
        <v>1</v>
      </c>
      <c r="F103" s="172">
        <v>1</v>
      </c>
      <c r="G103" s="172">
        <v>1</v>
      </c>
      <c r="H103" s="172">
        <v>1</v>
      </c>
      <c r="I103" s="172">
        <v>1</v>
      </c>
      <c r="J103" s="172">
        <v>1</v>
      </c>
      <c r="K103" s="172">
        <v>1</v>
      </c>
      <c r="L103" s="172">
        <v>1</v>
      </c>
      <c r="M103" s="172">
        <v>1</v>
      </c>
      <c r="N103" s="172">
        <v>1</v>
      </c>
      <c r="O103" s="172">
        <v>1</v>
      </c>
      <c r="P103" s="172">
        <v>1</v>
      </c>
      <c r="Q103" s="172">
        <v>1</v>
      </c>
      <c r="R103" s="172">
        <v>1</v>
      </c>
      <c r="S103" s="172">
        <v>1</v>
      </c>
      <c r="T103" s="172">
        <v>1</v>
      </c>
      <c r="U103" s="172">
        <v>1</v>
      </c>
      <c r="V103" s="172">
        <v>1</v>
      </c>
      <c r="W103" s="172">
        <v>1</v>
      </c>
      <c r="X103" s="172">
        <v>1</v>
      </c>
      <c r="Y103" s="172">
        <v>1</v>
      </c>
      <c r="Z103" s="172">
        <v>1</v>
      </c>
      <c r="AA103" s="172">
        <v>1</v>
      </c>
      <c r="AB103" s="172">
        <v>1</v>
      </c>
      <c r="AC103" s="172">
        <v>1</v>
      </c>
      <c r="AD103" s="172">
        <v>1</v>
      </c>
      <c r="AE103" s="172">
        <v>1</v>
      </c>
      <c r="AF103" s="172">
        <v>1</v>
      </c>
      <c r="AG103" s="172">
        <v>1</v>
      </c>
      <c r="AH103" s="172">
        <v>1</v>
      </c>
      <c r="AI103" s="172">
        <v>1</v>
      </c>
      <c r="AJ103" s="172">
        <v>1</v>
      </c>
      <c r="AK103" s="172">
        <v>1</v>
      </c>
      <c r="AL103" s="172">
        <v>1</v>
      </c>
    </row>
    <row r="104" spans="2:38" x14ac:dyDescent="0.15">
      <c r="B104" s="173" t="s">
        <v>1855</v>
      </c>
      <c r="C104" s="173">
        <v>67</v>
      </c>
      <c r="D104" s="174">
        <v>44</v>
      </c>
      <c r="E104" s="175">
        <v>0.122584638396916</v>
      </c>
      <c r="F104" s="175">
        <v>0.122601298932275</v>
      </c>
      <c r="G104" s="175">
        <v>0.122575693354565</v>
      </c>
      <c r="H104" s="175">
        <v>0.122580835062622</v>
      </c>
      <c r="I104" s="175">
        <v>0.12259364273989</v>
      </c>
      <c r="J104" s="175">
        <v>0.12238047410114899</v>
      </c>
      <c r="K104" s="175">
        <v>0.11755166563324</v>
      </c>
      <c r="L104" s="175">
        <v>0.117918279777549</v>
      </c>
      <c r="M104" s="175">
        <v>0.131347851408604</v>
      </c>
      <c r="N104" s="175">
        <v>0.140598250448871</v>
      </c>
      <c r="O104" s="175">
        <v>0.137028489273959</v>
      </c>
      <c r="P104" s="175">
        <v>0.13451370275209801</v>
      </c>
      <c r="Q104" s="175">
        <v>0.161487469258806</v>
      </c>
      <c r="R104" s="175">
        <v>0.16588511513184301</v>
      </c>
      <c r="S104" s="175">
        <v>0.16386889154115999</v>
      </c>
      <c r="T104" s="175">
        <v>0.15623556903218599</v>
      </c>
      <c r="U104" s="175">
        <v>0.16271116955058801</v>
      </c>
      <c r="V104" s="175">
        <v>0.16378006290773001</v>
      </c>
      <c r="W104" s="175">
        <v>0.16895369762714299</v>
      </c>
      <c r="X104" s="175">
        <v>0.19802896656866001</v>
      </c>
      <c r="Y104" s="175">
        <v>0.23086135441236799</v>
      </c>
      <c r="Z104" s="175">
        <v>0.253475036985368</v>
      </c>
      <c r="AA104" s="175">
        <v>0.27715328447882098</v>
      </c>
      <c r="AB104" s="175">
        <v>0.30024839045046797</v>
      </c>
      <c r="AC104" s="175">
        <v>0.32588242922914001</v>
      </c>
      <c r="AD104" s="175">
        <v>0.353596636746425</v>
      </c>
      <c r="AE104" s="175">
        <v>0.348757452978951</v>
      </c>
      <c r="AF104" s="175">
        <v>0.35215814390327599</v>
      </c>
      <c r="AG104" s="175">
        <v>0.359931114303157</v>
      </c>
      <c r="AH104" s="175">
        <v>0.359931114303157</v>
      </c>
      <c r="AI104" s="175">
        <v>0.359931114303157</v>
      </c>
      <c r="AJ104" s="175">
        <v>0.359931114303157</v>
      </c>
      <c r="AK104" s="175">
        <v>0.359931114303157</v>
      </c>
      <c r="AL104" s="175">
        <v>0.359931114303157</v>
      </c>
    </row>
    <row r="105" spans="2:38" x14ac:dyDescent="0.15">
      <c r="B105" s="173" t="s">
        <v>1855</v>
      </c>
      <c r="C105" s="173">
        <v>67</v>
      </c>
      <c r="D105" s="174">
        <v>58</v>
      </c>
      <c r="E105" s="175">
        <v>0.87741536160308398</v>
      </c>
      <c r="F105" s="175">
        <v>0.877398701067725</v>
      </c>
      <c r="G105" s="175">
        <v>0.87742430664543503</v>
      </c>
      <c r="H105" s="175">
        <v>0.87741916493737804</v>
      </c>
      <c r="I105" s="175">
        <v>0.87740635726010996</v>
      </c>
      <c r="J105" s="175">
        <v>0.87761952589885095</v>
      </c>
      <c r="K105" s="175">
        <v>0.88244833436675996</v>
      </c>
      <c r="L105" s="175">
        <v>0.88208172022245102</v>
      </c>
      <c r="M105" s="175">
        <v>0.86865214859139595</v>
      </c>
      <c r="N105" s="175">
        <v>0.85940174955112902</v>
      </c>
      <c r="O105" s="175">
        <v>0.86297151072604095</v>
      </c>
      <c r="P105" s="175">
        <v>0.86548629724790205</v>
      </c>
      <c r="Q105" s="175">
        <v>0.83851253074119403</v>
      </c>
      <c r="R105" s="175">
        <v>0.83411488486815699</v>
      </c>
      <c r="S105" s="175">
        <v>0.83613110845883998</v>
      </c>
      <c r="T105" s="175">
        <v>0.84376443096781395</v>
      </c>
      <c r="U105" s="175">
        <v>0.83728883044941205</v>
      </c>
      <c r="V105" s="175">
        <v>0.83621993709227005</v>
      </c>
      <c r="W105" s="175">
        <v>0.83104630237285604</v>
      </c>
      <c r="X105" s="175">
        <v>0.80197103343134002</v>
      </c>
      <c r="Y105" s="175">
        <v>0.76913864558763201</v>
      </c>
      <c r="Z105" s="175">
        <v>0.746524963014632</v>
      </c>
      <c r="AA105" s="175">
        <v>0.72284671552117896</v>
      </c>
      <c r="AB105" s="175">
        <v>0.69975160954953197</v>
      </c>
      <c r="AC105" s="175">
        <v>0.67411757077085999</v>
      </c>
      <c r="AD105" s="175">
        <v>0.64640336325357495</v>
      </c>
      <c r="AE105" s="175">
        <v>0.651242547021049</v>
      </c>
      <c r="AF105" s="175">
        <v>0.64784185609672396</v>
      </c>
      <c r="AG105" s="175">
        <v>0.64006888569684295</v>
      </c>
      <c r="AH105" s="175">
        <v>0.64006888569684295</v>
      </c>
      <c r="AI105" s="175">
        <v>0.64006888569684295</v>
      </c>
      <c r="AJ105" s="175">
        <v>0.64006888569684295</v>
      </c>
      <c r="AK105" s="175">
        <v>0.64006888569684295</v>
      </c>
      <c r="AL105" s="175">
        <v>0.64006888569684295</v>
      </c>
    </row>
    <row r="106" spans="2:38" x14ac:dyDescent="0.15">
      <c r="B106" s="171" t="s">
        <v>1856</v>
      </c>
      <c r="C106" s="171">
        <f>+C104+1</f>
        <v>68</v>
      </c>
      <c r="D106">
        <v>62</v>
      </c>
      <c r="E106" s="172">
        <v>1</v>
      </c>
      <c r="F106" s="172">
        <v>1</v>
      </c>
      <c r="G106" s="172">
        <v>1</v>
      </c>
      <c r="H106" s="172">
        <v>1</v>
      </c>
      <c r="I106" s="172">
        <v>1</v>
      </c>
      <c r="J106" s="172">
        <v>1</v>
      </c>
      <c r="K106" s="172">
        <v>1</v>
      </c>
      <c r="L106" s="172">
        <v>1</v>
      </c>
      <c r="M106" s="172">
        <v>1</v>
      </c>
      <c r="N106" s="172">
        <v>1</v>
      </c>
      <c r="O106" s="172">
        <v>1</v>
      </c>
      <c r="P106" s="172">
        <v>1</v>
      </c>
      <c r="Q106" s="172">
        <v>1</v>
      </c>
      <c r="R106" s="172">
        <v>1</v>
      </c>
      <c r="S106" s="172">
        <v>1</v>
      </c>
      <c r="T106" s="172">
        <v>1</v>
      </c>
      <c r="U106" s="172">
        <v>1</v>
      </c>
      <c r="V106" s="172">
        <v>1</v>
      </c>
      <c r="W106" s="172">
        <v>1</v>
      </c>
      <c r="X106" s="172">
        <v>1</v>
      </c>
      <c r="Y106" s="172">
        <v>1</v>
      </c>
      <c r="Z106" s="172">
        <v>1</v>
      </c>
      <c r="AA106" s="172">
        <v>1</v>
      </c>
      <c r="AB106" s="172">
        <v>1</v>
      </c>
      <c r="AC106" s="172">
        <v>1</v>
      </c>
      <c r="AD106" s="172">
        <v>1</v>
      </c>
      <c r="AE106" s="172">
        <v>1</v>
      </c>
      <c r="AF106" s="172">
        <v>1</v>
      </c>
      <c r="AG106" s="172">
        <v>1</v>
      </c>
      <c r="AH106" s="172">
        <v>1</v>
      </c>
      <c r="AI106" s="172">
        <v>1</v>
      </c>
      <c r="AJ106" s="172">
        <v>1</v>
      </c>
      <c r="AK106" s="172">
        <v>1</v>
      </c>
      <c r="AL106" s="172">
        <v>1</v>
      </c>
    </row>
    <row r="107" spans="2:38" x14ac:dyDescent="0.15">
      <c r="B107" s="173" t="s">
        <v>1857</v>
      </c>
      <c r="C107" s="173">
        <v>69</v>
      </c>
      <c r="D107" s="176">
        <v>58</v>
      </c>
      <c r="E107" s="175">
        <v>0</v>
      </c>
      <c r="F107" s="175">
        <v>0</v>
      </c>
      <c r="G107" s="175">
        <v>0</v>
      </c>
      <c r="H107" s="175">
        <v>0</v>
      </c>
      <c r="I107" s="175">
        <v>0</v>
      </c>
      <c r="J107" s="175">
        <v>0</v>
      </c>
      <c r="K107" s="175">
        <v>0</v>
      </c>
      <c r="L107" s="175">
        <v>0</v>
      </c>
      <c r="M107" s="175">
        <v>0</v>
      </c>
      <c r="N107" s="175">
        <v>0</v>
      </c>
      <c r="O107" s="175">
        <v>2.3825969415416998E-2</v>
      </c>
      <c r="P107" s="175">
        <v>4.0406964999932703E-2</v>
      </c>
      <c r="Q107" s="175">
        <v>6.7313555347091894E-2</v>
      </c>
      <c r="R107" s="175">
        <v>0.102889365837855</v>
      </c>
      <c r="S107" s="175">
        <v>0.11739662365948</v>
      </c>
      <c r="T107" s="175">
        <v>0.11012806651540299</v>
      </c>
      <c r="U107" s="175">
        <v>0.121318567053154</v>
      </c>
      <c r="V107" s="175">
        <v>0.12387607420104001</v>
      </c>
      <c r="W107" s="175">
        <v>0.129263647905205</v>
      </c>
      <c r="X107" s="175">
        <v>0.12369410061028201</v>
      </c>
      <c r="Y107" s="175">
        <v>0.12607862490782701</v>
      </c>
      <c r="Z107" s="175">
        <v>0.126768419132371</v>
      </c>
      <c r="AA107" s="175">
        <v>0.134517972321063</v>
      </c>
      <c r="AB107" s="175">
        <v>0.132383921331966</v>
      </c>
      <c r="AC107" s="175">
        <v>0.119812895938712</v>
      </c>
      <c r="AD107" s="175">
        <v>0.118665614294351</v>
      </c>
      <c r="AE107" s="175">
        <v>0.11950991705503899</v>
      </c>
      <c r="AF107" s="175">
        <v>0.11857473491576501</v>
      </c>
      <c r="AG107" s="175">
        <v>0.12078828253056401</v>
      </c>
      <c r="AH107" s="175">
        <v>0.12078828253056401</v>
      </c>
      <c r="AI107" s="175">
        <v>0.12078828253056401</v>
      </c>
      <c r="AJ107" s="175">
        <v>0.12078828253056401</v>
      </c>
      <c r="AK107" s="175">
        <v>0.12078828253056401</v>
      </c>
      <c r="AL107" s="177">
        <v>0.12078828253056401</v>
      </c>
    </row>
    <row r="108" spans="2:38" x14ac:dyDescent="0.15">
      <c r="B108" s="173" t="s">
        <v>1857</v>
      </c>
      <c r="C108" s="173">
        <f>+C106+1</f>
        <v>69</v>
      </c>
      <c r="D108" s="174">
        <v>68</v>
      </c>
      <c r="E108" s="175">
        <v>1</v>
      </c>
      <c r="F108" s="175">
        <v>1</v>
      </c>
      <c r="G108" s="175">
        <v>1</v>
      </c>
      <c r="H108" s="175">
        <v>1</v>
      </c>
      <c r="I108" s="175">
        <v>1</v>
      </c>
      <c r="J108" s="175">
        <v>1</v>
      </c>
      <c r="K108" s="175">
        <v>1</v>
      </c>
      <c r="L108" s="175">
        <v>1</v>
      </c>
      <c r="M108" s="175">
        <v>1</v>
      </c>
      <c r="N108" s="175">
        <v>1</v>
      </c>
      <c r="O108" s="175">
        <v>0.97617403058458296</v>
      </c>
      <c r="P108" s="175">
        <v>0.95959303500006699</v>
      </c>
      <c r="Q108" s="175">
        <v>0.93268644465290795</v>
      </c>
      <c r="R108" s="175">
        <v>0.89711063416214498</v>
      </c>
      <c r="S108" s="175">
        <v>0.88260337634052</v>
      </c>
      <c r="T108" s="175">
        <v>0.88987193348459703</v>
      </c>
      <c r="U108" s="175">
        <v>0.87868143294684597</v>
      </c>
      <c r="V108" s="175">
        <v>0.87612392579896003</v>
      </c>
      <c r="W108" s="175">
        <v>0.87073635209479505</v>
      </c>
      <c r="X108" s="175">
        <v>0.87630589938971803</v>
      </c>
      <c r="Y108" s="175">
        <v>0.87392137509217305</v>
      </c>
      <c r="Z108" s="175">
        <v>0.87323158086762898</v>
      </c>
      <c r="AA108" s="175">
        <v>0.865482027678937</v>
      </c>
      <c r="AB108" s="175">
        <v>0.86761607866803403</v>
      </c>
      <c r="AC108" s="175">
        <v>0.88018710406128797</v>
      </c>
      <c r="AD108" s="175">
        <v>0.88133438570564904</v>
      </c>
      <c r="AE108" s="175">
        <v>0.88049008294496101</v>
      </c>
      <c r="AF108" s="175">
        <v>0.88142526508423502</v>
      </c>
      <c r="AG108" s="175">
        <v>0.87921171746943605</v>
      </c>
      <c r="AH108" s="175">
        <v>0.87921171746943605</v>
      </c>
      <c r="AI108" s="175">
        <v>0.87921171746943605</v>
      </c>
      <c r="AJ108" s="175">
        <v>0.87921171746943605</v>
      </c>
      <c r="AK108" s="175">
        <v>0.87921171746943605</v>
      </c>
      <c r="AL108" s="175">
        <v>0.87921171746943605</v>
      </c>
    </row>
    <row r="109" spans="2:38" x14ac:dyDescent="0.15">
      <c r="B109" s="171" t="s">
        <v>1858</v>
      </c>
      <c r="C109" s="171">
        <f t="shared" ref="C109:C115" si="2">+C108+1</f>
        <v>70</v>
      </c>
      <c r="D109">
        <v>69</v>
      </c>
      <c r="E109" s="172">
        <v>1</v>
      </c>
      <c r="F109" s="172">
        <v>1</v>
      </c>
      <c r="G109" s="172">
        <v>1</v>
      </c>
      <c r="H109" s="172">
        <v>1</v>
      </c>
      <c r="I109" s="172">
        <v>1</v>
      </c>
      <c r="J109" s="172">
        <v>1</v>
      </c>
      <c r="K109" s="172">
        <v>1</v>
      </c>
      <c r="L109" s="172">
        <v>1</v>
      </c>
      <c r="M109" s="172">
        <v>1</v>
      </c>
      <c r="N109" s="172">
        <v>1</v>
      </c>
      <c r="O109" s="172">
        <v>1</v>
      </c>
      <c r="P109" s="172">
        <v>1</v>
      </c>
      <c r="Q109" s="172">
        <v>1</v>
      </c>
      <c r="R109" s="172">
        <v>1</v>
      </c>
      <c r="S109" s="172">
        <v>1</v>
      </c>
      <c r="T109" s="172">
        <v>1</v>
      </c>
      <c r="U109" s="172">
        <v>1</v>
      </c>
      <c r="V109" s="172">
        <v>1</v>
      </c>
      <c r="W109" s="172">
        <v>1</v>
      </c>
      <c r="X109" s="172">
        <v>1</v>
      </c>
      <c r="Y109" s="172">
        <v>1</v>
      </c>
      <c r="Z109" s="172">
        <v>1</v>
      </c>
      <c r="AA109" s="172">
        <v>1</v>
      </c>
      <c r="AB109" s="172">
        <v>1</v>
      </c>
      <c r="AC109" s="172">
        <v>1</v>
      </c>
      <c r="AD109" s="172">
        <v>1</v>
      </c>
      <c r="AE109" s="172">
        <v>1</v>
      </c>
      <c r="AF109" s="172">
        <v>1</v>
      </c>
      <c r="AG109" s="172">
        <v>1</v>
      </c>
      <c r="AH109" s="172">
        <v>1</v>
      </c>
      <c r="AI109" s="172">
        <v>1</v>
      </c>
      <c r="AJ109" s="172">
        <v>1</v>
      </c>
      <c r="AK109" s="172">
        <v>1</v>
      </c>
      <c r="AL109" s="172">
        <v>1</v>
      </c>
    </row>
    <row r="110" spans="2:38" x14ac:dyDescent="0.15">
      <c r="B110" s="171" t="s">
        <v>1859</v>
      </c>
      <c r="C110" s="171">
        <f t="shared" si="2"/>
        <v>71</v>
      </c>
      <c r="D110">
        <v>65</v>
      </c>
      <c r="E110" s="172">
        <v>1</v>
      </c>
      <c r="F110" s="172">
        <v>1</v>
      </c>
      <c r="G110" s="172">
        <v>1</v>
      </c>
      <c r="H110" s="172">
        <v>1</v>
      </c>
      <c r="I110" s="172">
        <v>1</v>
      </c>
      <c r="J110" s="172">
        <v>1</v>
      </c>
      <c r="K110" s="172">
        <v>1</v>
      </c>
      <c r="L110" s="172">
        <v>1</v>
      </c>
      <c r="M110" s="172">
        <v>1</v>
      </c>
      <c r="N110" s="172">
        <v>1</v>
      </c>
      <c r="O110" s="172">
        <v>1</v>
      </c>
      <c r="P110" s="172">
        <v>1</v>
      </c>
      <c r="Q110" s="172">
        <v>1</v>
      </c>
      <c r="R110" s="172">
        <v>1</v>
      </c>
      <c r="S110" s="172">
        <v>1</v>
      </c>
      <c r="T110" s="172">
        <v>1</v>
      </c>
      <c r="U110" s="172">
        <v>1</v>
      </c>
      <c r="V110" s="172">
        <v>1</v>
      </c>
      <c r="W110" s="172">
        <v>1</v>
      </c>
      <c r="X110" s="172">
        <v>1</v>
      </c>
      <c r="Y110" s="172">
        <v>1</v>
      </c>
      <c r="Z110" s="172">
        <v>1</v>
      </c>
      <c r="AA110" s="172">
        <v>1</v>
      </c>
      <c r="AB110" s="172">
        <v>1</v>
      </c>
      <c r="AC110" s="172">
        <v>1</v>
      </c>
      <c r="AD110" s="172">
        <v>1</v>
      </c>
      <c r="AE110" s="172">
        <v>1</v>
      </c>
      <c r="AF110" s="172">
        <v>1</v>
      </c>
      <c r="AG110" s="172">
        <v>1</v>
      </c>
      <c r="AH110" s="172">
        <v>1</v>
      </c>
      <c r="AI110" s="172">
        <v>1</v>
      </c>
      <c r="AJ110" s="172">
        <v>1</v>
      </c>
      <c r="AK110" s="172">
        <v>1</v>
      </c>
      <c r="AL110" s="172">
        <v>1</v>
      </c>
    </row>
    <row r="111" spans="2:38" x14ac:dyDescent="0.15">
      <c r="B111" s="171" t="s">
        <v>1860</v>
      </c>
      <c r="C111" s="171">
        <f t="shared" si="2"/>
        <v>72</v>
      </c>
      <c r="D111">
        <v>65</v>
      </c>
      <c r="E111" s="172">
        <v>1</v>
      </c>
      <c r="F111" s="172">
        <v>1</v>
      </c>
      <c r="G111" s="172">
        <v>1</v>
      </c>
      <c r="H111" s="172">
        <v>1</v>
      </c>
      <c r="I111" s="172">
        <v>1</v>
      </c>
      <c r="J111" s="172">
        <v>1</v>
      </c>
      <c r="K111" s="172">
        <v>1</v>
      </c>
      <c r="L111" s="172">
        <v>1</v>
      </c>
      <c r="M111" s="172">
        <v>1</v>
      </c>
      <c r="N111" s="172">
        <v>1</v>
      </c>
      <c r="O111" s="172">
        <v>1</v>
      </c>
      <c r="P111" s="172">
        <v>1</v>
      </c>
      <c r="Q111" s="172">
        <v>1</v>
      </c>
      <c r="R111" s="172">
        <v>1</v>
      </c>
      <c r="S111" s="172">
        <v>1</v>
      </c>
      <c r="T111" s="172">
        <v>1</v>
      </c>
      <c r="U111" s="172">
        <v>1</v>
      </c>
      <c r="V111" s="172">
        <v>1</v>
      </c>
      <c r="W111" s="172">
        <v>1</v>
      </c>
      <c r="X111" s="172">
        <v>1</v>
      </c>
      <c r="Y111" s="172">
        <v>1</v>
      </c>
      <c r="Z111" s="172">
        <v>1</v>
      </c>
      <c r="AA111" s="172">
        <v>1</v>
      </c>
      <c r="AB111" s="172">
        <v>1</v>
      </c>
      <c r="AC111" s="172">
        <v>1</v>
      </c>
      <c r="AD111" s="172">
        <v>1</v>
      </c>
      <c r="AE111" s="172">
        <v>1</v>
      </c>
      <c r="AF111" s="172">
        <v>1</v>
      </c>
      <c r="AG111" s="172">
        <v>1</v>
      </c>
      <c r="AH111" s="172">
        <v>1</v>
      </c>
      <c r="AI111" s="172">
        <v>1</v>
      </c>
      <c r="AJ111" s="172">
        <v>1</v>
      </c>
      <c r="AK111" s="172">
        <v>1</v>
      </c>
      <c r="AL111" s="172">
        <v>1</v>
      </c>
    </row>
    <row r="112" spans="2:38" x14ac:dyDescent="0.15">
      <c r="B112" s="171" t="s">
        <v>1861</v>
      </c>
      <c r="C112" s="171">
        <f t="shared" si="2"/>
        <v>73</v>
      </c>
      <c r="D112">
        <v>65</v>
      </c>
      <c r="E112" s="172">
        <v>1</v>
      </c>
      <c r="F112" s="172">
        <v>1</v>
      </c>
      <c r="G112" s="172">
        <v>1</v>
      </c>
      <c r="H112" s="172">
        <v>1</v>
      </c>
      <c r="I112" s="172">
        <v>1</v>
      </c>
      <c r="J112" s="172">
        <v>1</v>
      </c>
      <c r="K112" s="172">
        <v>1</v>
      </c>
      <c r="L112" s="172">
        <v>1</v>
      </c>
      <c r="M112" s="172">
        <v>1</v>
      </c>
      <c r="N112" s="172">
        <v>1</v>
      </c>
      <c r="O112" s="172">
        <v>1</v>
      </c>
      <c r="P112" s="172">
        <v>1</v>
      </c>
      <c r="Q112" s="172">
        <v>1</v>
      </c>
      <c r="R112" s="172">
        <v>1</v>
      </c>
      <c r="S112" s="172">
        <v>1</v>
      </c>
      <c r="T112" s="172">
        <v>1</v>
      </c>
      <c r="U112" s="172">
        <v>1</v>
      </c>
      <c r="V112" s="172">
        <v>1</v>
      </c>
      <c r="W112" s="172">
        <v>1</v>
      </c>
      <c r="X112" s="172">
        <v>1</v>
      </c>
      <c r="Y112" s="172">
        <v>1</v>
      </c>
      <c r="Z112" s="172">
        <v>1</v>
      </c>
      <c r="AA112" s="172">
        <v>1</v>
      </c>
      <c r="AB112" s="172">
        <v>1</v>
      </c>
      <c r="AC112" s="172">
        <v>1</v>
      </c>
      <c r="AD112" s="172">
        <v>1</v>
      </c>
      <c r="AE112" s="172">
        <v>1</v>
      </c>
      <c r="AF112" s="172">
        <v>1</v>
      </c>
      <c r="AG112" s="172">
        <v>1</v>
      </c>
      <c r="AH112" s="172">
        <v>1</v>
      </c>
      <c r="AI112" s="172">
        <v>1</v>
      </c>
      <c r="AJ112" s="172">
        <v>1</v>
      </c>
      <c r="AK112" s="172">
        <v>1</v>
      </c>
      <c r="AL112" s="172">
        <v>1</v>
      </c>
    </row>
    <row r="113" spans="2:38" x14ac:dyDescent="0.15">
      <c r="B113" s="171" t="s">
        <v>1862</v>
      </c>
      <c r="C113" s="171">
        <f t="shared" si="2"/>
        <v>74</v>
      </c>
      <c r="D113">
        <v>65</v>
      </c>
      <c r="E113" s="172">
        <v>1</v>
      </c>
      <c r="F113" s="172">
        <v>1</v>
      </c>
      <c r="G113" s="172">
        <v>1</v>
      </c>
      <c r="H113" s="172">
        <v>1</v>
      </c>
      <c r="I113" s="172">
        <v>1</v>
      </c>
      <c r="J113" s="172">
        <v>1</v>
      </c>
      <c r="K113" s="172">
        <v>1</v>
      </c>
      <c r="L113" s="172">
        <v>1</v>
      </c>
      <c r="M113" s="172">
        <v>1</v>
      </c>
      <c r="N113" s="172">
        <v>1</v>
      </c>
      <c r="O113" s="172">
        <v>1</v>
      </c>
      <c r="P113" s="172">
        <v>1</v>
      </c>
      <c r="Q113" s="172">
        <v>1</v>
      </c>
      <c r="R113" s="172">
        <v>1</v>
      </c>
      <c r="S113" s="172">
        <v>1</v>
      </c>
      <c r="T113" s="172">
        <v>1</v>
      </c>
      <c r="U113" s="172">
        <v>1</v>
      </c>
      <c r="V113" s="172">
        <v>1</v>
      </c>
      <c r="W113" s="172">
        <v>1</v>
      </c>
      <c r="X113" s="172">
        <v>1</v>
      </c>
      <c r="Y113" s="172">
        <v>1</v>
      </c>
      <c r="Z113" s="172">
        <v>1</v>
      </c>
      <c r="AA113" s="172">
        <v>1</v>
      </c>
      <c r="AB113" s="172">
        <v>1</v>
      </c>
      <c r="AC113" s="172">
        <v>1</v>
      </c>
      <c r="AD113" s="172">
        <v>1</v>
      </c>
      <c r="AE113" s="172">
        <v>1</v>
      </c>
      <c r="AF113" s="172">
        <v>1</v>
      </c>
      <c r="AG113" s="172">
        <v>1</v>
      </c>
      <c r="AH113" s="172">
        <v>1</v>
      </c>
      <c r="AI113" s="172">
        <v>1</v>
      </c>
      <c r="AJ113" s="172">
        <v>1</v>
      </c>
      <c r="AK113" s="172">
        <v>1</v>
      </c>
      <c r="AL113" s="172">
        <v>1</v>
      </c>
    </row>
    <row r="114" spans="2:38" x14ac:dyDescent="0.15">
      <c r="B114" s="171" t="s">
        <v>551</v>
      </c>
      <c r="C114" s="171">
        <f t="shared" si="2"/>
        <v>75</v>
      </c>
      <c r="D114">
        <v>61</v>
      </c>
      <c r="E114" s="172">
        <v>1</v>
      </c>
      <c r="F114" s="172">
        <v>1</v>
      </c>
      <c r="G114" s="172">
        <v>1</v>
      </c>
      <c r="H114" s="172">
        <v>1</v>
      </c>
      <c r="I114" s="172">
        <v>1</v>
      </c>
      <c r="J114" s="172">
        <v>1</v>
      </c>
      <c r="K114" s="172">
        <v>1</v>
      </c>
      <c r="L114" s="172">
        <v>1</v>
      </c>
      <c r="M114" s="172">
        <v>1</v>
      </c>
      <c r="N114" s="172">
        <v>1</v>
      </c>
      <c r="O114" s="172">
        <v>1</v>
      </c>
      <c r="P114" s="172">
        <v>1</v>
      </c>
      <c r="Q114" s="172">
        <v>1</v>
      </c>
      <c r="R114" s="172">
        <v>1</v>
      </c>
      <c r="S114" s="172">
        <v>1</v>
      </c>
      <c r="T114" s="172">
        <v>1</v>
      </c>
      <c r="U114" s="172">
        <v>1</v>
      </c>
      <c r="V114" s="172">
        <v>1</v>
      </c>
      <c r="W114" s="172">
        <v>1</v>
      </c>
      <c r="X114" s="172">
        <v>1</v>
      </c>
      <c r="Y114" s="172">
        <v>1</v>
      </c>
      <c r="Z114" s="172">
        <v>1</v>
      </c>
      <c r="AA114" s="172">
        <v>1</v>
      </c>
      <c r="AB114" s="172">
        <v>1</v>
      </c>
      <c r="AC114" s="172">
        <v>1</v>
      </c>
      <c r="AD114" s="172">
        <v>1</v>
      </c>
      <c r="AE114" s="172">
        <v>1</v>
      </c>
      <c r="AF114" s="172">
        <v>1</v>
      </c>
      <c r="AG114" s="172">
        <v>1</v>
      </c>
      <c r="AH114" s="172">
        <v>1</v>
      </c>
      <c r="AI114" s="172">
        <v>1</v>
      </c>
      <c r="AJ114" s="172">
        <v>1</v>
      </c>
      <c r="AK114" s="172">
        <v>1</v>
      </c>
      <c r="AL114" s="172">
        <v>1</v>
      </c>
    </row>
    <row r="115" spans="2:38" x14ac:dyDescent="0.15">
      <c r="B115" s="171" t="s">
        <v>1863</v>
      </c>
      <c r="C115" s="171">
        <f t="shared" si="2"/>
        <v>76</v>
      </c>
      <c r="D115">
        <v>64</v>
      </c>
      <c r="E115" s="172">
        <v>1</v>
      </c>
      <c r="F115" s="172">
        <v>1</v>
      </c>
      <c r="G115" s="172">
        <v>1</v>
      </c>
      <c r="H115" s="172">
        <v>1</v>
      </c>
      <c r="I115" s="172">
        <v>1</v>
      </c>
      <c r="J115" s="172">
        <v>1</v>
      </c>
      <c r="K115" s="172">
        <v>1</v>
      </c>
      <c r="L115" s="172">
        <v>1</v>
      </c>
      <c r="M115" s="172">
        <v>1</v>
      </c>
      <c r="N115" s="172">
        <v>1</v>
      </c>
      <c r="O115" s="172">
        <v>1</v>
      </c>
      <c r="P115" s="172">
        <v>1</v>
      </c>
      <c r="Q115" s="172">
        <v>1</v>
      </c>
      <c r="R115" s="172">
        <v>1</v>
      </c>
      <c r="S115" s="172">
        <v>1</v>
      </c>
      <c r="T115" s="172">
        <v>1</v>
      </c>
      <c r="U115" s="172">
        <v>1</v>
      </c>
      <c r="V115" s="172">
        <v>1</v>
      </c>
      <c r="W115" s="172">
        <v>1</v>
      </c>
      <c r="X115" s="172">
        <v>1</v>
      </c>
      <c r="Y115" s="172">
        <v>1</v>
      </c>
      <c r="Z115" s="172">
        <v>1</v>
      </c>
      <c r="AA115" s="172">
        <v>1</v>
      </c>
      <c r="AB115" s="172">
        <v>1</v>
      </c>
      <c r="AC115" s="172">
        <v>1</v>
      </c>
      <c r="AD115" s="172">
        <v>1</v>
      </c>
      <c r="AE115" s="172">
        <v>1</v>
      </c>
      <c r="AF115" s="172">
        <v>1</v>
      </c>
      <c r="AG115" s="172">
        <v>1</v>
      </c>
      <c r="AH115" s="172">
        <v>1</v>
      </c>
      <c r="AI115" s="172">
        <v>1</v>
      </c>
      <c r="AJ115" s="172">
        <v>1</v>
      </c>
      <c r="AK115" s="172">
        <v>1</v>
      </c>
      <c r="AL115" s="172">
        <v>1</v>
      </c>
    </row>
    <row r="116" spans="2:38" x14ac:dyDescent="0.15">
      <c r="B116" s="171" t="s">
        <v>1864</v>
      </c>
      <c r="C116" s="171">
        <v>77</v>
      </c>
      <c r="D116">
        <v>67</v>
      </c>
      <c r="E116" s="172">
        <v>1</v>
      </c>
      <c r="F116" s="172">
        <v>1</v>
      </c>
      <c r="G116" s="172">
        <v>1</v>
      </c>
      <c r="H116" s="172">
        <v>1</v>
      </c>
      <c r="I116" s="172">
        <v>1</v>
      </c>
      <c r="J116" s="172">
        <v>1</v>
      </c>
      <c r="K116" s="172">
        <v>1</v>
      </c>
      <c r="L116" s="172">
        <v>1</v>
      </c>
      <c r="M116" s="172">
        <v>1</v>
      </c>
      <c r="N116" s="172">
        <v>1</v>
      </c>
      <c r="O116" s="172">
        <v>1</v>
      </c>
      <c r="P116" s="172">
        <v>1</v>
      </c>
      <c r="Q116" s="172">
        <v>1</v>
      </c>
      <c r="R116" s="172">
        <v>1</v>
      </c>
      <c r="S116" s="172">
        <v>1</v>
      </c>
      <c r="T116" s="172">
        <v>1</v>
      </c>
      <c r="U116" s="172">
        <v>1</v>
      </c>
      <c r="V116" s="172">
        <v>1</v>
      </c>
      <c r="W116" s="172">
        <v>1</v>
      </c>
      <c r="X116" s="172">
        <v>1</v>
      </c>
      <c r="Y116" s="172">
        <v>1</v>
      </c>
      <c r="Z116" s="172">
        <v>1</v>
      </c>
      <c r="AA116" s="172">
        <v>1</v>
      </c>
      <c r="AB116" s="172">
        <v>1</v>
      </c>
      <c r="AC116" s="172">
        <v>1</v>
      </c>
      <c r="AD116" s="172">
        <v>1</v>
      </c>
      <c r="AE116" s="172">
        <v>1</v>
      </c>
      <c r="AF116" s="172">
        <v>1</v>
      </c>
      <c r="AG116" s="172">
        <v>1</v>
      </c>
      <c r="AH116" s="172">
        <v>1</v>
      </c>
      <c r="AI116" s="172">
        <v>1</v>
      </c>
      <c r="AJ116" s="172">
        <v>1</v>
      </c>
      <c r="AK116" s="172">
        <v>1</v>
      </c>
      <c r="AL116" s="172">
        <v>1</v>
      </c>
    </row>
    <row r="117" spans="2:38" x14ac:dyDescent="0.15">
      <c r="B117" s="171" t="s">
        <v>1865</v>
      </c>
      <c r="C117" s="171">
        <v>78</v>
      </c>
      <c r="D117">
        <v>60</v>
      </c>
      <c r="E117" s="172">
        <v>1</v>
      </c>
      <c r="F117" s="172">
        <v>1</v>
      </c>
      <c r="G117" s="172">
        <v>1</v>
      </c>
      <c r="H117" s="172">
        <v>1</v>
      </c>
      <c r="I117" s="172">
        <v>1</v>
      </c>
      <c r="J117" s="172">
        <v>1</v>
      </c>
      <c r="K117" s="172">
        <v>1</v>
      </c>
      <c r="L117" s="172">
        <v>1</v>
      </c>
      <c r="M117" s="172">
        <v>1</v>
      </c>
      <c r="N117" s="172">
        <v>1</v>
      </c>
      <c r="O117" s="172">
        <v>1</v>
      </c>
      <c r="P117" s="172">
        <v>1</v>
      </c>
      <c r="Q117" s="172">
        <v>1</v>
      </c>
      <c r="R117" s="172">
        <v>1</v>
      </c>
      <c r="S117" s="172">
        <v>1</v>
      </c>
      <c r="T117" s="172">
        <v>1</v>
      </c>
      <c r="U117" s="172">
        <v>1</v>
      </c>
      <c r="V117" s="172">
        <v>1</v>
      </c>
      <c r="W117" s="172">
        <v>1</v>
      </c>
      <c r="X117" s="172">
        <v>1</v>
      </c>
      <c r="Y117" s="172">
        <v>1</v>
      </c>
      <c r="Z117" s="172">
        <v>1</v>
      </c>
      <c r="AA117" s="172">
        <v>1</v>
      </c>
      <c r="AB117" s="172">
        <v>1</v>
      </c>
      <c r="AC117" s="172">
        <v>1</v>
      </c>
      <c r="AD117" s="172">
        <v>1</v>
      </c>
      <c r="AE117" s="172">
        <v>1</v>
      </c>
      <c r="AF117" s="172">
        <v>1</v>
      </c>
      <c r="AG117" s="172">
        <v>1</v>
      </c>
      <c r="AH117" s="172">
        <v>1</v>
      </c>
      <c r="AI117" s="172">
        <v>1</v>
      </c>
      <c r="AJ117" s="172">
        <v>1</v>
      </c>
      <c r="AK117" s="172">
        <v>1</v>
      </c>
      <c r="AL117" s="172">
        <v>1</v>
      </c>
    </row>
    <row r="118" spans="2:38" x14ac:dyDescent="0.15">
      <c r="B118" s="171" t="s">
        <v>1866</v>
      </c>
      <c r="C118" s="171">
        <v>79</v>
      </c>
      <c r="D118">
        <v>61</v>
      </c>
      <c r="E118" s="172">
        <v>1</v>
      </c>
      <c r="F118" s="172">
        <v>1</v>
      </c>
      <c r="G118" s="172">
        <v>1</v>
      </c>
      <c r="H118" s="172">
        <v>1</v>
      </c>
      <c r="I118" s="172">
        <v>1</v>
      </c>
      <c r="J118" s="172">
        <v>1</v>
      </c>
      <c r="K118" s="172">
        <v>1</v>
      </c>
      <c r="L118" s="172">
        <v>1</v>
      </c>
      <c r="M118" s="172">
        <v>1</v>
      </c>
      <c r="N118" s="172">
        <v>1</v>
      </c>
      <c r="O118" s="172">
        <v>1</v>
      </c>
      <c r="P118" s="172">
        <v>1</v>
      </c>
      <c r="Q118" s="172">
        <v>1</v>
      </c>
      <c r="R118" s="172">
        <v>1</v>
      </c>
      <c r="S118" s="172">
        <v>1</v>
      </c>
      <c r="T118" s="172">
        <v>1</v>
      </c>
      <c r="U118" s="172">
        <v>1</v>
      </c>
      <c r="V118" s="172">
        <v>1</v>
      </c>
      <c r="W118" s="172">
        <v>1</v>
      </c>
      <c r="X118" s="172">
        <v>1</v>
      </c>
      <c r="Y118" s="172">
        <v>1</v>
      </c>
      <c r="Z118" s="172">
        <v>1</v>
      </c>
      <c r="AA118" s="172">
        <v>1</v>
      </c>
      <c r="AB118" s="172">
        <v>1</v>
      </c>
      <c r="AC118" s="172">
        <v>1</v>
      </c>
      <c r="AD118" s="172">
        <v>1</v>
      </c>
      <c r="AE118" s="172">
        <v>1</v>
      </c>
      <c r="AF118" s="172">
        <v>1</v>
      </c>
      <c r="AG118" s="172">
        <v>1</v>
      </c>
      <c r="AH118" s="172">
        <v>1</v>
      </c>
      <c r="AI118" s="172">
        <v>1</v>
      </c>
      <c r="AJ118" s="172">
        <v>1</v>
      </c>
      <c r="AK118" s="172">
        <v>1</v>
      </c>
      <c r="AL118" s="172">
        <v>1</v>
      </c>
    </row>
    <row r="119" spans="2:38" x14ac:dyDescent="0.15">
      <c r="B119" s="171" t="s">
        <v>635</v>
      </c>
      <c r="C119" s="171">
        <v>80</v>
      </c>
      <c r="D119">
        <v>71</v>
      </c>
      <c r="E119" s="172">
        <v>1</v>
      </c>
      <c r="F119" s="172">
        <v>1</v>
      </c>
      <c r="G119" s="172">
        <v>1</v>
      </c>
      <c r="H119" s="172">
        <v>1</v>
      </c>
      <c r="I119" s="172">
        <v>1</v>
      </c>
      <c r="J119" s="172">
        <v>1</v>
      </c>
      <c r="K119" s="172">
        <v>1</v>
      </c>
      <c r="L119" s="172">
        <v>1</v>
      </c>
      <c r="M119" s="172">
        <v>1</v>
      </c>
      <c r="N119" s="172">
        <v>1</v>
      </c>
      <c r="O119" s="172">
        <v>1</v>
      </c>
      <c r="P119" s="172">
        <v>1</v>
      </c>
      <c r="Q119" s="172">
        <v>1</v>
      </c>
      <c r="R119" s="172">
        <v>1</v>
      </c>
      <c r="S119" s="172">
        <v>1</v>
      </c>
      <c r="T119" s="172">
        <v>1</v>
      </c>
      <c r="U119" s="172">
        <v>1</v>
      </c>
      <c r="V119" s="172">
        <v>1</v>
      </c>
      <c r="W119" s="172">
        <v>1</v>
      </c>
      <c r="X119" s="172">
        <v>1</v>
      </c>
      <c r="Y119" s="172">
        <v>1</v>
      </c>
      <c r="Z119" s="172">
        <v>1</v>
      </c>
      <c r="AA119" s="172">
        <v>1</v>
      </c>
      <c r="AB119" s="172">
        <v>1</v>
      </c>
      <c r="AC119" s="172">
        <v>1</v>
      </c>
      <c r="AD119" s="172">
        <v>1</v>
      </c>
      <c r="AE119" s="172">
        <v>1</v>
      </c>
      <c r="AF119" s="172">
        <v>1</v>
      </c>
      <c r="AG119" s="172">
        <v>1</v>
      </c>
      <c r="AH119" s="172">
        <v>1</v>
      </c>
      <c r="AI119" s="172">
        <v>1</v>
      </c>
      <c r="AJ119" s="172">
        <v>1</v>
      </c>
      <c r="AK119" s="172">
        <v>1</v>
      </c>
      <c r="AL119" s="172">
        <v>1</v>
      </c>
    </row>
    <row r="120" spans="2:38" x14ac:dyDescent="0.15">
      <c r="B120" s="171" t="s">
        <v>1867</v>
      </c>
      <c r="C120" s="171">
        <v>81</v>
      </c>
      <c r="D120">
        <v>63</v>
      </c>
      <c r="E120" s="172">
        <v>1</v>
      </c>
      <c r="F120" s="172">
        <v>1</v>
      </c>
      <c r="G120" s="172">
        <v>1</v>
      </c>
      <c r="H120" s="172">
        <v>1</v>
      </c>
      <c r="I120" s="172">
        <v>1</v>
      </c>
      <c r="J120" s="172">
        <v>1</v>
      </c>
      <c r="K120" s="172">
        <v>1</v>
      </c>
      <c r="L120" s="172">
        <v>1</v>
      </c>
      <c r="M120" s="172">
        <v>1</v>
      </c>
      <c r="N120" s="172">
        <v>1</v>
      </c>
      <c r="O120" s="172">
        <v>1</v>
      </c>
      <c r="P120" s="172">
        <v>1</v>
      </c>
      <c r="Q120" s="172">
        <v>1</v>
      </c>
      <c r="R120" s="172">
        <v>1</v>
      </c>
      <c r="S120" s="172">
        <v>1</v>
      </c>
      <c r="T120" s="172">
        <v>1</v>
      </c>
      <c r="U120" s="172">
        <v>1</v>
      </c>
      <c r="V120" s="172">
        <v>1</v>
      </c>
      <c r="W120" s="172">
        <v>1</v>
      </c>
      <c r="X120" s="172">
        <v>1</v>
      </c>
      <c r="Y120" s="172">
        <v>1</v>
      </c>
      <c r="Z120" s="172">
        <v>1</v>
      </c>
      <c r="AA120" s="172">
        <v>1</v>
      </c>
      <c r="AB120" s="172">
        <v>1</v>
      </c>
      <c r="AC120" s="172">
        <v>1</v>
      </c>
      <c r="AD120" s="172">
        <v>1</v>
      </c>
      <c r="AE120" s="172">
        <v>1</v>
      </c>
      <c r="AF120" s="172">
        <v>1</v>
      </c>
      <c r="AG120" s="172">
        <v>1</v>
      </c>
      <c r="AH120" s="172">
        <v>1</v>
      </c>
      <c r="AI120" s="172">
        <v>1</v>
      </c>
      <c r="AJ120" s="172">
        <v>1</v>
      </c>
      <c r="AK120" s="172">
        <v>1</v>
      </c>
      <c r="AL120" s="172">
        <v>1</v>
      </c>
    </row>
    <row r="121" spans="2:38" x14ac:dyDescent="0.15">
      <c r="B121" s="171" t="s">
        <v>1868</v>
      </c>
      <c r="C121" s="171">
        <f t="shared" ref="C121:C127" si="3">+C120+1</f>
        <v>82</v>
      </c>
      <c r="D121">
        <v>63</v>
      </c>
      <c r="E121" s="172">
        <v>1</v>
      </c>
      <c r="F121" s="172">
        <v>1</v>
      </c>
      <c r="G121" s="172">
        <v>1</v>
      </c>
      <c r="H121" s="172">
        <v>1</v>
      </c>
      <c r="I121" s="172">
        <v>1</v>
      </c>
      <c r="J121" s="172">
        <v>1</v>
      </c>
      <c r="K121" s="172">
        <v>1</v>
      </c>
      <c r="L121" s="172">
        <v>1</v>
      </c>
      <c r="M121" s="172">
        <v>1</v>
      </c>
      <c r="N121" s="172">
        <v>1</v>
      </c>
      <c r="O121" s="172">
        <v>1</v>
      </c>
      <c r="P121" s="172">
        <v>1</v>
      </c>
      <c r="Q121" s="172">
        <v>1</v>
      </c>
      <c r="R121" s="172">
        <v>1</v>
      </c>
      <c r="S121" s="172">
        <v>1</v>
      </c>
      <c r="T121" s="172">
        <v>1</v>
      </c>
      <c r="U121" s="172">
        <v>1</v>
      </c>
      <c r="V121" s="172">
        <v>1</v>
      </c>
      <c r="W121" s="172">
        <v>1</v>
      </c>
      <c r="X121" s="172">
        <v>1</v>
      </c>
      <c r="Y121" s="172">
        <v>1</v>
      </c>
      <c r="Z121" s="172">
        <v>1</v>
      </c>
      <c r="AA121" s="172">
        <v>1</v>
      </c>
      <c r="AB121" s="172">
        <v>1</v>
      </c>
      <c r="AC121" s="172">
        <v>1</v>
      </c>
      <c r="AD121" s="172">
        <v>1</v>
      </c>
      <c r="AE121" s="172">
        <v>1</v>
      </c>
      <c r="AF121" s="172">
        <v>1</v>
      </c>
      <c r="AG121" s="172">
        <v>1</v>
      </c>
      <c r="AH121" s="172">
        <v>1</v>
      </c>
      <c r="AI121" s="172">
        <v>1</v>
      </c>
      <c r="AJ121" s="172">
        <v>1</v>
      </c>
      <c r="AK121" s="172">
        <v>1</v>
      </c>
      <c r="AL121" s="172">
        <v>1</v>
      </c>
    </row>
    <row r="122" spans="2:38" x14ac:dyDescent="0.15">
      <c r="B122" s="171" t="s">
        <v>1869</v>
      </c>
      <c r="C122" s="171">
        <f t="shared" si="3"/>
        <v>83</v>
      </c>
      <c r="D122">
        <v>65</v>
      </c>
      <c r="E122" s="172">
        <v>1</v>
      </c>
      <c r="F122" s="172">
        <v>1</v>
      </c>
      <c r="G122" s="172">
        <v>1</v>
      </c>
      <c r="H122" s="172">
        <v>1</v>
      </c>
      <c r="I122" s="172">
        <v>1</v>
      </c>
      <c r="J122" s="172">
        <v>1</v>
      </c>
      <c r="K122" s="172">
        <v>1</v>
      </c>
      <c r="L122" s="172">
        <v>1</v>
      </c>
      <c r="M122" s="172">
        <v>1</v>
      </c>
      <c r="N122" s="172">
        <v>1</v>
      </c>
      <c r="O122" s="172">
        <v>1</v>
      </c>
      <c r="P122" s="172">
        <v>1</v>
      </c>
      <c r="Q122" s="172">
        <v>1</v>
      </c>
      <c r="R122" s="172">
        <v>1</v>
      </c>
      <c r="S122" s="172">
        <v>1</v>
      </c>
      <c r="T122" s="172">
        <v>1</v>
      </c>
      <c r="U122" s="172">
        <v>1</v>
      </c>
      <c r="V122" s="172">
        <v>1</v>
      </c>
      <c r="W122" s="172">
        <v>1</v>
      </c>
      <c r="X122" s="172">
        <v>1</v>
      </c>
      <c r="Y122" s="172">
        <v>1</v>
      </c>
      <c r="Z122" s="172">
        <v>1</v>
      </c>
      <c r="AA122" s="172">
        <v>1</v>
      </c>
      <c r="AB122" s="172">
        <v>1</v>
      </c>
      <c r="AC122" s="172">
        <v>1</v>
      </c>
      <c r="AD122" s="172">
        <v>1</v>
      </c>
      <c r="AE122" s="172">
        <v>1</v>
      </c>
      <c r="AF122" s="172">
        <v>1</v>
      </c>
      <c r="AG122" s="172">
        <v>1</v>
      </c>
      <c r="AH122" s="172">
        <v>1</v>
      </c>
      <c r="AI122" s="172">
        <v>1</v>
      </c>
      <c r="AJ122" s="172">
        <v>1</v>
      </c>
      <c r="AK122" s="172">
        <v>1</v>
      </c>
      <c r="AL122" s="172">
        <v>1</v>
      </c>
    </row>
    <row r="123" spans="2:38" x14ac:dyDescent="0.15">
      <c r="B123" s="171" t="s">
        <v>1870</v>
      </c>
      <c r="C123" s="171">
        <f t="shared" si="3"/>
        <v>84</v>
      </c>
      <c r="D123">
        <v>65</v>
      </c>
      <c r="E123" s="172">
        <v>1</v>
      </c>
      <c r="F123" s="172">
        <v>1</v>
      </c>
      <c r="G123" s="172">
        <v>1</v>
      </c>
      <c r="H123" s="172">
        <v>1</v>
      </c>
      <c r="I123" s="172">
        <v>1</v>
      </c>
      <c r="J123" s="172">
        <v>1</v>
      </c>
      <c r="K123" s="172">
        <v>1</v>
      </c>
      <c r="L123" s="172">
        <v>1</v>
      </c>
      <c r="M123" s="172">
        <v>1</v>
      </c>
      <c r="N123" s="172">
        <v>1</v>
      </c>
      <c r="O123" s="172">
        <v>1</v>
      </c>
      <c r="P123" s="172">
        <v>1</v>
      </c>
      <c r="Q123" s="172">
        <v>1</v>
      </c>
      <c r="R123" s="172">
        <v>1</v>
      </c>
      <c r="S123" s="172">
        <v>1</v>
      </c>
      <c r="T123" s="172">
        <v>1</v>
      </c>
      <c r="U123" s="172">
        <v>1</v>
      </c>
      <c r="V123" s="172">
        <v>1</v>
      </c>
      <c r="W123" s="172">
        <v>1</v>
      </c>
      <c r="X123" s="172">
        <v>1</v>
      </c>
      <c r="Y123" s="172">
        <v>1</v>
      </c>
      <c r="Z123" s="172">
        <v>1</v>
      </c>
      <c r="AA123" s="172">
        <v>1</v>
      </c>
      <c r="AB123" s="172">
        <v>1</v>
      </c>
      <c r="AC123" s="172">
        <v>1</v>
      </c>
      <c r="AD123" s="172">
        <v>1</v>
      </c>
      <c r="AE123" s="172">
        <v>1</v>
      </c>
      <c r="AF123" s="172">
        <v>1</v>
      </c>
      <c r="AG123" s="172">
        <v>1</v>
      </c>
      <c r="AH123" s="172">
        <v>1</v>
      </c>
      <c r="AI123" s="172">
        <v>1</v>
      </c>
      <c r="AJ123" s="172">
        <v>1</v>
      </c>
      <c r="AK123" s="172">
        <v>1</v>
      </c>
      <c r="AL123" s="172">
        <v>1</v>
      </c>
    </row>
    <row r="124" spans="2:38" x14ac:dyDescent="0.15">
      <c r="B124" s="171" t="s">
        <v>1871</v>
      </c>
      <c r="C124" s="171">
        <f t="shared" si="3"/>
        <v>85</v>
      </c>
      <c r="D124">
        <v>64</v>
      </c>
      <c r="E124" s="172">
        <v>1</v>
      </c>
      <c r="F124" s="172">
        <v>1</v>
      </c>
      <c r="G124" s="172">
        <v>1</v>
      </c>
      <c r="H124" s="172">
        <v>1</v>
      </c>
      <c r="I124" s="172">
        <v>1</v>
      </c>
      <c r="J124" s="172">
        <v>1</v>
      </c>
      <c r="K124" s="172">
        <v>1</v>
      </c>
      <c r="L124" s="172">
        <v>1</v>
      </c>
      <c r="M124" s="172">
        <v>1</v>
      </c>
      <c r="N124" s="172">
        <v>1</v>
      </c>
      <c r="O124" s="172">
        <v>1</v>
      </c>
      <c r="P124" s="172">
        <v>1</v>
      </c>
      <c r="Q124" s="172">
        <v>1</v>
      </c>
      <c r="R124" s="172">
        <v>1</v>
      </c>
      <c r="S124" s="172">
        <v>1</v>
      </c>
      <c r="T124" s="172">
        <v>1</v>
      </c>
      <c r="U124" s="172">
        <v>1</v>
      </c>
      <c r="V124" s="172">
        <v>1</v>
      </c>
      <c r="W124" s="172">
        <v>1</v>
      </c>
      <c r="X124" s="172">
        <v>1</v>
      </c>
      <c r="Y124" s="172">
        <v>1</v>
      </c>
      <c r="Z124" s="172">
        <v>1</v>
      </c>
      <c r="AA124" s="172">
        <v>1</v>
      </c>
      <c r="AB124" s="172">
        <v>1</v>
      </c>
      <c r="AC124" s="172">
        <v>1</v>
      </c>
      <c r="AD124" s="172">
        <v>1</v>
      </c>
      <c r="AE124" s="172">
        <v>1</v>
      </c>
      <c r="AF124" s="172">
        <v>1</v>
      </c>
      <c r="AG124" s="172">
        <v>1</v>
      </c>
      <c r="AH124" s="172">
        <v>1</v>
      </c>
      <c r="AI124" s="172">
        <v>1</v>
      </c>
      <c r="AJ124" s="172">
        <v>1</v>
      </c>
      <c r="AK124" s="172">
        <v>1</v>
      </c>
      <c r="AL124" s="172">
        <v>1</v>
      </c>
    </row>
    <row r="125" spans="2:38" x14ac:dyDescent="0.15">
      <c r="B125" s="171" t="s">
        <v>1872</v>
      </c>
      <c r="C125" s="171">
        <f t="shared" si="3"/>
        <v>86</v>
      </c>
      <c r="D125">
        <v>63</v>
      </c>
      <c r="E125" s="172">
        <v>1</v>
      </c>
      <c r="F125" s="172">
        <v>1</v>
      </c>
      <c r="G125" s="172">
        <v>1</v>
      </c>
      <c r="H125" s="172">
        <v>1</v>
      </c>
      <c r="I125" s="172">
        <v>1</v>
      </c>
      <c r="J125" s="172">
        <v>1</v>
      </c>
      <c r="K125" s="172">
        <v>1</v>
      </c>
      <c r="L125" s="172">
        <v>1</v>
      </c>
      <c r="M125" s="172">
        <v>1</v>
      </c>
      <c r="N125" s="172">
        <v>1</v>
      </c>
      <c r="O125" s="172">
        <v>1</v>
      </c>
      <c r="P125" s="172">
        <v>1</v>
      </c>
      <c r="Q125" s="172">
        <v>1</v>
      </c>
      <c r="R125" s="172">
        <v>1</v>
      </c>
      <c r="S125" s="172">
        <v>1</v>
      </c>
      <c r="T125" s="172">
        <v>1</v>
      </c>
      <c r="U125" s="172">
        <v>1</v>
      </c>
      <c r="V125" s="172">
        <v>1</v>
      </c>
      <c r="W125" s="172">
        <v>1</v>
      </c>
      <c r="X125" s="172">
        <v>1</v>
      </c>
      <c r="Y125" s="172">
        <v>1</v>
      </c>
      <c r="Z125" s="172">
        <v>1</v>
      </c>
      <c r="AA125" s="172">
        <v>1</v>
      </c>
      <c r="AB125" s="172">
        <v>1</v>
      </c>
      <c r="AC125" s="172">
        <v>1</v>
      </c>
      <c r="AD125" s="172">
        <v>1</v>
      </c>
      <c r="AE125" s="172">
        <v>1</v>
      </c>
      <c r="AF125" s="172">
        <v>1</v>
      </c>
      <c r="AG125" s="172">
        <v>1</v>
      </c>
      <c r="AH125" s="172">
        <v>1</v>
      </c>
      <c r="AI125" s="172">
        <v>1</v>
      </c>
      <c r="AJ125" s="172">
        <v>1</v>
      </c>
      <c r="AK125" s="172">
        <v>1</v>
      </c>
      <c r="AL125" s="172">
        <v>1</v>
      </c>
    </row>
    <row r="126" spans="2:38" x14ac:dyDescent="0.15">
      <c r="B126" s="171" t="s">
        <v>1873</v>
      </c>
      <c r="C126" s="171">
        <f t="shared" si="3"/>
        <v>87</v>
      </c>
      <c r="D126">
        <v>63</v>
      </c>
      <c r="E126" s="172">
        <v>1</v>
      </c>
      <c r="F126" s="172">
        <v>1</v>
      </c>
      <c r="G126" s="172">
        <v>1</v>
      </c>
      <c r="H126" s="172">
        <v>1</v>
      </c>
      <c r="I126" s="172">
        <v>1</v>
      </c>
      <c r="J126" s="172">
        <v>1</v>
      </c>
      <c r="K126" s="172">
        <v>1</v>
      </c>
      <c r="L126" s="172">
        <v>1</v>
      </c>
      <c r="M126" s="172">
        <v>1</v>
      </c>
      <c r="N126" s="172">
        <v>1</v>
      </c>
      <c r="O126" s="172">
        <v>1</v>
      </c>
      <c r="P126" s="172">
        <v>1</v>
      </c>
      <c r="Q126" s="172">
        <v>1</v>
      </c>
      <c r="R126" s="172">
        <v>1</v>
      </c>
      <c r="S126" s="172">
        <v>1</v>
      </c>
      <c r="T126" s="172">
        <v>1</v>
      </c>
      <c r="U126" s="172">
        <v>1</v>
      </c>
      <c r="V126" s="172">
        <v>1</v>
      </c>
      <c r="W126" s="172">
        <v>1</v>
      </c>
      <c r="X126" s="172">
        <v>1</v>
      </c>
      <c r="Y126" s="172">
        <v>1</v>
      </c>
      <c r="Z126" s="172">
        <v>1</v>
      </c>
      <c r="AA126" s="172">
        <v>1</v>
      </c>
      <c r="AB126" s="172">
        <v>1</v>
      </c>
      <c r="AC126" s="172">
        <v>1</v>
      </c>
      <c r="AD126" s="172">
        <v>1</v>
      </c>
      <c r="AE126" s="172">
        <v>1</v>
      </c>
      <c r="AF126" s="172">
        <v>1</v>
      </c>
      <c r="AG126" s="172">
        <v>1</v>
      </c>
      <c r="AH126" s="172">
        <v>1</v>
      </c>
      <c r="AI126" s="172">
        <v>1</v>
      </c>
      <c r="AJ126" s="172">
        <v>1</v>
      </c>
      <c r="AK126" s="172">
        <v>1</v>
      </c>
      <c r="AL126" s="172">
        <v>1</v>
      </c>
    </row>
    <row r="127" spans="2:38" x14ac:dyDescent="0.15">
      <c r="B127" s="171" t="s">
        <v>1874</v>
      </c>
      <c r="C127" s="171">
        <f t="shared" si="3"/>
        <v>88</v>
      </c>
      <c r="D127">
        <v>63</v>
      </c>
      <c r="E127" s="172">
        <v>1</v>
      </c>
      <c r="F127" s="172">
        <v>1</v>
      </c>
      <c r="G127" s="172">
        <v>1</v>
      </c>
      <c r="H127" s="172">
        <v>1</v>
      </c>
      <c r="I127" s="172">
        <v>1</v>
      </c>
      <c r="J127" s="172">
        <v>1</v>
      </c>
      <c r="K127" s="172">
        <v>1</v>
      </c>
      <c r="L127" s="172">
        <v>1</v>
      </c>
      <c r="M127" s="172">
        <v>1</v>
      </c>
      <c r="N127" s="172">
        <v>1</v>
      </c>
      <c r="O127" s="172">
        <v>1</v>
      </c>
      <c r="P127" s="172">
        <v>1</v>
      </c>
      <c r="Q127" s="172">
        <v>1</v>
      </c>
      <c r="R127" s="172">
        <v>1</v>
      </c>
      <c r="S127" s="172">
        <v>1</v>
      </c>
      <c r="T127" s="172">
        <v>1</v>
      </c>
      <c r="U127" s="172">
        <v>1</v>
      </c>
      <c r="V127" s="172">
        <v>1</v>
      </c>
      <c r="W127" s="172">
        <v>1</v>
      </c>
      <c r="X127" s="172">
        <v>1</v>
      </c>
      <c r="Y127" s="172">
        <v>1</v>
      </c>
      <c r="Z127" s="172">
        <v>1</v>
      </c>
      <c r="AA127" s="172">
        <v>1</v>
      </c>
      <c r="AB127" s="172">
        <v>1</v>
      </c>
      <c r="AC127" s="172">
        <v>1</v>
      </c>
      <c r="AD127" s="172">
        <v>1</v>
      </c>
      <c r="AE127" s="172">
        <v>1</v>
      </c>
      <c r="AF127" s="172">
        <v>1</v>
      </c>
      <c r="AG127" s="172">
        <v>1</v>
      </c>
      <c r="AH127" s="172">
        <v>1</v>
      </c>
      <c r="AI127" s="172">
        <v>1</v>
      </c>
      <c r="AJ127" s="172">
        <v>1</v>
      </c>
      <c r="AK127" s="172">
        <v>1</v>
      </c>
      <c r="AL127" s="172">
        <v>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V84"/>
  <sheetViews>
    <sheetView topLeftCell="A73" zoomScale="110" zoomScaleNormal="110" workbookViewId="0">
      <selection activeCell="H70" sqref="H70"/>
    </sheetView>
  </sheetViews>
  <sheetFormatPr baseColWidth="10" defaultColWidth="8.83203125" defaultRowHeight="13" x14ac:dyDescent="0.15"/>
  <cols>
    <col min="2" max="2" width="77.1640625" customWidth="1"/>
    <col min="3" max="3" width="11.83203125" customWidth="1"/>
    <col min="4" max="4" width="15.5" style="8" customWidth="1"/>
    <col min="5" max="5" width="15.83203125" style="8" customWidth="1"/>
    <col min="6" max="6" width="17" customWidth="1"/>
    <col min="7" max="7" width="18.33203125" customWidth="1"/>
    <col min="8" max="8" width="14.33203125" customWidth="1"/>
    <col min="1009" max="1024" width="11.5" customWidth="1"/>
  </cols>
  <sheetData>
    <row r="3" spans="1:11" ht="39.75" customHeight="1" x14ac:dyDescent="0.15">
      <c r="A3" s="9"/>
      <c r="B3" s="10">
        <v>2005</v>
      </c>
      <c r="C3" s="11"/>
      <c r="D3" s="11" t="s">
        <v>23</v>
      </c>
      <c r="E3" s="11" t="s">
        <v>24</v>
      </c>
      <c r="F3" s="12" t="s">
        <v>25</v>
      </c>
      <c r="G3" s="12" t="s">
        <v>26</v>
      </c>
      <c r="H3" s="13" t="s">
        <v>27</v>
      </c>
    </row>
    <row r="4" spans="1:11" x14ac:dyDescent="0.15">
      <c r="A4" s="14" t="s">
        <v>28</v>
      </c>
      <c r="B4" s="14" t="s">
        <v>29</v>
      </c>
      <c r="C4" t="s">
        <v>30</v>
      </c>
      <c r="D4" s="15">
        <v>98146.998533653605</v>
      </c>
      <c r="E4" s="15">
        <v>2112.73326985943</v>
      </c>
      <c r="F4" s="16">
        <v>104857</v>
      </c>
      <c r="G4" s="17"/>
      <c r="H4" s="18"/>
      <c r="K4" s="19"/>
    </row>
    <row r="5" spans="1:11" x14ac:dyDescent="0.15">
      <c r="A5" s="14" t="s">
        <v>31</v>
      </c>
      <c r="B5" s="14" t="s">
        <v>32</v>
      </c>
      <c r="C5" t="s">
        <v>33</v>
      </c>
      <c r="D5" s="15">
        <v>22546.786013331101</v>
      </c>
      <c r="E5" s="15">
        <v>5484.8826530557399</v>
      </c>
      <c r="F5" s="16">
        <v>24636</v>
      </c>
      <c r="G5" s="20"/>
      <c r="H5" s="18"/>
      <c r="K5" s="19"/>
    </row>
    <row r="6" spans="1:11" x14ac:dyDescent="0.15">
      <c r="A6" s="14" t="s">
        <v>34</v>
      </c>
      <c r="B6" s="14" t="s">
        <v>35</v>
      </c>
      <c r="C6" t="s">
        <v>36</v>
      </c>
      <c r="D6" s="15">
        <v>239793.94747537901</v>
      </c>
      <c r="E6" s="15">
        <v>34300.633693739699</v>
      </c>
      <c r="F6" s="16">
        <v>143584</v>
      </c>
      <c r="G6" s="20"/>
      <c r="H6" s="18"/>
      <c r="K6" s="19"/>
    </row>
    <row r="7" spans="1:11" x14ac:dyDescent="0.15">
      <c r="A7" s="14" t="s">
        <v>37</v>
      </c>
      <c r="B7" s="14" t="s">
        <v>38</v>
      </c>
      <c r="C7" t="s">
        <v>39</v>
      </c>
      <c r="D7" s="15">
        <v>20913.8971180476</v>
      </c>
      <c r="E7" s="15">
        <v>10800.4538368743</v>
      </c>
      <c r="F7" s="16">
        <v>35096</v>
      </c>
      <c r="G7" s="20"/>
      <c r="H7" s="18"/>
      <c r="K7" s="19"/>
    </row>
    <row r="8" spans="1:11" x14ac:dyDescent="0.15">
      <c r="A8" s="14" t="s">
        <v>40</v>
      </c>
      <c r="B8" s="14" t="s">
        <v>41</v>
      </c>
      <c r="C8" t="s">
        <v>42</v>
      </c>
      <c r="D8" s="15">
        <v>5103.9181457136201</v>
      </c>
      <c r="E8" s="15">
        <v>1383.4621790159999</v>
      </c>
      <c r="F8" s="16">
        <v>41013</v>
      </c>
      <c r="G8" s="20"/>
      <c r="H8" s="18"/>
      <c r="K8" s="19"/>
    </row>
    <row r="9" spans="1:11" x14ac:dyDescent="0.15">
      <c r="A9" s="14" t="s">
        <v>43</v>
      </c>
      <c r="B9" s="14" t="s">
        <v>44</v>
      </c>
      <c r="C9" t="s">
        <v>45</v>
      </c>
      <c r="D9" s="15">
        <v>165548.62547713501</v>
      </c>
      <c r="E9" s="15">
        <v>20511.923311784099</v>
      </c>
      <c r="F9" s="16">
        <v>196429</v>
      </c>
      <c r="G9" s="20"/>
      <c r="H9" s="18"/>
      <c r="K9" s="19"/>
    </row>
    <row r="10" spans="1:11" x14ac:dyDescent="0.15">
      <c r="A10" s="14" t="s">
        <v>46</v>
      </c>
      <c r="B10" s="14" t="s">
        <v>47</v>
      </c>
      <c r="C10" t="s">
        <v>48</v>
      </c>
      <c r="D10" s="15">
        <v>74100.099681332198</v>
      </c>
      <c r="E10" s="15">
        <v>355575.47113356699</v>
      </c>
      <c r="F10" s="16">
        <v>719454</v>
      </c>
      <c r="G10" s="20"/>
      <c r="H10" s="18"/>
      <c r="K10" s="19"/>
    </row>
    <row r="11" spans="1:11" x14ac:dyDescent="0.15">
      <c r="A11" s="14" t="s">
        <v>49</v>
      </c>
      <c r="B11" s="14" t="s">
        <v>50</v>
      </c>
      <c r="C11" t="s">
        <v>51</v>
      </c>
      <c r="D11" s="15">
        <v>14735.9442380208</v>
      </c>
      <c r="E11" s="15">
        <v>17812.4541409755</v>
      </c>
      <c r="F11" s="16">
        <v>33613</v>
      </c>
      <c r="G11" s="20"/>
      <c r="H11" s="18"/>
      <c r="K11" s="19"/>
    </row>
    <row r="12" spans="1:11" x14ac:dyDescent="0.15">
      <c r="A12" s="14" t="s">
        <v>52</v>
      </c>
      <c r="B12" s="14" t="s">
        <v>53</v>
      </c>
      <c r="C12" t="s">
        <v>54</v>
      </c>
      <c r="D12" s="15">
        <v>22325.933704627801</v>
      </c>
      <c r="E12" s="15">
        <v>20288.4267527587</v>
      </c>
      <c r="F12" s="16">
        <v>47106</v>
      </c>
      <c r="G12" s="20"/>
      <c r="H12" s="18"/>
      <c r="K12" s="19"/>
    </row>
    <row r="13" spans="1:11" x14ac:dyDescent="0.15">
      <c r="A13" s="14" t="s">
        <v>55</v>
      </c>
      <c r="B13" s="14" t="s">
        <v>56</v>
      </c>
      <c r="C13" t="s">
        <v>57</v>
      </c>
      <c r="D13" s="15">
        <v>46093.485998553901</v>
      </c>
      <c r="E13" s="15">
        <v>29942.0128668</v>
      </c>
      <c r="F13" s="16">
        <v>55395</v>
      </c>
      <c r="G13" s="20"/>
      <c r="H13" s="18"/>
      <c r="K13" s="19"/>
    </row>
    <row r="14" spans="1:11" x14ac:dyDescent="0.15">
      <c r="A14" s="14" t="s">
        <v>58</v>
      </c>
      <c r="B14" s="14" t="s">
        <v>59</v>
      </c>
      <c r="C14" t="s">
        <v>60</v>
      </c>
      <c r="D14" s="15">
        <v>68996.456256907899</v>
      </c>
      <c r="E14" s="15">
        <v>47447.645687889199</v>
      </c>
      <c r="F14" s="16">
        <v>117235</v>
      </c>
      <c r="G14" s="20"/>
      <c r="H14" s="18"/>
      <c r="K14" s="19"/>
    </row>
    <row r="15" spans="1:11" x14ac:dyDescent="0.15">
      <c r="A15" s="14" t="s">
        <v>61</v>
      </c>
      <c r="B15" s="14" t="s">
        <v>62</v>
      </c>
      <c r="C15" t="s">
        <v>63</v>
      </c>
      <c r="D15" s="15">
        <v>29556.244903475701</v>
      </c>
      <c r="E15" s="15">
        <v>75429.046111063406</v>
      </c>
      <c r="F15" s="16">
        <v>104370</v>
      </c>
      <c r="G15" s="20"/>
      <c r="H15" s="18"/>
      <c r="K15" s="19"/>
    </row>
    <row r="16" spans="1:11" x14ac:dyDescent="0.15">
      <c r="A16" s="14" t="s">
        <v>64</v>
      </c>
      <c r="B16" s="14" t="s">
        <v>65</v>
      </c>
      <c r="C16" t="s">
        <v>66</v>
      </c>
      <c r="D16" s="15">
        <v>99220.297699620307</v>
      </c>
      <c r="E16" s="15">
        <v>125704.202673842</v>
      </c>
      <c r="F16" s="16">
        <v>180724</v>
      </c>
      <c r="G16" s="20"/>
      <c r="H16" s="18"/>
      <c r="K16" s="19"/>
    </row>
    <row r="17" spans="1:11" x14ac:dyDescent="0.15">
      <c r="A17" s="14" t="s">
        <v>67</v>
      </c>
      <c r="B17" s="14" t="s">
        <v>68</v>
      </c>
      <c r="C17" t="s">
        <v>69</v>
      </c>
      <c r="D17" s="15">
        <v>25234.129466603899</v>
      </c>
      <c r="E17" s="15">
        <v>22335.164012551701</v>
      </c>
      <c r="F17" s="16">
        <v>40379</v>
      </c>
      <c r="G17" s="20"/>
      <c r="H17" s="18"/>
      <c r="K17" s="19"/>
    </row>
    <row r="18" spans="1:11" x14ac:dyDescent="0.15">
      <c r="A18" s="14" t="s">
        <v>70</v>
      </c>
      <c r="B18" s="14" t="s">
        <v>71</v>
      </c>
      <c r="C18" t="s">
        <v>72</v>
      </c>
      <c r="D18" s="15">
        <v>98188.618978016093</v>
      </c>
      <c r="E18" s="15">
        <v>72564.173768082095</v>
      </c>
      <c r="F18" s="16">
        <v>128950</v>
      </c>
      <c r="G18" s="20"/>
      <c r="H18" s="18"/>
      <c r="K18" s="19"/>
    </row>
    <row r="19" spans="1:11" x14ac:dyDescent="0.15">
      <c r="A19" s="14" t="s">
        <v>73</v>
      </c>
      <c r="B19" s="14" t="s">
        <v>74</v>
      </c>
      <c r="C19" t="s">
        <v>75</v>
      </c>
      <c r="D19" s="15">
        <v>17097.9614275575</v>
      </c>
      <c r="E19" s="15">
        <v>19814.673256649399</v>
      </c>
      <c r="F19" s="16">
        <v>79339</v>
      </c>
      <c r="G19" s="20"/>
      <c r="H19" s="18"/>
      <c r="K19" s="19"/>
    </row>
    <row r="20" spans="1:11" x14ac:dyDescent="0.15">
      <c r="A20" s="14" t="s">
        <v>76</v>
      </c>
      <c r="B20" s="14" t="s">
        <v>77</v>
      </c>
      <c r="C20" t="s">
        <v>78</v>
      </c>
      <c r="D20" s="15">
        <v>21218.348251008501</v>
      </c>
      <c r="E20" s="15">
        <v>16127.5323664895</v>
      </c>
      <c r="F20" s="16">
        <v>31940</v>
      </c>
      <c r="G20" s="20"/>
      <c r="H20" s="18"/>
      <c r="K20" s="19"/>
    </row>
    <row r="21" spans="1:11" x14ac:dyDescent="0.15">
      <c r="A21" s="14" t="s">
        <v>79</v>
      </c>
      <c r="B21" s="14" t="s">
        <v>80</v>
      </c>
      <c r="C21" t="s">
        <v>81</v>
      </c>
      <c r="D21" s="15">
        <v>60854.780604520303</v>
      </c>
      <c r="E21" s="15">
        <v>18960.919112284901</v>
      </c>
      <c r="F21" s="16">
        <v>61163</v>
      </c>
      <c r="G21" s="20"/>
      <c r="H21" s="18"/>
      <c r="K21" s="19"/>
    </row>
    <row r="22" spans="1:11" x14ac:dyDescent="0.15">
      <c r="A22" s="14" t="s">
        <v>82</v>
      </c>
      <c r="B22" s="14" t="s">
        <v>83</v>
      </c>
      <c r="C22" t="s">
        <v>84</v>
      </c>
      <c r="D22" s="15">
        <v>171898.57545629799</v>
      </c>
      <c r="E22" s="15">
        <v>1012.90252769675</v>
      </c>
      <c r="F22" s="16">
        <v>178179</v>
      </c>
      <c r="G22" s="20"/>
      <c r="H22" s="18"/>
      <c r="K22" s="19"/>
    </row>
    <row r="23" spans="1:11" x14ac:dyDescent="0.15">
      <c r="A23" s="14" t="s">
        <v>85</v>
      </c>
      <c r="B23" s="14" t="s">
        <v>86</v>
      </c>
      <c r="C23" t="s">
        <v>87</v>
      </c>
      <c r="D23" s="15">
        <v>25921.519514108601</v>
      </c>
      <c r="E23" s="15">
        <v>4270.2106980876097</v>
      </c>
      <c r="F23" s="16">
        <v>19610</v>
      </c>
      <c r="G23" s="20"/>
      <c r="H23" s="18"/>
      <c r="K23" s="19"/>
    </row>
    <row r="24" spans="1:11" x14ac:dyDescent="0.15">
      <c r="A24" s="14" t="s">
        <v>88</v>
      </c>
      <c r="B24" s="14" t="s">
        <v>89</v>
      </c>
      <c r="C24" t="s">
        <v>90</v>
      </c>
      <c r="D24" s="15">
        <v>47192.477429445898</v>
      </c>
      <c r="E24" s="15">
        <v>771.81799205787797</v>
      </c>
      <c r="F24" s="16">
        <v>11608</v>
      </c>
      <c r="G24" s="20"/>
      <c r="H24" s="18"/>
      <c r="K24" s="19"/>
    </row>
    <row r="25" spans="1:11" x14ac:dyDescent="0.15">
      <c r="A25" s="14" t="s">
        <v>91</v>
      </c>
      <c r="B25" s="14" t="s">
        <v>92</v>
      </c>
      <c r="C25" t="s">
        <v>93</v>
      </c>
      <c r="D25" s="15">
        <v>40684.280477601402</v>
      </c>
      <c r="E25" s="15">
        <v>7058.9023344469897</v>
      </c>
      <c r="F25" s="16">
        <v>50408</v>
      </c>
      <c r="G25" s="20"/>
      <c r="H25" s="18"/>
      <c r="K25" s="19"/>
    </row>
    <row r="26" spans="1:11" x14ac:dyDescent="0.15">
      <c r="A26" s="14" t="s">
        <v>94</v>
      </c>
      <c r="B26" s="14" t="s">
        <v>95</v>
      </c>
      <c r="C26" t="s">
        <v>96</v>
      </c>
      <c r="D26" s="15">
        <v>26803.7527827714</v>
      </c>
      <c r="E26" s="15">
        <v>8376.3217395134998</v>
      </c>
      <c r="F26" s="16">
        <v>45163</v>
      </c>
      <c r="G26" s="20"/>
      <c r="H26" s="18"/>
      <c r="K26" s="19"/>
    </row>
    <row r="27" spans="1:11" x14ac:dyDescent="0.15">
      <c r="A27" s="14" t="s">
        <v>97</v>
      </c>
      <c r="B27" s="14" t="s">
        <v>98</v>
      </c>
      <c r="C27" t="s">
        <v>99</v>
      </c>
      <c r="D27" s="15">
        <v>106664.609997215</v>
      </c>
      <c r="E27" s="15">
        <v>16089.3755548835</v>
      </c>
      <c r="F27" s="16">
        <v>135923</v>
      </c>
      <c r="G27" s="20"/>
      <c r="H27" s="18"/>
      <c r="K27" s="19"/>
    </row>
    <row r="28" spans="1:11" x14ac:dyDescent="0.15">
      <c r="A28" s="14" t="s">
        <v>100</v>
      </c>
      <c r="B28" s="14" t="s">
        <v>101</v>
      </c>
      <c r="C28" t="s">
        <v>102</v>
      </c>
      <c r="D28" s="15">
        <v>177825.577731709</v>
      </c>
      <c r="E28" s="15">
        <v>26642.043288202502</v>
      </c>
      <c r="F28" s="16">
        <v>191030</v>
      </c>
      <c r="G28" s="20"/>
      <c r="H28" s="18"/>
      <c r="K28" s="19"/>
    </row>
    <row r="29" spans="1:11" x14ac:dyDescent="0.15">
      <c r="A29" s="14" t="s">
        <v>103</v>
      </c>
      <c r="B29" s="14" t="s">
        <v>104</v>
      </c>
      <c r="C29" t="s">
        <v>105</v>
      </c>
      <c r="D29" s="15">
        <v>44324.299225033399</v>
      </c>
      <c r="E29" s="15">
        <v>16694.633850237598</v>
      </c>
      <c r="F29" s="16">
        <v>60594</v>
      </c>
      <c r="G29" s="20"/>
      <c r="H29" s="18"/>
      <c r="K29" s="19"/>
    </row>
    <row r="30" spans="1:11" x14ac:dyDescent="0.15">
      <c r="A30" s="14" t="s">
        <v>106</v>
      </c>
      <c r="B30" s="14" t="s">
        <v>107</v>
      </c>
      <c r="C30" t="s">
        <v>108</v>
      </c>
      <c r="D30" s="15">
        <v>469405.56000663101</v>
      </c>
      <c r="E30" s="15">
        <v>171142.597460675</v>
      </c>
      <c r="F30" s="16">
        <v>755947</v>
      </c>
      <c r="G30" s="20"/>
      <c r="H30" s="18"/>
      <c r="K30" s="19"/>
    </row>
    <row r="31" spans="1:11" x14ac:dyDescent="0.15">
      <c r="A31" s="14" t="s">
        <v>109</v>
      </c>
      <c r="B31" s="14" t="s">
        <v>110</v>
      </c>
      <c r="C31" t="s">
        <v>111</v>
      </c>
      <c r="D31" s="15">
        <v>81417.809008828699</v>
      </c>
      <c r="E31" s="15">
        <v>12982.51545997</v>
      </c>
      <c r="F31" s="16">
        <v>94918</v>
      </c>
      <c r="G31" s="20"/>
      <c r="H31" s="18"/>
      <c r="K31" s="19"/>
    </row>
    <row r="32" spans="1:11" x14ac:dyDescent="0.15">
      <c r="A32" s="14" t="s">
        <v>112</v>
      </c>
      <c r="B32" s="14" t="s">
        <v>113</v>
      </c>
      <c r="C32" t="s">
        <v>114</v>
      </c>
      <c r="D32" s="15">
        <v>109140.677803242</v>
      </c>
      <c r="E32" s="15">
        <v>282.519217966025</v>
      </c>
      <c r="F32" s="16">
        <v>109566</v>
      </c>
      <c r="G32" s="20"/>
      <c r="H32" s="18"/>
      <c r="K32" s="19"/>
    </row>
    <row r="33" spans="1:11" x14ac:dyDescent="0.15">
      <c r="A33" s="14" t="s">
        <v>115</v>
      </c>
      <c r="B33" s="14" t="s">
        <v>116</v>
      </c>
      <c r="C33" t="s">
        <v>117</v>
      </c>
      <c r="D33" s="15">
        <v>113234.03044210401</v>
      </c>
      <c r="E33" s="15">
        <v>3166.9780906935598</v>
      </c>
      <c r="F33" s="16">
        <v>116993</v>
      </c>
      <c r="G33" s="20"/>
      <c r="H33" s="18"/>
      <c r="K33" s="19"/>
    </row>
    <row r="34" spans="1:11" x14ac:dyDescent="0.15">
      <c r="A34" s="14" t="s">
        <v>118</v>
      </c>
      <c r="B34" s="14" t="s">
        <v>119</v>
      </c>
      <c r="C34" t="s">
        <v>120</v>
      </c>
      <c r="D34" s="15">
        <v>357901.73539259599</v>
      </c>
      <c r="E34" s="15">
        <v>51162.168790627198</v>
      </c>
      <c r="F34" s="16">
        <v>429372</v>
      </c>
      <c r="G34" s="20"/>
      <c r="H34" s="18"/>
      <c r="K34" s="19"/>
    </row>
    <row r="35" spans="1:11" x14ac:dyDescent="0.15">
      <c r="A35" s="14" t="s">
        <v>121</v>
      </c>
      <c r="B35" s="14" t="s">
        <v>122</v>
      </c>
      <c r="C35" t="s">
        <v>123</v>
      </c>
      <c r="D35" s="15">
        <v>48705.329879948004</v>
      </c>
      <c r="E35" s="15">
        <v>4474.8494050926502</v>
      </c>
      <c r="F35" s="16">
        <v>61384</v>
      </c>
      <c r="G35" s="20"/>
      <c r="H35" s="18"/>
      <c r="K35" s="19"/>
    </row>
    <row r="36" spans="1:11" x14ac:dyDescent="0.15">
      <c r="A36" s="14" t="s">
        <v>124</v>
      </c>
      <c r="B36" s="14" t="s">
        <v>125</v>
      </c>
      <c r="C36" t="s">
        <v>126</v>
      </c>
      <c r="D36" s="15">
        <v>17069.756477050199</v>
      </c>
      <c r="E36" s="15">
        <v>5712.7383051367897</v>
      </c>
      <c r="F36" s="16">
        <v>27208</v>
      </c>
      <c r="G36" s="20"/>
      <c r="H36" s="18"/>
      <c r="K36" s="19"/>
    </row>
    <row r="37" spans="1:11" x14ac:dyDescent="0.15">
      <c r="A37" s="14" t="s">
        <v>127</v>
      </c>
      <c r="B37" s="14" t="s">
        <v>128</v>
      </c>
      <c r="C37" t="s">
        <v>129</v>
      </c>
      <c r="D37" s="15">
        <v>3660.0924734803398</v>
      </c>
      <c r="E37" s="15">
        <v>304.51971439031797</v>
      </c>
      <c r="F37" s="16">
        <v>8130</v>
      </c>
      <c r="G37" s="20"/>
      <c r="H37" s="18"/>
      <c r="K37" s="19"/>
    </row>
    <row r="38" spans="1:11" x14ac:dyDescent="0.15">
      <c r="A38" s="14" t="s">
        <v>130</v>
      </c>
      <c r="B38" s="14" t="s">
        <v>131</v>
      </c>
      <c r="C38" t="s">
        <v>132</v>
      </c>
      <c r="D38" s="15">
        <v>72613.211457032798</v>
      </c>
      <c r="E38" s="15">
        <v>24682.586871192801</v>
      </c>
      <c r="F38" s="16">
        <v>113233</v>
      </c>
      <c r="G38" s="20"/>
      <c r="H38" s="18"/>
      <c r="K38" s="19"/>
    </row>
    <row r="39" spans="1:11" x14ac:dyDescent="0.15">
      <c r="A39" s="14" t="s">
        <v>133</v>
      </c>
      <c r="B39" s="14" t="s">
        <v>134</v>
      </c>
      <c r="C39" t="s">
        <v>135</v>
      </c>
      <c r="D39" s="15">
        <v>17925.5662444605</v>
      </c>
      <c r="E39" s="15">
        <v>1355.1832635692101</v>
      </c>
      <c r="F39" s="16">
        <v>23402</v>
      </c>
      <c r="G39" s="20"/>
      <c r="H39" s="18"/>
      <c r="K39" s="19"/>
    </row>
    <row r="40" spans="1:11" x14ac:dyDescent="0.15">
      <c r="A40" s="14" t="s">
        <v>136</v>
      </c>
      <c r="B40" s="14" t="s">
        <v>137</v>
      </c>
      <c r="C40" t="s">
        <v>138</v>
      </c>
      <c r="D40" s="15">
        <v>8965.3620621885893</v>
      </c>
      <c r="E40" s="15">
        <v>1185.47543040493</v>
      </c>
      <c r="F40" s="16">
        <v>10090</v>
      </c>
      <c r="G40" s="20"/>
      <c r="H40" s="18"/>
      <c r="K40" s="19"/>
    </row>
    <row r="41" spans="1:11" x14ac:dyDescent="0.15">
      <c r="A41" s="14" t="s">
        <v>139</v>
      </c>
      <c r="B41" s="14" t="s">
        <v>140</v>
      </c>
      <c r="C41" t="s">
        <v>141</v>
      </c>
      <c r="D41" s="15">
        <v>60502.169224745499</v>
      </c>
      <c r="E41" s="15">
        <v>14665.0754371329</v>
      </c>
      <c r="F41" s="16">
        <v>92465</v>
      </c>
      <c r="G41" s="20"/>
      <c r="H41" s="18"/>
      <c r="K41" s="19"/>
    </row>
    <row r="42" spans="1:11" x14ac:dyDescent="0.15">
      <c r="A42" s="14" t="s">
        <v>142</v>
      </c>
      <c r="B42" s="14" t="s">
        <v>143</v>
      </c>
      <c r="C42" t="s">
        <v>144</v>
      </c>
      <c r="D42" s="15">
        <v>30485.827075695899</v>
      </c>
      <c r="E42" s="15">
        <v>5324.3988561230699</v>
      </c>
      <c r="F42" s="16">
        <v>40371</v>
      </c>
      <c r="G42" s="20"/>
      <c r="H42" s="18"/>
      <c r="K42" s="19"/>
    </row>
    <row r="43" spans="1:11" x14ac:dyDescent="0.15">
      <c r="A43" s="14" t="s">
        <v>145</v>
      </c>
      <c r="B43" s="14" t="s">
        <v>146</v>
      </c>
      <c r="C43" t="s">
        <v>147</v>
      </c>
      <c r="D43" s="15">
        <v>74442.575062111806</v>
      </c>
      <c r="E43" s="15">
        <v>54709.876337735601</v>
      </c>
      <c r="F43" s="16">
        <v>160433</v>
      </c>
      <c r="G43" s="20"/>
      <c r="H43" s="18"/>
      <c r="K43" s="19"/>
    </row>
    <row r="44" spans="1:11" x14ac:dyDescent="0.15">
      <c r="A44" s="21" t="s">
        <v>148</v>
      </c>
      <c r="B44" s="21" t="s">
        <v>149</v>
      </c>
      <c r="C44" s="22" t="s">
        <v>150</v>
      </c>
      <c r="D44" s="23">
        <v>32047.328077101</v>
      </c>
      <c r="E44" s="23">
        <v>22771.0947743242</v>
      </c>
      <c r="F44" s="24">
        <v>61951</v>
      </c>
      <c r="G44" s="22">
        <v>26</v>
      </c>
      <c r="H44" s="18">
        <v>0.121</v>
      </c>
      <c r="K44" s="19"/>
    </row>
    <row r="45" spans="1:11" x14ac:dyDescent="0.15">
      <c r="A45" s="14" t="s">
        <v>151</v>
      </c>
      <c r="B45" s="14" t="s">
        <v>152</v>
      </c>
      <c r="C45" t="s">
        <v>153</v>
      </c>
      <c r="D45" s="15">
        <v>224124.905345323</v>
      </c>
      <c r="E45" s="15">
        <v>52689.458000948303</v>
      </c>
      <c r="F45" s="16">
        <v>324564</v>
      </c>
      <c r="G45" s="20"/>
      <c r="H45" s="18"/>
      <c r="K45" s="19"/>
    </row>
    <row r="46" spans="1:11" x14ac:dyDescent="0.15">
      <c r="A46" s="14" t="s">
        <v>154</v>
      </c>
      <c r="B46" s="14" t="s">
        <v>155</v>
      </c>
      <c r="C46" t="s">
        <v>156</v>
      </c>
      <c r="D46" s="15">
        <v>36469.893722653404</v>
      </c>
      <c r="E46" s="15">
        <v>19083.758794856902</v>
      </c>
      <c r="F46" s="16">
        <v>75969</v>
      </c>
      <c r="G46" s="20"/>
      <c r="H46" s="18"/>
      <c r="K46" s="19"/>
    </row>
    <row r="47" spans="1:11" x14ac:dyDescent="0.15">
      <c r="A47" s="21" t="s">
        <v>157</v>
      </c>
      <c r="B47" s="21" t="s">
        <v>158</v>
      </c>
      <c r="C47" s="22" t="s">
        <v>159</v>
      </c>
      <c r="D47" s="23">
        <v>327584.06054802198</v>
      </c>
      <c r="E47" s="23">
        <v>37757.891974276303</v>
      </c>
      <c r="F47" s="24">
        <v>407928</v>
      </c>
      <c r="G47" s="25">
        <v>24</v>
      </c>
      <c r="H47" s="18"/>
      <c r="K47" s="19"/>
    </row>
    <row r="48" spans="1:11" x14ac:dyDescent="0.15">
      <c r="A48" s="21" t="s">
        <v>160</v>
      </c>
      <c r="B48" s="21" t="s">
        <v>161</v>
      </c>
      <c r="C48" s="22" t="s">
        <v>162</v>
      </c>
      <c r="D48" s="23">
        <v>156447.05460672401</v>
      </c>
      <c r="E48" s="23">
        <v>12220.741277534</v>
      </c>
      <c r="F48" s="24">
        <v>193326</v>
      </c>
      <c r="G48" s="25">
        <v>24</v>
      </c>
      <c r="H48" s="18"/>
      <c r="K48" s="19"/>
    </row>
    <row r="49" spans="1:11" x14ac:dyDescent="0.15">
      <c r="A49" s="21" t="s">
        <v>163</v>
      </c>
      <c r="B49" s="21" t="s">
        <v>164</v>
      </c>
      <c r="C49" s="22" t="s">
        <v>165</v>
      </c>
      <c r="D49" s="23">
        <v>307116.48725057702</v>
      </c>
      <c r="E49" s="23">
        <v>27768.628044981298</v>
      </c>
      <c r="F49" s="24">
        <v>345208</v>
      </c>
      <c r="G49" s="25">
        <v>24</v>
      </c>
      <c r="H49" s="18"/>
      <c r="K49" s="19"/>
    </row>
    <row r="50" spans="1:11" x14ac:dyDescent="0.15">
      <c r="A50" s="21" t="s">
        <v>166</v>
      </c>
      <c r="B50" s="21" t="s">
        <v>167</v>
      </c>
      <c r="C50" s="22" t="s">
        <v>168</v>
      </c>
      <c r="D50" s="23">
        <v>28049.8181033371</v>
      </c>
      <c r="E50" s="23">
        <v>103.026851803009</v>
      </c>
      <c r="F50" s="24">
        <v>28191</v>
      </c>
      <c r="G50" s="25">
        <v>24</v>
      </c>
      <c r="H50" s="18"/>
      <c r="K50" s="19"/>
    </row>
    <row r="51" spans="1:11" x14ac:dyDescent="0.15">
      <c r="A51" s="14" t="s">
        <v>169</v>
      </c>
      <c r="B51" s="14" t="s">
        <v>170</v>
      </c>
      <c r="C51" t="s">
        <v>171</v>
      </c>
      <c r="D51" s="15">
        <v>1181049.37282063</v>
      </c>
      <c r="E51" s="15">
        <v>0</v>
      </c>
      <c r="F51" s="16">
        <v>1181049</v>
      </c>
      <c r="G51" s="20"/>
      <c r="H51" s="18"/>
      <c r="K51" s="19"/>
    </row>
    <row r="52" spans="1:11" x14ac:dyDescent="0.15">
      <c r="A52" s="14" t="s">
        <v>172</v>
      </c>
      <c r="B52" s="14" t="s">
        <v>173</v>
      </c>
      <c r="C52" t="s">
        <v>174</v>
      </c>
      <c r="D52" s="15">
        <v>170010.33834406</v>
      </c>
      <c r="E52" s="15">
        <v>73563.801626450702</v>
      </c>
      <c r="F52" s="16">
        <v>277190</v>
      </c>
      <c r="G52" s="20"/>
      <c r="H52" s="18"/>
      <c r="K52" s="19"/>
    </row>
    <row r="53" spans="1:11" x14ac:dyDescent="0.15">
      <c r="A53" s="21" t="s">
        <v>175</v>
      </c>
      <c r="B53" s="21" t="s">
        <v>176</v>
      </c>
      <c r="C53" s="22" t="s">
        <v>177</v>
      </c>
      <c r="D53" s="23">
        <v>104165.689487161</v>
      </c>
      <c r="E53" s="23">
        <v>21322.524848745401</v>
      </c>
      <c r="F53" s="24">
        <v>160474</v>
      </c>
      <c r="G53" s="25">
        <v>26</v>
      </c>
      <c r="H53" s="18"/>
      <c r="K53" s="19"/>
    </row>
    <row r="54" spans="1:11" x14ac:dyDescent="0.15">
      <c r="A54" s="21" t="s">
        <v>178</v>
      </c>
      <c r="B54" s="21" t="s">
        <v>179</v>
      </c>
      <c r="C54" s="22" t="s">
        <v>180</v>
      </c>
      <c r="D54" s="23">
        <v>121706.206092644</v>
      </c>
      <c r="E54" s="23">
        <v>53705.1733872228</v>
      </c>
      <c r="F54" s="24">
        <v>195217</v>
      </c>
      <c r="G54" s="25">
        <v>26</v>
      </c>
      <c r="H54" s="18"/>
      <c r="K54" s="19"/>
    </row>
    <row r="55" spans="1:11" x14ac:dyDescent="0.15">
      <c r="A55" s="21" t="s">
        <v>181</v>
      </c>
      <c r="B55" s="21" t="s">
        <v>182</v>
      </c>
      <c r="C55" s="22" t="s">
        <v>183</v>
      </c>
      <c r="D55" s="23">
        <v>40774.268285580401</v>
      </c>
      <c r="E55" s="23">
        <v>86130.989503083096</v>
      </c>
      <c r="F55" s="24">
        <v>168656</v>
      </c>
      <c r="G55" s="25">
        <v>26</v>
      </c>
      <c r="H55" s="18"/>
      <c r="K55" s="19"/>
    </row>
    <row r="56" spans="1:11" x14ac:dyDescent="0.15">
      <c r="A56" s="21" t="s">
        <v>184</v>
      </c>
      <c r="B56" s="21" t="s">
        <v>185</v>
      </c>
      <c r="C56" s="22" t="s">
        <v>186</v>
      </c>
      <c r="D56" s="23">
        <v>296745.51056664699</v>
      </c>
      <c r="E56" s="23">
        <v>235597.27761186301</v>
      </c>
      <c r="F56" s="24">
        <v>690145</v>
      </c>
      <c r="G56" s="25">
        <v>26</v>
      </c>
      <c r="H56" s="18"/>
      <c r="K56" s="19"/>
    </row>
    <row r="57" spans="1:11" x14ac:dyDescent="0.15">
      <c r="A57" s="21" t="s">
        <v>187</v>
      </c>
      <c r="B57" s="21" t="s">
        <v>188</v>
      </c>
      <c r="C57" s="22" t="s">
        <v>189</v>
      </c>
      <c r="D57" s="23">
        <v>154528.30236455801</v>
      </c>
      <c r="E57" s="23">
        <v>38379.1268642871</v>
      </c>
      <c r="F57" s="24">
        <v>204567</v>
      </c>
      <c r="G57" s="25">
        <v>26</v>
      </c>
      <c r="H57" s="18"/>
      <c r="K57" s="19"/>
    </row>
    <row r="58" spans="1:11" x14ac:dyDescent="0.15">
      <c r="A58" s="21" t="s">
        <v>190</v>
      </c>
      <c r="B58" s="21" t="s">
        <v>191</v>
      </c>
      <c r="C58" s="22" t="s">
        <v>192</v>
      </c>
      <c r="D58" s="23">
        <v>232264.17841845899</v>
      </c>
      <c r="E58" s="23">
        <v>64193.839804291703</v>
      </c>
      <c r="F58" s="24">
        <v>346989</v>
      </c>
      <c r="G58" s="25">
        <v>26</v>
      </c>
      <c r="H58" s="18"/>
      <c r="K58" s="19"/>
    </row>
    <row r="59" spans="1:11" x14ac:dyDescent="0.15">
      <c r="A59" s="21" t="s">
        <v>193</v>
      </c>
      <c r="B59" s="21" t="s">
        <v>194</v>
      </c>
      <c r="C59" s="22" t="s">
        <v>195</v>
      </c>
      <c r="D59" s="23">
        <v>27122.650523418899</v>
      </c>
      <c r="E59" s="23">
        <v>-1159.6601969462899</v>
      </c>
      <c r="F59" s="24">
        <v>33385</v>
      </c>
      <c r="G59" s="25">
        <v>26</v>
      </c>
      <c r="H59" s="18"/>
      <c r="K59" s="19"/>
    </row>
    <row r="60" spans="1:11" x14ac:dyDescent="0.15">
      <c r="A60" s="21" t="s">
        <v>196</v>
      </c>
      <c r="B60" s="21" t="s">
        <v>197</v>
      </c>
      <c r="C60" s="22" t="s">
        <v>198</v>
      </c>
      <c r="D60" s="23">
        <v>106295.65012088401</v>
      </c>
      <c r="E60" s="23">
        <v>240.378225631372</v>
      </c>
      <c r="F60" s="24">
        <v>109022</v>
      </c>
      <c r="G60" s="25">
        <v>28</v>
      </c>
      <c r="H60" s="18"/>
      <c r="K60" s="19"/>
    </row>
    <row r="61" spans="1:11" x14ac:dyDescent="0.15">
      <c r="A61" s="21" t="s">
        <v>199</v>
      </c>
      <c r="B61" s="21" t="s">
        <v>200</v>
      </c>
      <c r="C61" s="22" t="s">
        <v>201</v>
      </c>
      <c r="D61" s="23">
        <v>388286.117834187</v>
      </c>
      <c r="E61" s="23">
        <v>7.90284607267869</v>
      </c>
      <c r="F61" s="24">
        <v>390302</v>
      </c>
      <c r="G61" s="25">
        <v>29</v>
      </c>
      <c r="H61" s="18"/>
      <c r="K61" s="19"/>
    </row>
    <row r="62" spans="1:11" x14ac:dyDescent="0.15">
      <c r="A62" s="21" t="s">
        <v>202</v>
      </c>
      <c r="B62" s="21" t="s">
        <v>203</v>
      </c>
      <c r="C62" s="22" t="s">
        <v>204</v>
      </c>
      <c r="D62" s="23">
        <v>270877.047897371</v>
      </c>
      <c r="E62" s="23">
        <v>5.6700967710956E-2</v>
      </c>
      <c r="F62" s="24">
        <v>270361</v>
      </c>
      <c r="G62" s="25">
        <v>29</v>
      </c>
      <c r="H62" s="18"/>
      <c r="K62" s="19"/>
    </row>
    <row r="63" spans="1:11" x14ac:dyDescent="0.15">
      <c r="A63" s="21" t="s">
        <v>205</v>
      </c>
      <c r="B63" s="21" t="s">
        <v>206</v>
      </c>
      <c r="C63" s="22" t="s">
        <v>207</v>
      </c>
      <c r="D63" s="23">
        <v>89790.1622339764</v>
      </c>
      <c r="E63" s="23">
        <v>81.086166960265402</v>
      </c>
      <c r="F63" s="24">
        <v>91631</v>
      </c>
      <c r="G63" s="25">
        <v>29</v>
      </c>
      <c r="H63" s="18"/>
      <c r="K63" s="19"/>
    </row>
    <row r="64" spans="1:11" x14ac:dyDescent="0.15">
      <c r="A64" s="21" t="s">
        <v>208</v>
      </c>
      <c r="B64" s="21" t="s">
        <v>209</v>
      </c>
      <c r="C64" s="22" t="s">
        <v>210</v>
      </c>
      <c r="D64" s="23">
        <v>72366.2326985533</v>
      </c>
      <c r="E64" s="23">
        <v>-11.1359001648049</v>
      </c>
      <c r="F64" s="24">
        <v>72894</v>
      </c>
      <c r="G64" s="25">
        <v>29</v>
      </c>
      <c r="H64" s="18"/>
      <c r="K64" s="19"/>
    </row>
    <row r="65" spans="1:22" x14ac:dyDescent="0.15">
      <c r="A65" s="14" t="s">
        <v>211</v>
      </c>
      <c r="B65" s="14" t="s">
        <v>212</v>
      </c>
      <c r="C65" t="s">
        <v>213</v>
      </c>
      <c r="D65" s="15">
        <v>44886.927679698303</v>
      </c>
      <c r="E65" s="15">
        <v>6883.9068395163504</v>
      </c>
      <c r="F65" s="16">
        <v>55849</v>
      </c>
      <c r="G65" s="20"/>
      <c r="H65" s="18"/>
      <c r="K65" s="19"/>
    </row>
    <row r="66" spans="1:22" x14ac:dyDescent="0.15">
      <c r="A66" s="14" t="s">
        <v>214</v>
      </c>
      <c r="B66" s="14" t="s">
        <v>215</v>
      </c>
      <c r="C66" t="s">
        <v>216</v>
      </c>
      <c r="D66" s="15">
        <v>68126.237485290796</v>
      </c>
      <c r="E66" s="15">
        <v>608.74010123309802</v>
      </c>
      <c r="F66" s="16">
        <v>70354</v>
      </c>
      <c r="G66" s="20"/>
      <c r="H66" s="18"/>
      <c r="K66" s="19"/>
    </row>
    <row r="67" spans="1:22" x14ac:dyDescent="0.15">
      <c r="A67" s="14" t="s">
        <v>217</v>
      </c>
      <c r="B67" s="14" t="s">
        <v>218</v>
      </c>
      <c r="C67" t="s">
        <v>219</v>
      </c>
      <c r="D67" s="15">
        <v>70767.867396028698</v>
      </c>
      <c r="E67" s="15">
        <v>5389.5963099311703</v>
      </c>
      <c r="F67" s="16">
        <v>80990</v>
      </c>
      <c r="G67" s="20"/>
      <c r="H67" s="18"/>
      <c r="K67" s="19"/>
    </row>
    <row r="68" spans="1:22" x14ac:dyDescent="0.15">
      <c r="A68" s="14" t="s">
        <v>220</v>
      </c>
      <c r="B68" s="14" t="s">
        <v>221</v>
      </c>
      <c r="C68" t="s">
        <v>222</v>
      </c>
      <c r="D68" s="15">
        <v>281545.79686838802</v>
      </c>
      <c r="E68" s="15">
        <v>9669.7496138035403</v>
      </c>
      <c r="F68" s="16">
        <v>301137</v>
      </c>
      <c r="G68" s="20"/>
      <c r="H68" s="18"/>
      <c r="K68" s="19"/>
    </row>
    <row r="69" spans="1:22" ht="12.75" customHeight="1" x14ac:dyDescent="0.15">
      <c r="A69" s="21" t="s">
        <v>223</v>
      </c>
      <c r="B69" s="21" t="s">
        <v>224</v>
      </c>
      <c r="C69" s="22" t="s">
        <v>225</v>
      </c>
      <c r="D69" s="23">
        <v>372841.70865276299</v>
      </c>
      <c r="E69" s="23">
        <v>21094.8628869198</v>
      </c>
      <c r="F69" s="24">
        <v>415005</v>
      </c>
      <c r="G69" s="22">
        <v>26</v>
      </c>
      <c r="H69" s="26">
        <v>0.69783802593158495</v>
      </c>
      <c r="I69" s="3" t="s">
        <v>226</v>
      </c>
      <c r="J69" s="3"/>
      <c r="K69" s="3"/>
      <c r="L69" s="3"/>
      <c r="M69" s="3"/>
      <c r="N69" s="3"/>
      <c r="O69" s="3"/>
      <c r="P69" s="3"/>
      <c r="Q69" s="3"/>
      <c r="R69" s="3"/>
      <c r="S69" s="3"/>
      <c r="T69" s="3"/>
      <c r="U69" s="3"/>
      <c r="V69" s="3"/>
    </row>
    <row r="70" spans="1:22" x14ac:dyDescent="0.15">
      <c r="A70" s="21" t="s">
        <v>227</v>
      </c>
      <c r="B70" s="21" t="s">
        <v>228</v>
      </c>
      <c r="C70" s="22" t="s">
        <v>229</v>
      </c>
      <c r="D70" s="23">
        <v>0</v>
      </c>
      <c r="E70" s="23">
        <v>0</v>
      </c>
      <c r="F70" s="24">
        <v>285768</v>
      </c>
      <c r="G70" s="27" t="s">
        <v>230</v>
      </c>
      <c r="H70" s="18"/>
      <c r="I70" s="3"/>
      <c r="J70" s="3"/>
      <c r="K70" s="3"/>
      <c r="L70" s="3"/>
      <c r="M70" s="3"/>
      <c r="N70" s="3"/>
      <c r="O70" s="3"/>
      <c r="P70" s="3"/>
      <c r="Q70" s="3"/>
      <c r="R70" s="3"/>
      <c r="S70" s="3"/>
      <c r="T70" s="3"/>
      <c r="U70" s="3"/>
      <c r="V70" s="3"/>
    </row>
    <row r="71" spans="1:22" x14ac:dyDescent="0.15">
      <c r="A71" s="21" t="s">
        <v>231</v>
      </c>
      <c r="B71" s="21" t="s">
        <v>232</v>
      </c>
      <c r="C71" s="22" t="s">
        <v>233</v>
      </c>
      <c r="D71" s="23">
        <v>13810.6818945634</v>
      </c>
      <c r="E71" s="23">
        <v>11264.7082444509</v>
      </c>
      <c r="F71" s="24">
        <v>172250</v>
      </c>
      <c r="G71" s="27" t="s">
        <v>230</v>
      </c>
      <c r="H71" s="18"/>
      <c r="I71" s="3"/>
      <c r="J71" s="3"/>
      <c r="K71" s="3"/>
      <c r="L71" s="3"/>
      <c r="M71" s="3"/>
      <c r="N71" s="3"/>
      <c r="O71" s="3"/>
      <c r="P71" s="3"/>
      <c r="Q71" s="3"/>
      <c r="R71" s="3"/>
      <c r="S71" s="3"/>
      <c r="T71" s="3"/>
      <c r="U71" s="3"/>
      <c r="V71" s="3"/>
    </row>
    <row r="72" spans="1:22" x14ac:dyDescent="0.15">
      <c r="A72" s="14" t="s">
        <v>234</v>
      </c>
      <c r="B72" s="14" t="s">
        <v>235</v>
      </c>
      <c r="C72" t="s">
        <v>236</v>
      </c>
      <c r="D72" s="15">
        <v>44973.380063629302</v>
      </c>
      <c r="E72" s="15">
        <v>7996.8872099603204</v>
      </c>
      <c r="F72" s="16">
        <v>60157</v>
      </c>
      <c r="G72" s="20"/>
      <c r="H72" s="18"/>
      <c r="K72" s="19"/>
    </row>
    <row r="73" spans="1:22" x14ac:dyDescent="0.15">
      <c r="A73" s="21" t="s">
        <v>237</v>
      </c>
      <c r="B73" s="21" t="s">
        <v>238</v>
      </c>
      <c r="C73" s="22" t="s">
        <v>239</v>
      </c>
      <c r="D73" s="23">
        <v>167094.863501132</v>
      </c>
      <c r="E73" s="23">
        <v>-18839.513874212698</v>
      </c>
      <c r="F73" s="24">
        <v>992852</v>
      </c>
      <c r="G73" s="27" t="s">
        <v>230</v>
      </c>
      <c r="H73" s="18"/>
      <c r="K73" s="19"/>
    </row>
    <row r="74" spans="1:22" x14ac:dyDescent="0.15">
      <c r="A74" s="28" t="s">
        <v>240</v>
      </c>
      <c r="B74" s="28" t="s">
        <v>241</v>
      </c>
      <c r="C74" s="29" t="s">
        <v>242</v>
      </c>
      <c r="D74" s="30">
        <v>78795.1732440825</v>
      </c>
      <c r="E74" s="30">
        <v>7072.0084528264997</v>
      </c>
      <c r="F74" s="31">
        <v>91950</v>
      </c>
      <c r="G74" s="32"/>
      <c r="H74" s="33"/>
      <c r="K74" s="19"/>
    </row>
    <row r="75" spans="1:22" x14ac:dyDescent="0.15">
      <c r="A75" s="34"/>
      <c r="B75" s="35"/>
      <c r="C75" s="35"/>
      <c r="D75" s="36"/>
      <c r="E75" s="36"/>
      <c r="F75" s="37"/>
      <c r="G75" s="35"/>
    </row>
    <row r="76" spans="1:22" x14ac:dyDescent="0.15">
      <c r="A76" s="34"/>
      <c r="B76" s="35"/>
      <c r="C76" s="35"/>
      <c r="D76" s="36"/>
      <c r="E76" s="36"/>
      <c r="F76" s="36"/>
      <c r="G76" s="35"/>
    </row>
    <row r="77" spans="1:22" ht="44.75" customHeight="1" x14ac:dyDescent="0.15">
      <c r="A77" s="34"/>
      <c r="B77" s="2" t="s">
        <v>243</v>
      </c>
      <c r="C77" s="2"/>
      <c r="D77" s="2"/>
      <c r="E77" s="2"/>
      <c r="F77" s="2"/>
      <c r="G77" s="35"/>
    </row>
    <row r="78" spans="1:22" ht="15" customHeight="1" x14ac:dyDescent="0.15">
      <c r="A78" s="34"/>
      <c r="B78" s="1" t="s">
        <v>244</v>
      </c>
      <c r="C78" s="1"/>
      <c r="D78" s="1"/>
      <c r="E78" s="1"/>
      <c r="F78" s="1"/>
      <c r="G78" s="35"/>
    </row>
    <row r="79" spans="1:22" ht="16" x14ac:dyDescent="0.2">
      <c r="B79" s="38"/>
      <c r="C79" s="39"/>
      <c r="D79" s="40" t="s">
        <v>245</v>
      </c>
      <c r="E79" s="40" t="s">
        <v>246</v>
      </c>
      <c r="F79" s="41" t="s">
        <v>247</v>
      </c>
      <c r="G79" s="42"/>
    </row>
    <row r="80" spans="1:22" ht="16" x14ac:dyDescent="0.2">
      <c r="A80" s="42"/>
      <c r="B80" s="43" t="s">
        <v>248</v>
      </c>
      <c r="C80" s="44"/>
      <c r="D80" s="45">
        <f>+SUM(D47:D50)+SUM(D53:D64)+SUM(D70:D71)+D73+D69*$H$69+D44*$H$44</f>
        <v>3169085.8310763286</v>
      </c>
      <c r="E80" s="45">
        <f>+SUM(E47:E50)+SUM(E53:E64)+SUM(E70:E71)+E73+E69*$H$69+E44*$H$44</f>
        <v>586239.14232284564</v>
      </c>
      <c r="F80" s="46">
        <f>+SUM(F47:F50)+SUM(F53:F64)+SUM(F70:F71)+F73+F69*$H$69+F44*$H$44</f>
        <v>5456268.3409517379</v>
      </c>
      <c r="G80" s="42"/>
      <c r="I80" s="47"/>
      <c r="J80" s="47"/>
    </row>
    <row r="81" spans="1:10" ht="16" x14ac:dyDescent="0.2">
      <c r="A81" s="6"/>
      <c r="B81" s="48" t="s">
        <v>249</v>
      </c>
      <c r="C81" s="6"/>
      <c r="D81" s="49">
        <f>+SUM(D4:D74)</f>
        <v>8747125.1813252456</v>
      </c>
      <c r="E81" s="49">
        <f>+SUM(E4:E74)</f>
        <v>2124250.4084447371</v>
      </c>
      <c r="F81" s="50">
        <f>+SUM(F4:F74)</f>
        <v>13036641</v>
      </c>
      <c r="G81" s="6"/>
      <c r="I81" s="47"/>
      <c r="J81" s="47"/>
    </row>
    <row r="82" spans="1:10" ht="16" x14ac:dyDescent="0.2">
      <c r="A82" s="6"/>
      <c r="B82" s="43" t="s">
        <v>250</v>
      </c>
      <c r="C82" s="44"/>
      <c r="D82" s="51">
        <f>+D80/D81</f>
        <v>0.36230027184728042</v>
      </c>
      <c r="E82" s="51">
        <f>+E80/E81</f>
        <v>0.2759745931987645</v>
      </c>
      <c r="F82" s="52">
        <f>+F80/F81</f>
        <v>0.41853329710864462</v>
      </c>
      <c r="G82" s="42"/>
    </row>
    <row r="83" spans="1:10" ht="16" x14ac:dyDescent="0.2">
      <c r="A83" s="42"/>
      <c r="B83" s="53" t="s">
        <v>251</v>
      </c>
      <c r="C83" s="54"/>
      <c r="D83" s="55">
        <f>1-D82</f>
        <v>0.63769972815271958</v>
      </c>
      <c r="E83" s="55">
        <f>1-E82</f>
        <v>0.7240254068012355</v>
      </c>
      <c r="F83" s="56">
        <f>1-F82</f>
        <v>0.58146670289135538</v>
      </c>
      <c r="G83" s="42"/>
    </row>
    <row r="84" spans="1:10" x14ac:dyDescent="0.15">
      <c r="B84" t="s">
        <v>252</v>
      </c>
    </row>
  </sheetData>
  <mergeCells count="3">
    <mergeCell ref="I69:V71"/>
    <mergeCell ref="B77:F77"/>
    <mergeCell ref="B78:F7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K146"/>
  <sheetViews>
    <sheetView topLeftCell="A154" zoomScale="110" zoomScaleNormal="110" workbookViewId="0">
      <selection activeCell="H3" sqref="H3"/>
    </sheetView>
  </sheetViews>
  <sheetFormatPr baseColWidth="10" defaultColWidth="8.83203125" defaultRowHeight="13" x14ac:dyDescent="0.15"/>
  <cols>
    <col min="2" max="2" width="77.1640625" customWidth="1"/>
    <col min="3" max="3" width="11.83203125" customWidth="1"/>
    <col min="4" max="4" width="15.5" style="8" customWidth="1"/>
    <col min="5" max="5" width="15.83203125" style="8" customWidth="1"/>
    <col min="6" max="6" width="17" customWidth="1"/>
    <col min="7" max="7" width="18.33203125" customWidth="1"/>
    <col min="8" max="8" width="15.83203125" customWidth="1"/>
  </cols>
  <sheetData>
    <row r="3" spans="1:11" ht="39.75" customHeight="1" x14ac:dyDescent="0.15">
      <c r="A3" s="5"/>
      <c r="B3" s="11">
        <v>2002</v>
      </c>
      <c r="C3" s="11"/>
      <c r="D3" s="11" t="s">
        <v>23</v>
      </c>
      <c r="E3" s="11" t="s">
        <v>24</v>
      </c>
      <c r="F3" s="11" t="s">
        <v>25</v>
      </c>
      <c r="G3" s="10" t="s">
        <v>26</v>
      </c>
      <c r="H3" s="12" t="s">
        <v>27</v>
      </c>
    </row>
    <row r="4" spans="1:11" x14ac:dyDescent="0.15">
      <c r="A4" s="57" t="s">
        <v>253</v>
      </c>
      <c r="B4" s="58" t="s">
        <v>254</v>
      </c>
      <c r="C4" s="59" t="s">
        <v>255</v>
      </c>
      <c r="D4" s="37">
        <v>43369.149081359901</v>
      </c>
      <c r="E4" s="37">
        <v>2057.6239964379201</v>
      </c>
      <c r="F4" s="60">
        <v>46172.1</v>
      </c>
      <c r="G4" s="61"/>
      <c r="H4" s="20"/>
      <c r="K4" s="19"/>
    </row>
    <row r="5" spans="1:11" x14ac:dyDescent="0.15">
      <c r="A5" s="62" t="s">
        <v>256</v>
      </c>
      <c r="B5" s="63" t="s">
        <v>257</v>
      </c>
      <c r="C5" t="s">
        <v>258</v>
      </c>
      <c r="D5" s="64">
        <v>27556.994038558001</v>
      </c>
      <c r="E5" s="64">
        <v>265.11387411130403</v>
      </c>
      <c r="F5" s="16">
        <v>27504.400000000001</v>
      </c>
      <c r="G5" s="65"/>
      <c r="H5" s="20"/>
      <c r="K5" s="19"/>
    </row>
    <row r="6" spans="1:11" x14ac:dyDescent="0.15">
      <c r="A6" s="62" t="s">
        <v>259</v>
      </c>
      <c r="B6" s="63" t="s">
        <v>260</v>
      </c>
      <c r="C6" t="s">
        <v>261</v>
      </c>
      <c r="D6" s="64">
        <v>6845.0794813566199</v>
      </c>
      <c r="E6" s="64">
        <v>5087.4135782905996</v>
      </c>
      <c r="F6" s="16">
        <v>11396.1</v>
      </c>
      <c r="G6" s="65"/>
      <c r="H6" s="20"/>
      <c r="K6" s="19"/>
    </row>
    <row r="7" spans="1:11" x14ac:dyDescent="0.15">
      <c r="A7" s="62" t="s">
        <v>262</v>
      </c>
      <c r="B7" s="63" t="s">
        <v>263</v>
      </c>
      <c r="C7" t="s">
        <v>264</v>
      </c>
      <c r="D7" s="64">
        <v>6209.4273939262202</v>
      </c>
      <c r="E7" s="64">
        <v>71.140752245196595</v>
      </c>
      <c r="F7" s="16">
        <v>2954.5</v>
      </c>
      <c r="G7" s="65"/>
      <c r="H7" s="20"/>
      <c r="K7" s="19"/>
    </row>
    <row r="8" spans="1:11" x14ac:dyDescent="0.15">
      <c r="A8" s="62" t="s">
        <v>265</v>
      </c>
      <c r="B8" s="63" t="s">
        <v>266</v>
      </c>
      <c r="C8" t="s">
        <v>267</v>
      </c>
      <c r="D8" s="64">
        <v>6636.4105388543703</v>
      </c>
      <c r="E8" s="64">
        <v>822.85441318863002</v>
      </c>
      <c r="F8" s="16">
        <v>7556.1</v>
      </c>
      <c r="G8" s="65"/>
      <c r="H8" s="20"/>
      <c r="K8" s="19"/>
    </row>
    <row r="9" spans="1:11" x14ac:dyDescent="0.15">
      <c r="A9" s="62" t="s">
        <v>268</v>
      </c>
      <c r="B9" s="63" t="s">
        <v>269</v>
      </c>
      <c r="C9" t="s">
        <v>270</v>
      </c>
      <c r="D9" s="64">
        <v>78380.688522605094</v>
      </c>
      <c r="E9" s="64">
        <v>13994.0363488202</v>
      </c>
      <c r="F9" s="16">
        <v>52740.5</v>
      </c>
      <c r="G9" s="65"/>
      <c r="H9" s="20"/>
      <c r="K9" s="19"/>
    </row>
    <row r="10" spans="1:11" x14ac:dyDescent="0.15">
      <c r="A10" s="62" t="s">
        <v>271</v>
      </c>
      <c r="B10" s="63" t="s">
        <v>272</v>
      </c>
      <c r="C10" t="s">
        <v>273</v>
      </c>
      <c r="D10" s="64">
        <v>8897.7293663260407</v>
      </c>
      <c r="E10" s="64">
        <v>1383.7342852828799</v>
      </c>
      <c r="F10" s="16">
        <v>10431.1</v>
      </c>
      <c r="G10" s="65"/>
      <c r="H10" s="20"/>
      <c r="K10" s="19"/>
    </row>
    <row r="11" spans="1:11" x14ac:dyDescent="0.15">
      <c r="A11" s="62" t="s">
        <v>274</v>
      </c>
      <c r="B11" s="63" t="s">
        <v>275</v>
      </c>
      <c r="C11" t="s">
        <v>276</v>
      </c>
      <c r="D11" s="64">
        <v>2599.3123485439401</v>
      </c>
      <c r="E11" s="64">
        <v>1213.6466934335799</v>
      </c>
      <c r="F11" s="16">
        <v>4184.3999999999996</v>
      </c>
      <c r="G11" s="65"/>
      <c r="H11" s="20"/>
      <c r="K11" s="19"/>
    </row>
    <row r="12" spans="1:11" x14ac:dyDescent="0.15">
      <c r="A12" s="62" t="s">
        <v>277</v>
      </c>
      <c r="B12" s="63" t="s">
        <v>278</v>
      </c>
      <c r="C12" t="s">
        <v>279</v>
      </c>
      <c r="D12" s="64">
        <v>4504.9219053278402</v>
      </c>
      <c r="E12" s="64">
        <v>5191.3692094887401</v>
      </c>
      <c r="F12" s="16">
        <v>10542.1</v>
      </c>
      <c r="G12" s="65"/>
      <c r="H12" s="20"/>
      <c r="K12" s="19"/>
    </row>
    <row r="13" spans="1:11" x14ac:dyDescent="0.15">
      <c r="A13" s="62" t="s">
        <v>280</v>
      </c>
      <c r="B13" s="63" t="s">
        <v>281</v>
      </c>
      <c r="C13" t="s">
        <v>282</v>
      </c>
      <c r="D13" s="64">
        <v>1396.44225985966</v>
      </c>
      <c r="E13" s="64">
        <v>13203.7279036251</v>
      </c>
      <c r="F13" s="16">
        <v>14122.3</v>
      </c>
      <c r="G13" s="65"/>
      <c r="H13" s="20"/>
      <c r="K13" s="19"/>
    </row>
    <row r="14" spans="1:11" x14ac:dyDescent="0.15">
      <c r="A14" s="62" t="s">
        <v>283</v>
      </c>
      <c r="B14" s="63" t="s">
        <v>284</v>
      </c>
      <c r="C14" t="s">
        <v>285</v>
      </c>
      <c r="D14" s="64">
        <v>131175.10331705</v>
      </c>
      <c r="E14" s="64">
        <v>14403.242686711101</v>
      </c>
      <c r="F14" s="16">
        <v>152178.5</v>
      </c>
      <c r="G14" s="65"/>
      <c r="H14" s="20"/>
      <c r="K14" s="19"/>
    </row>
    <row r="15" spans="1:11" x14ac:dyDescent="0.15">
      <c r="A15" s="62" t="s">
        <v>286</v>
      </c>
      <c r="B15" s="63" t="s">
        <v>287</v>
      </c>
      <c r="C15" t="s">
        <v>288</v>
      </c>
      <c r="D15" s="64">
        <v>22748.128409938799</v>
      </c>
      <c r="E15" s="64">
        <v>2546.29180123181</v>
      </c>
      <c r="F15" s="16">
        <v>27425.9</v>
      </c>
      <c r="G15" s="65"/>
      <c r="H15" s="20"/>
      <c r="K15" s="19"/>
    </row>
    <row r="16" spans="1:11" x14ac:dyDescent="0.15">
      <c r="A16" s="62" t="s">
        <v>289</v>
      </c>
      <c r="B16" s="63" t="s">
        <v>290</v>
      </c>
      <c r="C16" t="s">
        <v>291</v>
      </c>
      <c r="D16" s="64">
        <v>4186.0868795686201</v>
      </c>
      <c r="E16" s="64">
        <v>124.30256826719901</v>
      </c>
      <c r="F16" s="16">
        <v>4923.3</v>
      </c>
      <c r="G16" s="65"/>
      <c r="H16" s="20"/>
      <c r="K16" s="19"/>
    </row>
    <row r="17" spans="1:11" x14ac:dyDescent="0.15">
      <c r="A17" s="62" t="s">
        <v>292</v>
      </c>
      <c r="B17" s="63" t="s">
        <v>293</v>
      </c>
      <c r="C17" t="s">
        <v>294</v>
      </c>
      <c r="D17" s="64">
        <v>0</v>
      </c>
      <c r="E17" s="64">
        <v>127889.217978217</v>
      </c>
      <c r="F17" s="16">
        <v>240949.5</v>
      </c>
      <c r="G17" s="65"/>
      <c r="H17" s="20"/>
      <c r="K17" s="19"/>
    </row>
    <row r="18" spans="1:11" x14ac:dyDescent="0.15">
      <c r="A18" s="62" t="s">
        <v>295</v>
      </c>
      <c r="B18" s="63" t="s">
        <v>296</v>
      </c>
      <c r="C18" t="s">
        <v>297</v>
      </c>
      <c r="D18" s="64">
        <v>521.23326424114896</v>
      </c>
      <c r="E18" s="64">
        <v>184971.49160516899</v>
      </c>
      <c r="F18" s="16">
        <v>190199.4</v>
      </c>
      <c r="G18" s="65"/>
      <c r="H18" s="20"/>
      <c r="K18" s="19"/>
    </row>
    <row r="19" spans="1:11" x14ac:dyDescent="0.15">
      <c r="A19" s="62" t="s">
        <v>298</v>
      </c>
      <c r="B19" s="63" t="s">
        <v>299</v>
      </c>
      <c r="C19" t="s">
        <v>300</v>
      </c>
      <c r="D19" s="64">
        <v>59988.633181132303</v>
      </c>
      <c r="E19" s="64">
        <v>5904.6443111009603</v>
      </c>
      <c r="F19" s="16">
        <v>78439.7</v>
      </c>
      <c r="G19" s="65"/>
      <c r="H19" s="20"/>
      <c r="K19" s="19"/>
    </row>
    <row r="20" spans="1:11" x14ac:dyDescent="0.15">
      <c r="A20" s="62" t="s">
        <v>301</v>
      </c>
      <c r="B20" s="63" t="s">
        <v>302</v>
      </c>
      <c r="C20" t="s">
        <v>303</v>
      </c>
      <c r="D20" s="64">
        <v>95105.942990457697</v>
      </c>
      <c r="E20" s="64">
        <v>631.39100525735603</v>
      </c>
      <c r="F20" s="16">
        <v>97176.1</v>
      </c>
      <c r="G20" s="65"/>
      <c r="H20" s="20"/>
      <c r="K20" s="19"/>
    </row>
    <row r="21" spans="1:11" x14ac:dyDescent="0.15">
      <c r="A21" s="62" t="s">
        <v>304</v>
      </c>
      <c r="B21" s="63" t="s">
        <v>305</v>
      </c>
      <c r="C21" t="s">
        <v>306</v>
      </c>
      <c r="D21" s="64">
        <v>23204.165611042001</v>
      </c>
      <c r="E21" s="64">
        <v>74.273237382174599</v>
      </c>
      <c r="F21" s="16">
        <v>20991.599999999999</v>
      </c>
      <c r="G21" s="65"/>
      <c r="H21" s="20"/>
      <c r="K21" s="19"/>
    </row>
    <row r="22" spans="1:11" x14ac:dyDescent="0.15">
      <c r="A22" s="62" t="s">
        <v>307</v>
      </c>
      <c r="B22" s="63" t="s">
        <v>308</v>
      </c>
      <c r="C22" t="s">
        <v>309</v>
      </c>
      <c r="D22" s="64">
        <v>34256.269863938804</v>
      </c>
      <c r="E22" s="64">
        <v>-12.231114840991101</v>
      </c>
      <c r="F22" s="16">
        <v>35407.300000000003</v>
      </c>
      <c r="G22" s="65"/>
      <c r="H22" s="20"/>
      <c r="K22" s="19"/>
    </row>
    <row r="23" spans="1:11" x14ac:dyDescent="0.15">
      <c r="A23" s="62" t="s">
        <v>310</v>
      </c>
      <c r="B23" s="63" t="s">
        <v>311</v>
      </c>
      <c r="C23" t="s">
        <v>312</v>
      </c>
      <c r="D23" s="64">
        <v>17776.9571662544</v>
      </c>
      <c r="E23" s="64">
        <v>2603.1771976739101</v>
      </c>
      <c r="F23" s="16">
        <v>12697.3</v>
      </c>
      <c r="G23" s="65"/>
      <c r="H23" s="20"/>
      <c r="K23" s="19"/>
    </row>
    <row r="24" spans="1:11" x14ac:dyDescent="0.15">
      <c r="A24" s="62" t="s">
        <v>313</v>
      </c>
      <c r="B24" s="63" t="s">
        <v>314</v>
      </c>
      <c r="C24" t="s">
        <v>315</v>
      </c>
      <c r="D24" s="64">
        <v>10178.401780464301</v>
      </c>
      <c r="E24" s="64">
        <v>2655.1181116877601</v>
      </c>
      <c r="F24" s="16">
        <v>10108.5</v>
      </c>
      <c r="G24" s="65"/>
      <c r="H24" s="20"/>
      <c r="K24" s="19"/>
    </row>
    <row r="25" spans="1:11" x14ac:dyDescent="0.15">
      <c r="A25" s="62" t="s">
        <v>316</v>
      </c>
      <c r="B25" s="63" t="s">
        <v>317</v>
      </c>
      <c r="C25" t="s">
        <v>318</v>
      </c>
      <c r="D25" s="64">
        <v>41053.044704580097</v>
      </c>
      <c r="E25" s="64">
        <v>278.39996843128898</v>
      </c>
      <c r="F25" s="16">
        <v>14720.2</v>
      </c>
      <c r="G25" s="65"/>
      <c r="H25" s="20"/>
      <c r="K25" s="19"/>
    </row>
    <row r="26" spans="1:11" x14ac:dyDescent="0.15">
      <c r="A26" s="62" t="s">
        <v>319</v>
      </c>
      <c r="B26" s="63" t="s">
        <v>320</v>
      </c>
      <c r="C26" t="s">
        <v>321</v>
      </c>
      <c r="D26" s="64">
        <v>9045.3016273389094</v>
      </c>
      <c r="E26" s="64">
        <v>466.47430098242199</v>
      </c>
      <c r="F26" s="16">
        <v>1808.9</v>
      </c>
      <c r="G26" s="65"/>
      <c r="H26" s="20"/>
      <c r="K26" s="19"/>
    </row>
    <row r="27" spans="1:11" x14ac:dyDescent="0.15">
      <c r="A27" s="62" t="s">
        <v>322</v>
      </c>
      <c r="B27" s="63" t="s">
        <v>323</v>
      </c>
      <c r="C27" t="s">
        <v>324</v>
      </c>
      <c r="D27" s="64">
        <v>13210.324145947499</v>
      </c>
      <c r="E27" s="64">
        <v>14651.610402422501</v>
      </c>
      <c r="F27" s="16">
        <v>25910.3</v>
      </c>
      <c r="G27" s="65"/>
      <c r="H27" s="20"/>
      <c r="K27" s="19"/>
    </row>
    <row r="28" spans="1:11" x14ac:dyDescent="0.15">
      <c r="A28" s="62" t="s">
        <v>325</v>
      </c>
      <c r="B28" s="63" t="s">
        <v>326</v>
      </c>
      <c r="C28" t="s">
        <v>327</v>
      </c>
      <c r="D28" s="64">
        <v>23858.03234387</v>
      </c>
      <c r="E28" s="64">
        <v>2892.50601042994</v>
      </c>
      <c r="F28" s="16">
        <v>28321.7</v>
      </c>
      <c r="G28" s="65"/>
      <c r="H28" s="20"/>
      <c r="K28" s="19"/>
    </row>
    <row r="29" spans="1:11" x14ac:dyDescent="0.15">
      <c r="A29" s="62" t="s">
        <v>328</v>
      </c>
      <c r="B29" s="63" t="s">
        <v>329</v>
      </c>
      <c r="C29" t="s">
        <v>330</v>
      </c>
      <c r="D29" s="64">
        <v>21918.040754585301</v>
      </c>
      <c r="E29" s="64">
        <v>2284.8524609034698</v>
      </c>
      <c r="F29" s="16">
        <v>26547.3</v>
      </c>
      <c r="G29" s="65"/>
      <c r="H29" s="20"/>
      <c r="K29" s="19"/>
    </row>
    <row r="30" spans="1:11" x14ac:dyDescent="0.15">
      <c r="A30" s="62" t="s">
        <v>331</v>
      </c>
      <c r="B30" s="63" t="s">
        <v>332</v>
      </c>
      <c r="C30" t="s">
        <v>333</v>
      </c>
      <c r="D30" s="64">
        <v>34165.441211909303</v>
      </c>
      <c r="E30" s="64">
        <v>2806.27452313391</v>
      </c>
      <c r="F30" s="16">
        <v>45593.599999999999</v>
      </c>
      <c r="G30" s="65"/>
      <c r="H30" s="20"/>
      <c r="K30" s="19"/>
    </row>
    <row r="31" spans="1:11" x14ac:dyDescent="0.15">
      <c r="A31" s="62" t="s">
        <v>334</v>
      </c>
      <c r="B31" s="63" t="s">
        <v>335</v>
      </c>
      <c r="C31" t="s">
        <v>336</v>
      </c>
      <c r="D31" s="64">
        <v>15943.3657012107</v>
      </c>
      <c r="E31" s="64">
        <v>3123.9848798673202</v>
      </c>
      <c r="F31" s="16">
        <v>21047.3</v>
      </c>
      <c r="G31" s="65"/>
      <c r="H31" s="20"/>
      <c r="K31" s="19"/>
    </row>
    <row r="32" spans="1:11" x14ac:dyDescent="0.15">
      <c r="A32" s="62" t="s">
        <v>337</v>
      </c>
      <c r="B32" s="63" t="s">
        <v>338</v>
      </c>
      <c r="C32" t="s">
        <v>339</v>
      </c>
      <c r="D32" s="64">
        <v>15685.802851872</v>
      </c>
      <c r="E32" s="64">
        <v>4562.8574246604203</v>
      </c>
      <c r="F32" s="16">
        <v>21144</v>
      </c>
      <c r="G32" s="65"/>
      <c r="H32" s="20"/>
      <c r="K32" s="19"/>
    </row>
    <row r="33" spans="1:11" x14ac:dyDescent="0.15">
      <c r="A33" s="62" t="s">
        <v>340</v>
      </c>
      <c r="B33" s="63" t="s">
        <v>341</v>
      </c>
      <c r="C33" t="s">
        <v>342</v>
      </c>
      <c r="D33" s="64">
        <v>8268.9945052170697</v>
      </c>
      <c r="E33" s="64">
        <v>2650.3821314460201</v>
      </c>
      <c r="F33" s="16">
        <v>10905.3</v>
      </c>
      <c r="G33" s="65"/>
      <c r="H33" s="20"/>
      <c r="K33" s="19"/>
    </row>
    <row r="34" spans="1:11" x14ac:dyDescent="0.15">
      <c r="A34" s="62" t="s">
        <v>343</v>
      </c>
      <c r="B34" s="63" t="s">
        <v>344</v>
      </c>
      <c r="C34" t="s">
        <v>345</v>
      </c>
      <c r="D34" s="64">
        <v>4381.8423502748901</v>
      </c>
      <c r="E34" s="64">
        <v>601.91302429455698</v>
      </c>
      <c r="F34" s="16">
        <v>5310.5</v>
      </c>
      <c r="G34" s="65"/>
      <c r="H34" s="20"/>
      <c r="K34" s="19"/>
    </row>
    <row r="35" spans="1:11" x14ac:dyDescent="0.15">
      <c r="A35" s="62" t="s">
        <v>346</v>
      </c>
      <c r="B35" s="63" t="s">
        <v>347</v>
      </c>
      <c r="C35" t="s">
        <v>348</v>
      </c>
      <c r="D35" s="64">
        <v>81688.529101096894</v>
      </c>
      <c r="E35" s="64">
        <v>390.28836310520501</v>
      </c>
      <c r="F35" s="16">
        <v>63755.8</v>
      </c>
      <c r="G35" s="65"/>
      <c r="H35" s="20"/>
      <c r="K35" s="19"/>
    </row>
    <row r="36" spans="1:11" x14ac:dyDescent="0.15">
      <c r="A36" s="62" t="s">
        <v>349</v>
      </c>
      <c r="B36" s="63" t="s">
        <v>350</v>
      </c>
      <c r="C36" t="s">
        <v>351</v>
      </c>
      <c r="D36" s="64">
        <v>3831.9491798426802</v>
      </c>
      <c r="E36" s="64">
        <v>2417.60308310246</v>
      </c>
      <c r="F36" s="16">
        <v>6723.1</v>
      </c>
      <c r="G36" s="65"/>
      <c r="H36" s="20"/>
      <c r="K36" s="19"/>
    </row>
    <row r="37" spans="1:11" x14ac:dyDescent="0.15">
      <c r="A37" s="62" t="s">
        <v>352</v>
      </c>
      <c r="B37" s="63" t="s">
        <v>353</v>
      </c>
      <c r="C37" t="s">
        <v>354</v>
      </c>
      <c r="D37" s="64">
        <v>24946.875693244001</v>
      </c>
      <c r="E37" s="64">
        <v>731.18983175148105</v>
      </c>
      <c r="F37" s="16">
        <v>26468.1</v>
      </c>
      <c r="G37" s="65"/>
      <c r="H37" s="20"/>
      <c r="K37" s="19"/>
    </row>
    <row r="38" spans="1:11" x14ac:dyDescent="0.15">
      <c r="A38" s="62" t="s">
        <v>355</v>
      </c>
      <c r="B38" s="63" t="s">
        <v>356</v>
      </c>
      <c r="C38" t="s">
        <v>357</v>
      </c>
      <c r="D38" s="64">
        <v>6132.0264765352604</v>
      </c>
      <c r="E38" s="64">
        <v>1795.25622950511</v>
      </c>
      <c r="F38" s="16">
        <v>9719.7000000000007</v>
      </c>
      <c r="G38" s="65"/>
      <c r="H38" s="20"/>
      <c r="K38" s="19"/>
    </row>
    <row r="39" spans="1:11" x14ac:dyDescent="0.15">
      <c r="A39" s="62" t="s">
        <v>358</v>
      </c>
      <c r="B39" s="63" t="s">
        <v>359</v>
      </c>
      <c r="C39" t="s">
        <v>360</v>
      </c>
      <c r="D39" s="64">
        <v>46328.120587288402</v>
      </c>
      <c r="E39" s="64">
        <v>17296.0937703993</v>
      </c>
      <c r="F39" s="16">
        <v>63199.199999999997</v>
      </c>
      <c r="G39" s="65"/>
      <c r="H39" s="20"/>
      <c r="K39" s="19"/>
    </row>
    <row r="40" spans="1:11" x14ac:dyDescent="0.15">
      <c r="A40" s="62" t="s">
        <v>361</v>
      </c>
      <c r="B40" s="63" t="s">
        <v>362</v>
      </c>
      <c r="C40" t="s">
        <v>363</v>
      </c>
      <c r="D40" s="64">
        <v>20200.033659209199</v>
      </c>
      <c r="E40" s="64">
        <v>20245.381756786399</v>
      </c>
      <c r="F40" s="16">
        <v>39716.699999999997</v>
      </c>
      <c r="G40" s="65"/>
      <c r="H40" s="20"/>
      <c r="K40" s="19"/>
    </row>
    <row r="41" spans="1:11" x14ac:dyDescent="0.15">
      <c r="A41" s="62" t="s">
        <v>364</v>
      </c>
      <c r="B41" s="63" t="s">
        <v>365</v>
      </c>
      <c r="C41" t="s">
        <v>366</v>
      </c>
      <c r="D41" s="64">
        <v>11966.4909265354</v>
      </c>
      <c r="E41" s="64">
        <v>8472.4077818914193</v>
      </c>
      <c r="F41" s="16">
        <v>16231.2</v>
      </c>
      <c r="G41" s="65"/>
      <c r="H41" s="20"/>
      <c r="K41" s="19"/>
    </row>
    <row r="42" spans="1:11" x14ac:dyDescent="0.15">
      <c r="A42" s="62" t="s">
        <v>367</v>
      </c>
      <c r="B42" s="63" t="s">
        <v>368</v>
      </c>
      <c r="C42" t="s">
        <v>369</v>
      </c>
      <c r="D42" s="64">
        <v>12730.904543156301</v>
      </c>
      <c r="E42" s="64">
        <v>5186.7939079935704</v>
      </c>
      <c r="F42" s="16">
        <v>12845.8</v>
      </c>
      <c r="G42" s="65"/>
      <c r="H42" s="20"/>
      <c r="K42" s="19"/>
    </row>
    <row r="43" spans="1:11" x14ac:dyDescent="0.15">
      <c r="A43" s="62" t="s">
        <v>370</v>
      </c>
      <c r="B43" s="63" t="s">
        <v>371</v>
      </c>
      <c r="C43" t="s">
        <v>372</v>
      </c>
      <c r="D43" s="64">
        <v>6735.9755175549599</v>
      </c>
      <c r="E43" s="64">
        <v>5608.6798743862</v>
      </c>
      <c r="F43" s="16">
        <v>11348.1</v>
      </c>
      <c r="G43" s="65"/>
      <c r="H43" s="20"/>
      <c r="K43" s="19"/>
    </row>
    <row r="44" spans="1:11" x14ac:dyDescent="0.15">
      <c r="A44" s="62" t="s">
        <v>373</v>
      </c>
      <c r="B44" s="63" t="s">
        <v>374</v>
      </c>
      <c r="C44" t="s">
        <v>375</v>
      </c>
      <c r="D44" s="64">
        <v>4699.9121898575804</v>
      </c>
      <c r="E44" s="64">
        <v>2751.5738346559301</v>
      </c>
      <c r="F44" s="16">
        <v>7136.6</v>
      </c>
      <c r="G44" s="65"/>
      <c r="H44" s="20"/>
      <c r="K44" s="19"/>
    </row>
    <row r="45" spans="1:11" x14ac:dyDescent="0.15">
      <c r="A45" s="62" t="s">
        <v>376</v>
      </c>
      <c r="B45" s="63" t="s">
        <v>377</v>
      </c>
      <c r="C45" t="s">
        <v>378</v>
      </c>
      <c r="D45" s="64">
        <v>4258.35387656066</v>
      </c>
      <c r="E45" s="64">
        <v>1151.4616482082399</v>
      </c>
      <c r="F45" s="16">
        <v>5088.7</v>
      </c>
      <c r="G45" s="65"/>
      <c r="H45" s="20"/>
      <c r="K45" s="19"/>
    </row>
    <row r="46" spans="1:11" x14ac:dyDescent="0.15">
      <c r="A46" s="62" t="s">
        <v>379</v>
      </c>
      <c r="B46" s="63" t="s">
        <v>380</v>
      </c>
      <c r="C46" t="s">
        <v>381</v>
      </c>
      <c r="D46" s="64">
        <v>8316.5263643840099</v>
      </c>
      <c r="E46" s="64">
        <v>10142.7294443219</v>
      </c>
      <c r="F46" s="16">
        <v>21468.5</v>
      </c>
      <c r="G46" s="65"/>
      <c r="H46" s="20"/>
      <c r="K46" s="19"/>
    </row>
    <row r="47" spans="1:11" x14ac:dyDescent="0.15">
      <c r="A47" s="62" t="s">
        <v>382</v>
      </c>
      <c r="B47" s="63" t="s">
        <v>383</v>
      </c>
      <c r="C47" t="s">
        <v>384</v>
      </c>
      <c r="D47" s="64">
        <v>5678.27801621659</v>
      </c>
      <c r="E47" s="64">
        <v>1860.3442811319201</v>
      </c>
      <c r="F47" s="16">
        <v>7627.3</v>
      </c>
      <c r="G47" s="65"/>
      <c r="H47" s="20"/>
      <c r="K47" s="19"/>
    </row>
    <row r="48" spans="1:11" x14ac:dyDescent="0.15">
      <c r="A48" s="62" t="s">
        <v>385</v>
      </c>
      <c r="B48" s="63" t="s">
        <v>386</v>
      </c>
      <c r="C48" t="s">
        <v>387</v>
      </c>
      <c r="D48" s="64">
        <v>1454.0179589675399</v>
      </c>
      <c r="E48" s="64">
        <v>111.357366789826</v>
      </c>
      <c r="F48" s="16">
        <v>3016.2</v>
      </c>
      <c r="G48" s="65"/>
      <c r="H48" s="20"/>
      <c r="K48" s="19"/>
    </row>
    <row r="49" spans="1:11" x14ac:dyDescent="0.15">
      <c r="A49" s="62" t="s">
        <v>388</v>
      </c>
      <c r="B49" s="63" t="s">
        <v>389</v>
      </c>
      <c r="C49" t="s">
        <v>390</v>
      </c>
      <c r="D49" s="64">
        <v>37310.0020540564</v>
      </c>
      <c r="E49" s="64">
        <v>23295.560580578</v>
      </c>
      <c r="F49" s="16">
        <v>56484.2</v>
      </c>
      <c r="G49" s="65"/>
      <c r="H49" s="20"/>
      <c r="K49" s="19"/>
    </row>
    <row r="50" spans="1:11" x14ac:dyDescent="0.15">
      <c r="A50" s="62" t="s">
        <v>391</v>
      </c>
      <c r="B50" s="63" t="s">
        <v>392</v>
      </c>
      <c r="C50" t="s">
        <v>393</v>
      </c>
      <c r="D50" s="64">
        <v>1786.44943378111</v>
      </c>
      <c r="E50" s="64">
        <v>11030.608416089501</v>
      </c>
      <c r="F50" s="16">
        <v>14079.8</v>
      </c>
      <c r="G50" s="65"/>
      <c r="H50" s="20"/>
      <c r="K50" s="19"/>
    </row>
    <row r="51" spans="1:11" x14ac:dyDescent="0.15">
      <c r="A51" s="62" t="s">
        <v>394</v>
      </c>
      <c r="B51" s="63" t="s">
        <v>395</v>
      </c>
      <c r="C51" t="s">
        <v>396</v>
      </c>
      <c r="D51" s="64">
        <v>1760.1335788307199</v>
      </c>
      <c r="E51" s="64">
        <v>8583.2756245929395</v>
      </c>
      <c r="F51" s="16">
        <v>10039.200000000001</v>
      </c>
      <c r="G51" s="65"/>
      <c r="H51" s="20"/>
      <c r="K51" s="19"/>
    </row>
    <row r="52" spans="1:11" x14ac:dyDescent="0.15">
      <c r="A52" s="62" t="s">
        <v>397</v>
      </c>
      <c r="B52" s="63" t="s">
        <v>398</v>
      </c>
      <c r="C52" t="s">
        <v>399</v>
      </c>
      <c r="D52" s="64">
        <v>1775.46041819477</v>
      </c>
      <c r="E52" s="64">
        <v>4980.6370871669496</v>
      </c>
      <c r="F52" s="16">
        <v>7272.3</v>
      </c>
      <c r="G52" s="65"/>
      <c r="H52" s="20"/>
      <c r="K52" s="19"/>
    </row>
    <row r="53" spans="1:11" x14ac:dyDescent="0.15">
      <c r="A53" s="62" t="s">
        <v>400</v>
      </c>
      <c r="B53" s="63" t="s">
        <v>401</v>
      </c>
      <c r="C53" t="s">
        <v>402</v>
      </c>
      <c r="D53" s="64">
        <v>4834.8751242881499</v>
      </c>
      <c r="E53" s="64">
        <v>6111.4395321587799</v>
      </c>
      <c r="F53" s="16">
        <v>11873.7</v>
      </c>
      <c r="G53" s="65"/>
      <c r="H53" s="20"/>
      <c r="K53" s="19"/>
    </row>
    <row r="54" spans="1:11" x14ac:dyDescent="0.15">
      <c r="A54" s="62" t="s">
        <v>403</v>
      </c>
      <c r="B54" s="63" t="s">
        <v>404</v>
      </c>
      <c r="C54" t="s">
        <v>405</v>
      </c>
      <c r="D54" s="64">
        <v>2529.7181331452798</v>
      </c>
      <c r="E54" s="64">
        <v>10098.840235276501</v>
      </c>
      <c r="F54" s="16">
        <v>11506</v>
      </c>
      <c r="G54" s="65"/>
      <c r="H54" s="20"/>
      <c r="K54" s="19"/>
    </row>
    <row r="55" spans="1:11" x14ac:dyDescent="0.15">
      <c r="A55" s="62" t="s">
        <v>406</v>
      </c>
      <c r="B55" s="63" t="s">
        <v>407</v>
      </c>
      <c r="C55" t="s">
        <v>408</v>
      </c>
      <c r="D55" s="64">
        <v>5632.2964974824899</v>
      </c>
      <c r="E55" s="64">
        <v>7977.6368254088702</v>
      </c>
      <c r="F55" s="16">
        <v>13264</v>
      </c>
      <c r="G55" s="65"/>
      <c r="H55" s="20"/>
      <c r="K55" s="19"/>
    </row>
    <row r="56" spans="1:11" x14ac:dyDescent="0.15">
      <c r="A56" s="62" t="s">
        <v>409</v>
      </c>
      <c r="B56" s="63" t="s">
        <v>410</v>
      </c>
      <c r="C56" t="s">
        <v>411</v>
      </c>
      <c r="D56" s="64">
        <v>4162.4998124684498</v>
      </c>
      <c r="E56" s="64">
        <v>15006.576882449401</v>
      </c>
      <c r="F56" s="16">
        <v>19782.400000000001</v>
      </c>
      <c r="G56" s="65"/>
      <c r="H56" s="20"/>
      <c r="K56" s="19"/>
    </row>
    <row r="57" spans="1:11" x14ac:dyDescent="0.15">
      <c r="A57" s="62" t="s">
        <v>412</v>
      </c>
      <c r="B57" s="63" t="s">
        <v>413</v>
      </c>
      <c r="C57" t="s">
        <v>414</v>
      </c>
      <c r="D57" s="64">
        <v>9099.2518699226202</v>
      </c>
      <c r="E57" s="64">
        <v>17862.164584170801</v>
      </c>
      <c r="F57" s="16">
        <v>17951.3</v>
      </c>
      <c r="G57" s="65"/>
      <c r="H57" s="20"/>
      <c r="K57" s="19"/>
    </row>
    <row r="58" spans="1:11" x14ac:dyDescent="0.15">
      <c r="A58" s="62" t="s">
        <v>415</v>
      </c>
      <c r="B58" s="63" t="s">
        <v>416</v>
      </c>
      <c r="C58" t="s">
        <v>417</v>
      </c>
      <c r="D58" s="64">
        <v>13714.228028965899</v>
      </c>
      <c r="E58" s="64">
        <v>16649.255055214398</v>
      </c>
      <c r="F58" s="16">
        <v>19749</v>
      </c>
      <c r="G58" s="65"/>
      <c r="H58" s="20"/>
      <c r="K58" s="19"/>
    </row>
    <row r="59" spans="1:11" x14ac:dyDescent="0.15">
      <c r="A59" s="62" t="s">
        <v>418</v>
      </c>
      <c r="B59" s="63" t="s">
        <v>419</v>
      </c>
      <c r="C59" t="s">
        <v>420</v>
      </c>
      <c r="D59" s="64">
        <v>25802.247384309299</v>
      </c>
      <c r="E59" s="64">
        <v>22833.671322500799</v>
      </c>
      <c r="F59" s="16">
        <v>43180.800000000003</v>
      </c>
      <c r="G59" s="65"/>
      <c r="H59" s="20"/>
      <c r="K59" s="19"/>
    </row>
    <row r="60" spans="1:11" x14ac:dyDescent="0.15">
      <c r="A60" s="62" t="s">
        <v>421</v>
      </c>
      <c r="B60" s="63" t="s">
        <v>422</v>
      </c>
      <c r="C60" t="s">
        <v>423</v>
      </c>
      <c r="D60" s="64">
        <v>6555.37674940739</v>
      </c>
      <c r="E60" s="64">
        <v>18959.529106138601</v>
      </c>
      <c r="F60" s="16">
        <v>33231.599999999999</v>
      </c>
      <c r="G60" s="65"/>
      <c r="H60" s="20"/>
      <c r="K60" s="19"/>
    </row>
    <row r="61" spans="1:11" x14ac:dyDescent="0.15">
      <c r="A61" s="62" t="s">
        <v>424</v>
      </c>
      <c r="B61" s="63" t="s">
        <v>425</v>
      </c>
      <c r="C61" t="s">
        <v>426</v>
      </c>
      <c r="D61" s="64">
        <v>2213.2286726161701</v>
      </c>
      <c r="E61" s="64">
        <v>517.95892485842398</v>
      </c>
      <c r="F61" s="16">
        <v>2470</v>
      </c>
      <c r="G61" s="65"/>
      <c r="H61" s="20"/>
      <c r="K61" s="19"/>
    </row>
    <row r="62" spans="1:11" x14ac:dyDescent="0.15">
      <c r="A62" s="62" t="s">
        <v>427</v>
      </c>
      <c r="B62" s="63" t="s">
        <v>428</v>
      </c>
      <c r="C62" t="s">
        <v>429</v>
      </c>
      <c r="D62" s="64">
        <v>3139.6635449432902</v>
      </c>
      <c r="E62" s="64">
        <v>2762.25083364393</v>
      </c>
      <c r="F62" s="16">
        <v>5282.2</v>
      </c>
      <c r="G62" s="65"/>
      <c r="H62" s="20"/>
      <c r="K62" s="19"/>
    </row>
    <row r="63" spans="1:11" x14ac:dyDescent="0.15">
      <c r="A63" s="62" t="s">
        <v>430</v>
      </c>
      <c r="B63" s="63" t="s">
        <v>431</v>
      </c>
      <c r="C63" t="s">
        <v>432</v>
      </c>
      <c r="D63" s="64">
        <v>8187.34840814783</v>
      </c>
      <c r="E63" s="64">
        <v>2571.7414432848</v>
      </c>
      <c r="F63" s="16">
        <v>7911</v>
      </c>
      <c r="G63" s="65"/>
      <c r="H63" s="20"/>
      <c r="K63" s="19"/>
    </row>
    <row r="64" spans="1:11" x14ac:dyDescent="0.15">
      <c r="A64" s="62" t="s">
        <v>433</v>
      </c>
      <c r="B64" s="63" t="s">
        <v>434</v>
      </c>
      <c r="C64" t="s">
        <v>435</v>
      </c>
      <c r="D64" s="64">
        <v>5808.3971366936203</v>
      </c>
      <c r="E64" s="64">
        <v>9273.0223311162499</v>
      </c>
      <c r="F64" s="16">
        <v>13219.1</v>
      </c>
      <c r="G64" s="65"/>
      <c r="H64" s="20"/>
      <c r="K64" s="19"/>
    </row>
    <row r="65" spans="1:11" x14ac:dyDescent="0.15">
      <c r="A65" s="62" t="s">
        <v>436</v>
      </c>
      <c r="B65" s="63" t="s">
        <v>437</v>
      </c>
      <c r="C65" t="s">
        <v>438</v>
      </c>
      <c r="D65" s="64">
        <v>7470.1308105562302</v>
      </c>
      <c r="E65" s="64">
        <v>7400.0892896434798</v>
      </c>
      <c r="F65" s="16">
        <v>14581.9</v>
      </c>
      <c r="G65" s="65"/>
      <c r="H65" s="20"/>
      <c r="K65" s="19"/>
    </row>
    <row r="66" spans="1:11" x14ac:dyDescent="0.15">
      <c r="A66" s="62" t="s">
        <v>439</v>
      </c>
      <c r="B66" s="63" t="s">
        <v>440</v>
      </c>
      <c r="C66" t="s">
        <v>441</v>
      </c>
      <c r="D66" s="64">
        <v>40052.079362499098</v>
      </c>
      <c r="E66" s="64">
        <v>29830.546038057098</v>
      </c>
      <c r="F66" s="16">
        <v>51522.5</v>
      </c>
      <c r="G66" s="65"/>
      <c r="H66" s="20"/>
      <c r="K66" s="19"/>
    </row>
    <row r="67" spans="1:11" x14ac:dyDescent="0.15">
      <c r="A67" s="62" t="s">
        <v>442</v>
      </c>
      <c r="B67" s="63" t="s">
        <v>443</v>
      </c>
      <c r="C67" t="s">
        <v>444</v>
      </c>
      <c r="D67" s="64">
        <v>52941.990303833503</v>
      </c>
      <c r="E67" s="64">
        <v>27730.110475808098</v>
      </c>
      <c r="F67" s="16">
        <v>65810.600000000006</v>
      </c>
      <c r="G67" s="65"/>
      <c r="H67" s="20"/>
      <c r="K67" s="19"/>
    </row>
    <row r="68" spans="1:11" x14ac:dyDescent="0.15">
      <c r="A68" s="62" t="s">
        <v>445</v>
      </c>
      <c r="B68" s="63" t="s">
        <v>446</v>
      </c>
      <c r="C68" t="s">
        <v>447</v>
      </c>
      <c r="D68" s="64">
        <v>2011.44416930749</v>
      </c>
      <c r="E68" s="64">
        <v>13294.6006506472</v>
      </c>
      <c r="F68" s="16">
        <v>45155.3</v>
      </c>
      <c r="G68" s="65"/>
      <c r="H68" s="20"/>
      <c r="K68" s="19"/>
    </row>
    <row r="69" spans="1:11" x14ac:dyDescent="0.15">
      <c r="A69" s="62" t="s">
        <v>448</v>
      </c>
      <c r="B69" s="63" t="s">
        <v>449</v>
      </c>
      <c r="C69" t="s">
        <v>450</v>
      </c>
      <c r="D69" s="64">
        <v>7360.5149778965197</v>
      </c>
      <c r="E69" s="64">
        <v>3906.9875248847502</v>
      </c>
      <c r="F69" s="16">
        <v>14760.4</v>
      </c>
      <c r="G69" s="65"/>
      <c r="H69" s="20"/>
      <c r="K69" s="19"/>
    </row>
    <row r="70" spans="1:11" x14ac:dyDescent="0.15">
      <c r="A70" s="62" t="s">
        <v>451</v>
      </c>
      <c r="B70" s="63" t="s">
        <v>452</v>
      </c>
      <c r="C70" t="s">
        <v>453</v>
      </c>
      <c r="D70" s="64">
        <v>19952.8860083297</v>
      </c>
      <c r="E70" s="64">
        <v>14356.6130621015</v>
      </c>
      <c r="F70" s="16">
        <v>29629.200000000001</v>
      </c>
      <c r="G70" s="65"/>
      <c r="H70" s="20"/>
      <c r="K70" s="19"/>
    </row>
    <row r="71" spans="1:11" x14ac:dyDescent="0.15">
      <c r="A71" s="62" t="s">
        <v>454</v>
      </c>
      <c r="B71" s="63" t="s">
        <v>455</v>
      </c>
      <c r="C71" t="s">
        <v>456</v>
      </c>
      <c r="D71" s="64">
        <v>18425.7265326087</v>
      </c>
      <c r="E71" s="64">
        <v>12197.7388295411</v>
      </c>
      <c r="F71" s="16">
        <v>32264.799999999999</v>
      </c>
      <c r="G71" s="65"/>
      <c r="H71" s="20"/>
      <c r="K71" s="19"/>
    </row>
    <row r="72" spans="1:11" x14ac:dyDescent="0.15">
      <c r="A72" s="62" t="s">
        <v>457</v>
      </c>
      <c r="B72" s="63" t="s">
        <v>458</v>
      </c>
      <c r="C72" t="s">
        <v>459</v>
      </c>
      <c r="D72" s="64">
        <v>37241.142046111498</v>
      </c>
      <c r="E72" s="64">
        <v>7008.2509089792302</v>
      </c>
      <c r="F72" s="16">
        <v>27230</v>
      </c>
      <c r="G72" s="65"/>
      <c r="H72" s="20"/>
      <c r="K72" s="19"/>
    </row>
    <row r="73" spans="1:11" x14ac:dyDescent="0.15">
      <c r="A73" s="62" t="s">
        <v>460</v>
      </c>
      <c r="B73" s="63" t="s">
        <v>461</v>
      </c>
      <c r="C73" t="s">
        <v>462</v>
      </c>
      <c r="D73" s="64">
        <v>394166.08025084098</v>
      </c>
      <c r="E73" s="64">
        <v>132875.35973848301</v>
      </c>
      <c r="F73" s="16">
        <v>606155.9</v>
      </c>
      <c r="G73" s="65"/>
      <c r="H73" s="20"/>
      <c r="K73" s="19"/>
    </row>
    <row r="74" spans="1:11" x14ac:dyDescent="0.15">
      <c r="A74" s="62" t="s">
        <v>463</v>
      </c>
      <c r="B74" s="63" t="s">
        <v>464</v>
      </c>
      <c r="C74" t="s">
        <v>465</v>
      </c>
      <c r="D74" s="64">
        <v>556612.55368037405</v>
      </c>
      <c r="E74" s="64">
        <v>56088.454624671998</v>
      </c>
      <c r="F74" s="16">
        <v>616158.30000000005</v>
      </c>
      <c r="G74" s="65"/>
      <c r="H74" s="20"/>
      <c r="K74" s="19"/>
    </row>
    <row r="75" spans="1:11" x14ac:dyDescent="0.15">
      <c r="A75" s="62" t="s">
        <v>466</v>
      </c>
      <c r="B75" s="63" t="s">
        <v>467</v>
      </c>
      <c r="C75" t="s">
        <v>468</v>
      </c>
      <c r="D75" s="64">
        <v>36267.485672966497</v>
      </c>
      <c r="E75" s="64">
        <v>2794.1496942224499</v>
      </c>
      <c r="F75" s="16">
        <v>43101</v>
      </c>
      <c r="G75" s="65"/>
      <c r="H75" s="20"/>
      <c r="K75" s="19"/>
    </row>
    <row r="76" spans="1:11" x14ac:dyDescent="0.15">
      <c r="A76" s="62" t="s">
        <v>469</v>
      </c>
      <c r="B76" s="63" t="s">
        <v>470</v>
      </c>
      <c r="C76" t="s">
        <v>471</v>
      </c>
      <c r="D76" s="64">
        <v>13017.120707668</v>
      </c>
      <c r="E76" s="64">
        <v>3833.5961647487902</v>
      </c>
      <c r="F76" s="16">
        <v>19620.599999999999</v>
      </c>
      <c r="G76" s="65"/>
      <c r="H76" s="20"/>
      <c r="K76" s="19"/>
    </row>
    <row r="77" spans="1:11" x14ac:dyDescent="0.15">
      <c r="A77" s="62" t="s">
        <v>472</v>
      </c>
      <c r="B77" s="63" t="s">
        <v>473</v>
      </c>
      <c r="C77" t="s">
        <v>474</v>
      </c>
      <c r="D77" s="64">
        <v>3189.7856970549101</v>
      </c>
      <c r="E77" s="64">
        <v>196.76913570667901</v>
      </c>
      <c r="F77" s="16">
        <v>7745.3</v>
      </c>
      <c r="G77" s="65"/>
      <c r="H77" s="20"/>
      <c r="K77" s="19"/>
    </row>
    <row r="78" spans="1:11" x14ac:dyDescent="0.15">
      <c r="A78" s="62" t="s">
        <v>475</v>
      </c>
      <c r="B78" s="63" t="s">
        <v>476</v>
      </c>
      <c r="C78" t="s">
        <v>477</v>
      </c>
      <c r="D78" s="64">
        <v>61187.575268354703</v>
      </c>
      <c r="E78" s="64">
        <v>21024.6281780963</v>
      </c>
      <c r="F78" s="16">
        <v>92508.7</v>
      </c>
      <c r="G78" s="65"/>
      <c r="H78" s="20"/>
      <c r="K78" s="19"/>
    </row>
    <row r="79" spans="1:11" x14ac:dyDescent="0.15">
      <c r="A79" s="62" t="s">
        <v>478</v>
      </c>
      <c r="B79" s="63" t="s">
        <v>479</v>
      </c>
      <c r="C79" t="s">
        <v>480</v>
      </c>
      <c r="D79" s="64">
        <v>13893.318245164801</v>
      </c>
      <c r="E79" s="64">
        <v>829.70442240929503</v>
      </c>
      <c r="F79" s="16">
        <v>17888.5</v>
      </c>
      <c r="G79" s="65"/>
      <c r="H79" s="20"/>
      <c r="K79" s="19"/>
    </row>
    <row r="80" spans="1:11" x14ac:dyDescent="0.15">
      <c r="A80" s="62" t="s">
        <v>481</v>
      </c>
      <c r="B80" s="63" t="s">
        <v>482</v>
      </c>
      <c r="C80" t="s">
        <v>483</v>
      </c>
      <c r="D80" s="64">
        <v>4452.04741167867</v>
      </c>
      <c r="E80" s="64">
        <v>567.75131782096196</v>
      </c>
      <c r="F80" s="16">
        <v>5602.9</v>
      </c>
      <c r="G80" s="65"/>
      <c r="H80" s="20"/>
      <c r="K80" s="19"/>
    </row>
    <row r="81" spans="1:11" x14ac:dyDescent="0.15">
      <c r="A81" s="62" t="s">
        <v>484</v>
      </c>
      <c r="B81" s="63" t="s">
        <v>485</v>
      </c>
      <c r="C81" t="s">
        <v>486</v>
      </c>
      <c r="D81" s="64">
        <v>22712.179545869301</v>
      </c>
      <c r="E81" s="64">
        <v>4075.40102527525</v>
      </c>
      <c r="F81" s="16">
        <v>34858.699999999997</v>
      </c>
      <c r="G81" s="65"/>
      <c r="H81" s="20"/>
      <c r="K81" s="19"/>
    </row>
    <row r="82" spans="1:11" x14ac:dyDescent="0.15">
      <c r="A82" s="62" t="s">
        <v>487</v>
      </c>
      <c r="B82" s="63" t="s">
        <v>488</v>
      </c>
      <c r="C82" t="s">
        <v>489</v>
      </c>
      <c r="D82" s="64">
        <v>22514.170347856299</v>
      </c>
      <c r="E82" s="64">
        <v>4467.9893343024996</v>
      </c>
      <c r="F82" s="16">
        <v>35669.199999999997</v>
      </c>
      <c r="G82" s="65"/>
      <c r="H82" s="20"/>
      <c r="K82" s="19"/>
    </row>
    <row r="83" spans="1:11" x14ac:dyDescent="0.15">
      <c r="A83" s="62" t="s">
        <v>490</v>
      </c>
      <c r="B83" s="63" t="s">
        <v>491</v>
      </c>
      <c r="C83" t="s">
        <v>492</v>
      </c>
      <c r="D83" s="64">
        <v>18194.448635208799</v>
      </c>
      <c r="E83" s="64">
        <v>4188.5445027545302</v>
      </c>
      <c r="F83" s="16">
        <v>25729.4</v>
      </c>
      <c r="G83" s="65"/>
      <c r="H83" s="20"/>
      <c r="K83" s="19"/>
    </row>
    <row r="84" spans="1:11" x14ac:dyDescent="0.15">
      <c r="A84" s="62" t="s">
        <v>493</v>
      </c>
      <c r="B84" s="63" t="s">
        <v>494</v>
      </c>
      <c r="C84" t="s">
        <v>495</v>
      </c>
      <c r="D84" s="64">
        <v>59176.531592444997</v>
      </c>
      <c r="E84" s="64">
        <v>5434.66083112874</v>
      </c>
      <c r="F84" s="16">
        <v>70936.899999999994</v>
      </c>
      <c r="G84" s="65"/>
      <c r="H84" s="20"/>
      <c r="K84" s="19"/>
    </row>
    <row r="85" spans="1:11" x14ac:dyDescent="0.15">
      <c r="A85" s="62" t="s">
        <v>496</v>
      </c>
      <c r="B85" s="63" t="s">
        <v>497</v>
      </c>
      <c r="C85" t="s">
        <v>498</v>
      </c>
      <c r="D85" s="64">
        <v>11411.9130305623</v>
      </c>
      <c r="E85" s="64">
        <v>42895.932054098499</v>
      </c>
      <c r="F85" s="16">
        <v>64377.599999999999</v>
      </c>
      <c r="G85" s="65"/>
      <c r="H85" s="20"/>
      <c r="K85" s="19"/>
    </row>
    <row r="86" spans="1:11" x14ac:dyDescent="0.15">
      <c r="A86" s="62" t="s">
        <v>499</v>
      </c>
      <c r="B86" s="63" t="s">
        <v>500</v>
      </c>
      <c r="C86" t="s">
        <v>501</v>
      </c>
      <c r="D86" s="64">
        <v>39523.559885851901</v>
      </c>
      <c r="E86" s="64">
        <v>2021.42855299762</v>
      </c>
      <c r="F86" s="16">
        <v>49890.3</v>
      </c>
      <c r="G86" s="65"/>
      <c r="H86" s="20"/>
      <c r="K86" s="19"/>
    </row>
    <row r="87" spans="1:11" x14ac:dyDescent="0.15">
      <c r="A87" s="62" t="s">
        <v>502</v>
      </c>
      <c r="B87" s="63" t="s">
        <v>503</v>
      </c>
      <c r="C87" t="s">
        <v>504</v>
      </c>
      <c r="D87" s="64">
        <v>16838.62613371</v>
      </c>
      <c r="E87" s="64">
        <v>3079.6955625730898</v>
      </c>
      <c r="F87" s="16">
        <v>21790.400000000001</v>
      </c>
      <c r="G87" s="65"/>
      <c r="H87" s="20"/>
      <c r="K87" s="19"/>
    </row>
    <row r="88" spans="1:11" x14ac:dyDescent="0.15">
      <c r="A88" s="62" t="s">
        <v>505</v>
      </c>
      <c r="B88" s="63" t="s">
        <v>506</v>
      </c>
      <c r="C88" t="s">
        <v>507</v>
      </c>
      <c r="D88" s="64">
        <v>8894.6993160244292</v>
      </c>
      <c r="E88" s="64">
        <v>1360.2403555030901</v>
      </c>
      <c r="F88" s="16">
        <v>11360</v>
      </c>
      <c r="G88" s="65"/>
      <c r="H88" s="20"/>
      <c r="K88" s="19"/>
    </row>
    <row r="89" spans="1:11" x14ac:dyDescent="0.15">
      <c r="A89" s="62" t="s">
        <v>508</v>
      </c>
      <c r="B89" s="63" t="s">
        <v>509</v>
      </c>
      <c r="C89" t="s">
        <v>510</v>
      </c>
      <c r="D89" s="64">
        <v>3403.72457448354</v>
      </c>
      <c r="E89" s="64">
        <v>505.64464330451699</v>
      </c>
      <c r="F89" s="16">
        <v>4339</v>
      </c>
      <c r="G89" s="65"/>
      <c r="H89" s="20"/>
      <c r="K89" s="19"/>
    </row>
    <row r="90" spans="1:11" x14ac:dyDescent="0.15">
      <c r="A90" s="62" t="s">
        <v>511</v>
      </c>
      <c r="B90" s="63" t="s">
        <v>512</v>
      </c>
      <c r="C90" t="s">
        <v>513</v>
      </c>
      <c r="D90" s="64">
        <v>183767.82489503</v>
      </c>
      <c r="E90" s="64">
        <v>21335.566951134599</v>
      </c>
      <c r="F90" s="16">
        <v>236168.5</v>
      </c>
      <c r="G90" s="65"/>
      <c r="H90" s="20"/>
      <c r="K90" s="19"/>
    </row>
    <row r="91" spans="1:11" x14ac:dyDescent="0.15">
      <c r="A91" s="62" t="s">
        <v>514</v>
      </c>
      <c r="B91" s="63" t="s">
        <v>515</v>
      </c>
      <c r="C91" t="s">
        <v>516</v>
      </c>
      <c r="D91" s="64">
        <v>30233.7417199622</v>
      </c>
      <c r="E91" s="64">
        <v>4580.8438206580504</v>
      </c>
      <c r="F91" s="16">
        <v>43267.199999999997</v>
      </c>
      <c r="G91" s="65"/>
      <c r="H91" s="20"/>
      <c r="K91" s="19"/>
    </row>
    <row r="92" spans="1:11" x14ac:dyDescent="0.15">
      <c r="A92" s="62" t="s">
        <v>517</v>
      </c>
      <c r="B92" s="63" t="s">
        <v>518</v>
      </c>
      <c r="C92" t="s">
        <v>519</v>
      </c>
      <c r="D92" s="64">
        <v>3159.9400001942199</v>
      </c>
      <c r="E92" s="64">
        <v>124.089444968083</v>
      </c>
      <c r="F92" s="16">
        <v>4549.5</v>
      </c>
      <c r="G92" s="65"/>
      <c r="H92" s="20"/>
      <c r="K92" s="19"/>
    </row>
    <row r="93" spans="1:11" x14ac:dyDescent="0.15">
      <c r="A93" s="62" t="s">
        <v>520</v>
      </c>
      <c r="B93" s="66" t="s">
        <v>521</v>
      </c>
      <c r="C93" s="22" t="s">
        <v>522</v>
      </c>
      <c r="D93" s="67">
        <v>391095.217953488</v>
      </c>
      <c r="E93" s="67">
        <v>31565.547819048701</v>
      </c>
      <c r="F93" s="24">
        <v>454896.3</v>
      </c>
      <c r="G93" s="68">
        <v>24</v>
      </c>
      <c r="H93" s="20"/>
      <c r="I93" s="69"/>
      <c r="J93" s="70"/>
      <c r="K93" s="19"/>
    </row>
    <row r="94" spans="1:11" x14ac:dyDescent="0.15">
      <c r="A94" s="62" t="s">
        <v>523</v>
      </c>
      <c r="B94" s="66" t="s">
        <v>524</v>
      </c>
      <c r="C94" s="22" t="s">
        <v>525</v>
      </c>
      <c r="D94" s="67">
        <v>138007.69214175901</v>
      </c>
      <c r="E94" s="67">
        <v>9122.5118074489692</v>
      </c>
      <c r="F94" s="24">
        <v>159905.79999999999</v>
      </c>
      <c r="G94" s="68">
        <v>24</v>
      </c>
      <c r="H94" s="20"/>
      <c r="K94" s="19"/>
    </row>
    <row r="95" spans="1:11" x14ac:dyDescent="0.15">
      <c r="A95" s="62" t="s">
        <v>526</v>
      </c>
      <c r="B95" s="66" t="s">
        <v>527</v>
      </c>
      <c r="C95" s="22" t="s">
        <v>528</v>
      </c>
      <c r="D95" s="67">
        <v>237993.446284745</v>
      </c>
      <c r="E95" s="67">
        <v>9021.2669440215395</v>
      </c>
      <c r="F95" s="24">
        <v>242317.9</v>
      </c>
      <c r="G95" s="68">
        <v>24</v>
      </c>
      <c r="H95" s="20"/>
      <c r="K95" s="19"/>
    </row>
    <row r="96" spans="1:11" x14ac:dyDescent="0.15">
      <c r="A96" s="62" t="s">
        <v>529</v>
      </c>
      <c r="B96" s="66" t="s">
        <v>530</v>
      </c>
      <c r="C96" s="22" t="s">
        <v>531</v>
      </c>
      <c r="D96" s="67">
        <v>21422.090481395899</v>
      </c>
      <c r="E96" s="67">
        <v>94.709762643521501</v>
      </c>
      <c r="F96" s="24">
        <v>21538.6</v>
      </c>
      <c r="G96" s="68">
        <v>24</v>
      </c>
      <c r="H96" s="20"/>
      <c r="K96" s="19"/>
    </row>
    <row r="97" spans="1:11" x14ac:dyDescent="0.15">
      <c r="A97" s="62" t="s">
        <v>532</v>
      </c>
      <c r="B97" s="71" t="s">
        <v>533</v>
      </c>
      <c r="C97" s="72" t="s">
        <v>534</v>
      </c>
      <c r="D97" s="73">
        <v>512706.56411365001</v>
      </c>
      <c r="E97" s="73">
        <v>94605.794686557099</v>
      </c>
      <c r="F97" s="74">
        <v>642766.30000000005</v>
      </c>
      <c r="G97" s="75">
        <v>25</v>
      </c>
      <c r="H97" s="20"/>
      <c r="K97" s="19"/>
    </row>
    <row r="98" spans="1:11" x14ac:dyDescent="0.15">
      <c r="A98" s="62" t="s">
        <v>535</v>
      </c>
      <c r="B98" s="71" t="s">
        <v>536</v>
      </c>
      <c r="C98" s="72" t="s">
        <v>537</v>
      </c>
      <c r="D98" s="73">
        <v>703125.3</v>
      </c>
      <c r="E98" s="73">
        <v>0</v>
      </c>
      <c r="F98" s="74">
        <v>703125.3</v>
      </c>
      <c r="G98" s="75">
        <v>25</v>
      </c>
      <c r="H98" s="20"/>
      <c r="K98" s="19"/>
    </row>
    <row r="99" spans="1:11" x14ac:dyDescent="0.15">
      <c r="A99" s="62" t="s">
        <v>538</v>
      </c>
      <c r="B99" s="63" t="s">
        <v>539</v>
      </c>
      <c r="C99" t="s">
        <v>540</v>
      </c>
      <c r="D99" s="64">
        <v>18511.034232703201</v>
      </c>
      <c r="E99" s="64">
        <v>2014.40679877248</v>
      </c>
      <c r="F99" s="16">
        <v>22490.9</v>
      </c>
      <c r="G99" s="65"/>
      <c r="H99" s="20"/>
      <c r="K99" s="19"/>
    </row>
    <row r="100" spans="1:11" x14ac:dyDescent="0.15">
      <c r="A100" s="62" t="s">
        <v>541</v>
      </c>
      <c r="B100" s="66" t="s">
        <v>542</v>
      </c>
      <c r="C100" s="22" t="s">
        <v>543</v>
      </c>
      <c r="D100" s="67">
        <v>17682.1975590371</v>
      </c>
      <c r="E100" s="67">
        <v>670.04823085050805</v>
      </c>
      <c r="F100" s="24">
        <v>19448.2</v>
      </c>
      <c r="G100" s="68">
        <v>26</v>
      </c>
      <c r="H100" s="20"/>
      <c r="J100" s="70"/>
      <c r="K100" s="19"/>
    </row>
    <row r="101" spans="1:11" x14ac:dyDescent="0.15">
      <c r="A101" s="62" t="s">
        <v>544</v>
      </c>
      <c r="B101" s="66" t="s">
        <v>545</v>
      </c>
      <c r="C101" s="22" t="s">
        <v>546</v>
      </c>
      <c r="D101" s="67">
        <v>14501.973195564</v>
      </c>
      <c r="E101" s="67">
        <v>6351.6945037516898</v>
      </c>
      <c r="F101" s="24">
        <v>25914.6</v>
      </c>
      <c r="G101" s="68">
        <v>26</v>
      </c>
      <c r="H101" s="20"/>
      <c r="K101" s="19"/>
    </row>
    <row r="102" spans="1:11" x14ac:dyDescent="0.15">
      <c r="A102" s="62" t="s">
        <v>547</v>
      </c>
      <c r="B102" s="66" t="s">
        <v>548</v>
      </c>
      <c r="C102" s="22" t="s">
        <v>549</v>
      </c>
      <c r="D102" s="67">
        <v>60664.461022459203</v>
      </c>
      <c r="E102" s="67">
        <v>15956.261925325</v>
      </c>
      <c r="F102" s="24">
        <v>101280.3</v>
      </c>
      <c r="G102" s="68">
        <v>26</v>
      </c>
      <c r="H102" s="20"/>
      <c r="K102" s="19"/>
    </row>
    <row r="103" spans="1:11" x14ac:dyDescent="0.15">
      <c r="A103" s="62" t="s">
        <v>550</v>
      </c>
      <c r="B103" s="66" t="s">
        <v>551</v>
      </c>
      <c r="C103" s="22" t="s">
        <v>552</v>
      </c>
      <c r="D103" s="67">
        <v>119205.03837601301</v>
      </c>
      <c r="E103" s="67">
        <v>15492.0578107729</v>
      </c>
      <c r="F103" s="24">
        <v>152002.4</v>
      </c>
      <c r="G103" s="68">
        <v>26</v>
      </c>
      <c r="H103" s="20"/>
      <c r="K103" s="19"/>
    </row>
    <row r="104" spans="1:11" x14ac:dyDescent="0.15">
      <c r="A104" s="62" t="s">
        <v>553</v>
      </c>
      <c r="B104" s="66" t="s">
        <v>554</v>
      </c>
      <c r="C104" s="22" t="s">
        <v>555</v>
      </c>
      <c r="D104" s="67">
        <v>55784.041949197803</v>
      </c>
      <c r="E104" s="67">
        <v>10250.0022664967</v>
      </c>
      <c r="F104" s="24">
        <v>76034.100000000006</v>
      </c>
      <c r="G104" s="68">
        <v>26</v>
      </c>
      <c r="H104" s="20"/>
      <c r="K104" s="19"/>
    </row>
    <row r="105" spans="1:11" x14ac:dyDescent="0.15">
      <c r="A105" s="62" t="s">
        <v>556</v>
      </c>
      <c r="B105" s="66" t="s">
        <v>557</v>
      </c>
      <c r="C105" s="22" t="s">
        <v>558</v>
      </c>
      <c r="D105" s="67">
        <v>32682.4631042412</v>
      </c>
      <c r="E105" s="67">
        <v>45242.367569258502</v>
      </c>
      <c r="F105" s="24">
        <v>109962.1</v>
      </c>
      <c r="G105" s="68">
        <v>26</v>
      </c>
      <c r="H105" s="20"/>
      <c r="K105" s="19"/>
    </row>
    <row r="106" spans="1:11" x14ac:dyDescent="0.15">
      <c r="A106" s="62" t="s">
        <v>559</v>
      </c>
      <c r="B106" s="66" t="s">
        <v>560</v>
      </c>
      <c r="C106" s="22" t="s">
        <v>561</v>
      </c>
      <c r="D106" s="67">
        <v>10650.9179544531</v>
      </c>
      <c r="E106" s="67">
        <v>3651.9316296237898</v>
      </c>
      <c r="F106" s="24">
        <v>15155.8</v>
      </c>
      <c r="G106" s="68">
        <v>26</v>
      </c>
      <c r="H106" s="20"/>
      <c r="K106" s="19"/>
    </row>
    <row r="107" spans="1:11" x14ac:dyDescent="0.15">
      <c r="A107" s="62" t="s">
        <v>562</v>
      </c>
      <c r="B107" s="66" t="s">
        <v>563</v>
      </c>
      <c r="C107" s="22" t="s">
        <v>564</v>
      </c>
      <c r="D107" s="67">
        <v>37804.834732724703</v>
      </c>
      <c r="E107" s="67">
        <v>94944.812591549693</v>
      </c>
      <c r="F107" s="24">
        <v>172781.3</v>
      </c>
      <c r="G107" s="68">
        <v>26</v>
      </c>
      <c r="H107" s="20"/>
      <c r="K107" s="19"/>
    </row>
    <row r="108" spans="1:11" x14ac:dyDescent="0.15">
      <c r="A108" s="62" t="s">
        <v>565</v>
      </c>
      <c r="B108" s="66" t="s">
        <v>566</v>
      </c>
      <c r="C108" s="22" t="s">
        <v>567</v>
      </c>
      <c r="D108" s="67">
        <v>56783.477247267401</v>
      </c>
      <c r="E108" s="67">
        <v>11822.2953364634</v>
      </c>
      <c r="F108" s="24">
        <v>86247.2</v>
      </c>
      <c r="G108" s="68">
        <v>26</v>
      </c>
      <c r="H108" s="20"/>
      <c r="K108" s="19"/>
    </row>
    <row r="109" spans="1:11" x14ac:dyDescent="0.15">
      <c r="A109" s="62" t="s">
        <v>568</v>
      </c>
      <c r="B109" s="66" t="s">
        <v>569</v>
      </c>
      <c r="C109" s="22" t="s">
        <v>570</v>
      </c>
      <c r="D109" s="67">
        <v>28881.035095906402</v>
      </c>
      <c r="E109" s="67">
        <v>8071.3952311565699</v>
      </c>
      <c r="F109" s="24">
        <v>59857.7</v>
      </c>
      <c r="G109" s="68">
        <v>26</v>
      </c>
      <c r="H109" s="20"/>
      <c r="K109" s="19"/>
    </row>
    <row r="110" spans="1:11" x14ac:dyDescent="0.15">
      <c r="A110" s="62" t="s">
        <v>571</v>
      </c>
      <c r="B110" s="66" t="s">
        <v>572</v>
      </c>
      <c r="C110" s="22" t="s">
        <v>573</v>
      </c>
      <c r="D110" s="67">
        <v>40789.087279463798</v>
      </c>
      <c r="E110" s="67">
        <v>7805.9375292772502</v>
      </c>
      <c r="F110" s="24">
        <v>53336.6</v>
      </c>
      <c r="G110" s="68">
        <v>26</v>
      </c>
      <c r="H110" s="20"/>
      <c r="K110" s="19"/>
    </row>
    <row r="111" spans="1:11" x14ac:dyDescent="0.15">
      <c r="A111" s="62" t="s">
        <v>574</v>
      </c>
      <c r="B111" s="66" t="s">
        <v>575</v>
      </c>
      <c r="C111" s="22" t="s">
        <v>576</v>
      </c>
      <c r="D111" s="67">
        <v>37303.448939078102</v>
      </c>
      <c r="E111" s="67">
        <v>6314.6679511915099</v>
      </c>
      <c r="F111" s="24">
        <v>48877</v>
      </c>
      <c r="G111" s="68">
        <v>26</v>
      </c>
      <c r="H111" s="20"/>
      <c r="K111" s="19"/>
    </row>
    <row r="112" spans="1:11" x14ac:dyDescent="0.15">
      <c r="A112" s="62" t="s">
        <v>577</v>
      </c>
      <c r="B112" s="66" t="s">
        <v>578</v>
      </c>
      <c r="C112" s="22" t="s">
        <v>579</v>
      </c>
      <c r="D112" s="67">
        <v>194549.13280619599</v>
      </c>
      <c r="E112" s="67">
        <v>58828.695707412102</v>
      </c>
      <c r="F112" s="24">
        <v>272922</v>
      </c>
      <c r="G112" s="68">
        <v>26</v>
      </c>
      <c r="H112" s="20"/>
      <c r="K112" s="19"/>
    </row>
    <row r="113" spans="1:11" x14ac:dyDescent="0.15">
      <c r="A113" s="62" t="s">
        <v>580</v>
      </c>
      <c r="B113" s="66" t="s">
        <v>581</v>
      </c>
      <c r="C113" s="22" t="s">
        <v>582</v>
      </c>
      <c r="D113" s="67">
        <v>79196.297077131894</v>
      </c>
      <c r="E113" s="67">
        <v>18355.846756591702</v>
      </c>
      <c r="F113" s="24">
        <v>113199.5</v>
      </c>
      <c r="G113" s="68">
        <v>26</v>
      </c>
      <c r="H113" s="20"/>
      <c r="K113" s="19"/>
    </row>
    <row r="114" spans="1:11" x14ac:dyDescent="0.15">
      <c r="A114" s="62" t="s">
        <v>583</v>
      </c>
      <c r="B114" s="66" t="s">
        <v>584</v>
      </c>
      <c r="C114" s="22" t="s">
        <v>585</v>
      </c>
      <c r="D114" s="67">
        <v>12327.8024947381</v>
      </c>
      <c r="E114" s="67">
        <v>1087.25831135563</v>
      </c>
      <c r="F114" s="24">
        <v>16563.599999999999</v>
      </c>
      <c r="G114" s="68">
        <v>26</v>
      </c>
      <c r="H114" s="20"/>
      <c r="K114" s="19"/>
    </row>
    <row r="115" spans="1:11" x14ac:dyDescent="0.15">
      <c r="A115" s="62" t="s">
        <v>586</v>
      </c>
      <c r="B115" s="66" t="s">
        <v>587</v>
      </c>
      <c r="C115" s="22" t="s">
        <v>588</v>
      </c>
      <c r="D115" s="67">
        <v>113720.90269126301</v>
      </c>
      <c r="E115" s="67">
        <v>21846.551106225401</v>
      </c>
      <c r="F115" s="24">
        <v>167088.20000000001</v>
      </c>
      <c r="G115" s="68">
        <v>26</v>
      </c>
      <c r="H115" s="20"/>
      <c r="K115" s="19"/>
    </row>
    <row r="116" spans="1:11" x14ac:dyDescent="0.15">
      <c r="A116" s="62" t="s">
        <v>589</v>
      </c>
      <c r="B116" s="66" t="s">
        <v>590</v>
      </c>
      <c r="C116" s="22" t="s">
        <v>591</v>
      </c>
      <c r="D116" s="67">
        <v>23542.522550010501</v>
      </c>
      <c r="E116" s="67">
        <v>-1647.5223860414501</v>
      </c>
      <c r="F116" s="24">
        <v>29524.9</v>
      </c>
      <c r="G116" s="68">
        <v>26</v>
      </c>
      <c r="H116" s="20"/>
      <c r="K116" s="19"/>
    </row>
    <row r="117" spans="1:11" x14ac:dyDescent="0.15">
      <c r="A117" s="62" t="s">
        <v>592</v>
      </c>
      <c r="B117" s="66" t="s">
        <v>593</v>
      </c>
      <c r="C117" s="22" t="s">
        <v>594</v>
      </c>
      <c r="D117" s="67">
        <v>75209.508420780694</v>
      </c>
      <c r="E117" s="67">
        <v>142.46862662646001</v>
      </c>
      <c r="F117" s="24">
        <v>80329</v>
      </c>
      <c r="G117" s="68">
        <v>28</v>
      </c>
      <c r="H117" s="20"/>
      <c r="J117" s="76"/>
      <c r="K117" s="19"/>
    </row>
    <row r="118" spans="1:11" x14ac:dyDescent="0.15">
      <c r="A118" s="62" t="s">
        <v>595</v>
      </c>
      <c r="B118" s="66" t="s">
        <v>596</v>
      </c>
      <c r="C118" s="22" t="s">
        <v>597</v>
      </c>
      <c r="D118" s="67">
        <v>331654.350266597</v>
      </c>
      <c r="E118" s="67">
        <v>7.2663057524108403</v>
      </c>
      <c r="F118" s="24">
        <v>332365.5</v>
      </c>
      <c r="G118" s="68">
        <v>29</v>
      </c>
      <c r="H118" s="20"/>
      <c r="K118" s="19"/>
    </row>
    <row r="119" spans="1:11" x14ac:dyDescent="0.15">
      <c r="A119" s="62" t="s">
        <v>598</v>
      </c>
      <c r="B119" s="66" t="s">
        <v>599</v>
      </c>
      <c r="C119" s="22" t="s">
        <v>600</v>
      </c>
      <c r="D119" s="67">
        <v>212962.29903068501</v>
      </c>
      <c r="E119" s="67">
        <v>-7.3276962336110003</v>
      </c>
      <c r="F119" s="24">
        <v>213214.5</v>
      </c>
      <c r="G119" s="68">
        <v>29</v>
      </c>
      <c r="H119" s="20"/>
      <c r="K119" s="19"/>
    </row>
    <row r="120" spans="1:11" x14ac:dyDescent="0.15">
      <c r="A120" s="62" t="s">
        <v>601</v>
      </c>
      <c r="B120" s="66" t="s">
        <v>602</v>
      </c>
      <c r="C120" s="22" t="s">
        <v>603</v>
      </c>
      <c r="D120" s="67">
        <v>83827.913270116696</v>
      </c>
      <c r="E120" s="67">
        <v>-8.2048620150477198</v>
      </c>
      <c r="F120" s="24">
        <v>84167.6</v>
      </c>
      <c r="G120" s="68">
        <v>29</v>
      </c>
      <c r="H120" s="20"/>
      <c r="K120" s="19"/>
    </row>
    <row r="121" spans="1:11" x14ac:dyDescent="0.15">
      <c r="A121" s="62" t="s">
        <v>604</v>
      </c>
      <c r="B121" s="66" t="s">
        <v>605</v>
      </c>
      <c r="C121" s="22" t="s">
        <v>606</v>
      </c>
      <c r="D121" s="67">
        <v>58180.394207220401</v>
      </c>
      <c r="E121" s="67">
        <v>-31.932632318494498</v>
      </c>
      <c r="F121" s="24">
        <v>59063.4</v>
      </c>
      <c r="G121" s="68">
        <v>29</v>
      </c>
      <c r="H121" s="20"/>
      <c r="I121" s="69"/>
      <c r="J121" s="76"/>
      <c r="K121" s="19"/>
    </row>
    <row r="122" spans="1:11" x14ac:dyDescent="0.15">
      <c r="A122" s="62" t="s">
        <v>607</v>
      </c>
      <c r="B122" s="63" t="s">
        <v>608</v>
      </c>
      <c r="C122" t="s">
        <v>609</v>
      </c>
      <c r="D122" s="64">
        <v>37643.668550366099</v>
      </c>
      <c r="E122" s="64">
        <v>2486.16799386003</v>
      </c>
      <c r="F122" s="16">
        <v>42785.5</v>
      </c>
      <c r="G122" s="65"/>
      <c r="H122" s="20"/>
      <c r="K122" s="19"/>
    </row>
    <row r="123" spans="1:11" x14ac:dyDescent="0.15">
      <c r="A123" s="62" t="s">
        <v>610</v>
      </c>
      <c r="B123" s="63" t="s">
        <v>611</v>
      </c>
      <c r="C123" t="s">
        <v>612</v>
      </c>
      <c r="D123" s="64">
        <v>58023.423193611197</v>
      </c>
      <c r="E123" s="64">
        <v>547.55649370288404</v>
      </c>
      <c r="F123" s="16">
        <v>59971.7</v>
      </c>
      <c r="G123" s="65"/>
      <c r="H123" s="20"/>
      <c r="J123" s="76"/>
      <c r="K123" s="19"/>
    </row>
    <row r="124" spans="1:11" x14ac:dyDescent="0.15">
      <c r="A124" s="62" t="s">
        <v>613</v>
      </c>
      <c r="B124" s="63" t="s">
        <v>614</v>
      </c>
      <c r="C124" t="s">
        <v>615</v>
      </c>
      <c r="D124" s="64">
        <v>54359.0794406532</v>
      </c>
      <c r="E124" s="64">
        <v>4644.9897267079896</v>
      </c>
      <c r="F124" s="16">
        <v>64136.6</v>
      </c>
      <c r="G124" s="65"/>
      <c r="H124" s="20"/>
      <c r="K124" s="19"/>
    </row>
    <row r="125" spans="1:11" x14ac:dyDescent="0.15">
      <c r="A125" s="62" t="s">
        <v>616</v>
      </c>
      <c r="B125" s="63" t="s">
        <v>617</v>
      </c>
      <c r="C125" t="s">
        <v>618</v>
      </c>
      <c r="D125" s="64">
        <v>234411.45254117899</v>
      </c>
      <c r="E125" s="64">
        <v>6612.8786234187501</v>
      </c>
      <c r="F125" s="16">
        <v>250894.9</v>
      </c>
      <c r="G125" s="65"/>
      <c r="H125" s="20"/>
      <c r="K125" s="19"/>
    </row>
    <row r="126" spans="1:11" x14ac:dyDescent="0.15">
      <c r="A126" s="62" t="s">
        <v>619</v>
      </c>
      <c r="B126" s="71" t="s">
        <v>620</v>
      </c>
      <c r="C126" s="72" t="s">
        <v>621</v>
      </c>
      <c r="D126" s="73">
        <v>90337.521391058093</v>
      </c>
      <c r="E126" s="73">
        <v>4507.0056075622597</v>
      </c>
      <c r="F126" s="74">
        <v>98086.5</v>
      </c>
      <c r="G126" s="75">
        <v>26</v>
      </c>
      <c r="H126" s="77">
        <v>0.64</v>
      </c>
      <c r="K126" s="19"/>
    </row>
    <row r="127" spans="1:11" x14ac:dyDescent="0.15">
      <c r="A127" s="62" t="s">
        <v>622</v>
      </c>
      <c r="B127" s="63" t="s">
        <v>623</v>
      </c>
      <c r="C127" t="s">
        <v>624</v>
      </c>
      <c r="D127" s="64">
        <v>41545.6257292882</v>
      </c>
      <c r="E127" s="64">
        <v>7958.0438898856401</v>
      </c>
      <c r="F127" s="16">
        <v>62000.1</v>
      </c>
      <c r="G127" s="65"/>
      <c r="H127" s="20"/>
      <c r="K127" s="19"/>
    </row>
    <row r="128" spans="1:11" x14ac:dyDescent="0.15">
      <c r="A128" s="62" t="s">
        <v>625</v>
      </c>
      <c r="B128" s="63" t="s">
        <v>626</v>
      </c>
      <c r="C128" t="s">
        <v>627</v>
      </c>
      <c r="D128" s="64">
        <v>76710.674242117195</v>
      </c>
      <c r="E128" s="64">
        <v>648.67798526812896</v>
      </c>
      <c r="F128" s="16">
        <v>79996.800000000003</v>
      </c>
      <c r="G128" s="65"/>
      <c r="H128" s="20"/>
      <c r="K128" s="19"/>
    </row>
    <row r="129" spans="1:11" x14ac:dyDescent="0.15">
      <c r="A129" s="62" t="s">
        <v>628</v>
      </c>
      <c r="B129" s="63" t="s">
        <v>629</v>
      </c>
      <c r="C129" t="s">
        <v>630</v>
      </c>
      <c r="D129" s="64">
        <v>38979.224717021301</v>
      </c>
      <c r="E129" s="64">
        <v>1.28139132781719</v>
      </c>
      <c r="F129" s="16">
        <v>38982.1</v>
      </c>
      <c r="G129" s="65"/>
      <c r="H129" s="20"/>
      <c r="K129" s="19"/>
    </row>
    <row r="130" spans="1:11" x14ac:dyDescent="0.15">
      <c r="A130" s="62" t="s">
        <v>631</v>
      </c>
      <c r="B130" s="63" t="s">
        <v>632</v>
      </c>
      <c r="C130" t="s">
        <v>633</v>
      </c>
      <c r="D130" s="64">
        <v>20194.876347727499</v>
      </c>
      <c r="E130" s="64">
        <v>1782.54744436449</v>
      </c>
      <c r="F130" s="16">
        <v>22730.6</v>
      </c>
      <c r="G130" s="65"/>
      <c r="H130" s="20"/>
      <c r="K130" s="19"/>
    </row>
    <row r="131" spans="1:11" x14ac:dyDescent="0.15">
      <c r="A131" s="62" t="s">
        <v>634</v>
      </c>
      <c r="B131" s="63" t="s">
        <v>635</v>
      </c>
      <c r="C131" t="s">
        <v>636</v>
      </c>
      <c r="D131" s="64">
        <v>12515.5</v>
      </c>
      <c r="E131" s="64">
        <v>0</v>
      </c>
      <c r="F131" s="16">
        <v>12515.5</v>
      </c>
      <c r="G131" s="65"/>
      <c r="H131" s="20"/>
      <c r="K131" s="19"/>
    </row>
    <row r="132" spans="1:11" x14ac:dyDescent="0.15">
      <c r="A132" s="62" t="s">
        <v>637</v>
      </c>
      <c r="B132" s="63" t="s">
        <v>638</v>
      </c>
      <c r="C132" t="s">
        <v>639</v>
      </c>
      <c r="D132" s="64">
        <v>50530.025060920598</v>
      </c>
      <c r="E132" s="64">
        <v>6180.6165746359502</v>
      </c>
      <c r="F132" s="16">
        <v>64551.9</v>
      </c>
      <c r="G132" s="65"/>
      <c r="H132" s="20"/>
      <c r="K132" s="19"/>
    </row>
    <row r="133" spans="1:11" x14ac:dyDescent="0.15">
      <c r="A133" s="62" t="s">
        <v>640</v>
      </c>
      <c r="B133" s="63" t="s">
        <v>641</v>
      </c>
      <c r="C133" t="s">
        <v>642</v>
      </c>
      <c r="D133" s="64">
        <v>55151.318536182203</v>
      </c>
      <c r="E133" s="64">
        <v>3129.3215060294301</v>
      </c>
      <c r="F133" s="16">
        <v>63667.6</v>
      </c>
      <c r="G133" s="65"/>
      <c r="H133" s="20"/>
      <c r="K133" s="19"/>
    </row>
    <row r="134" spans="1:11" x14ac:dyDescent="0.15">
      <c r="A134" s="62" t="s">
        <v>643</v>
      </c>
      <c r="B134" s="66" t="s">
        <v>644</v>
      </c>
      <c r="C134" s="22" t="s">
        <v>645</v>
      </c>
      <c r="D134" s="67">
        <v>0</v>
      </c>
      <c r="E134" s="67">
        <v>0</v>
      </c>
      <c r="F134" s="24">
        <v>219736.6</v>
      </c>
      <c r="G134" s="78" t="s">
        <v>646</v>
      </c>
      <c r="H134" s="20" t="s">
        <v>647</v>
      </c>
      <c r="K134" s="19"/>
    </row>
    <row r="135" spans="1:11" x14ac:dyDescent="0.15">
      <c r="A135" s="62" t="s">
        <v>648</v>
      </c>
      <c r="B135" s="66" t="s">
        <v>649</v>
      </c>
      <c r="C135" s="22" t="s">
        <v>650</v>
      </c>
      <c r="D135" s="67">
        <v>0</v>
      </c>
      <c r="E135" s="67">
        <v>0</v>
      </c>
      <c r="F135" s="24">
        <v>124579.6</v>
      </c>
      <c r="G135" s="78" t="s">
        <v>646</v>
      </c>
      <c r="H135" s="20"/>
      <c r="K135" s="19"/>
    </row>
    <row r="136" spans="1:11" x14ac:dyDescent="0.15">
      <c r="A136" s="79" t="s">
        <v>651</v>
      </c>
      <c r="B136" s="80" t="s">
        <v>652</v>
      </c>
      <c r="C136" s="81" t="s">
        <v>653</v>
      </c>
      <c r="D136" s="82">
        <v>146071.582292331</v>
      </c>
      <c r="E136" s="82">
        <v>-23985.5160465525</v>
      </c>
      <c r="F136" s="83">
        <v>797162.6</v>
      </c>
      <c r="G136" s="84" t="s">
        <v>646</v>
      </c>
      <c r="H136" s="32"/>
      <c r="K136" s="19"/>
    </row>
    <row r="137" spans="1:11" x14ac:dyDescent="0.15">
      <c r="A137" s="34"/>
      <c r="B137" s="35"/>
      <c r="C137" s="35"/>
      <c r="D137" s="36"/>
      <c r="E137" s="36"/>
      <c r="F137" s="36"/>
      <c r="G137" s="35"/>
    </row>
    <row r="138" spans="1:11" x14ac:dyDescent="0.15">
      <c r="A138" s="34"/>
      <c r="B138" s="35"/>
      <c r="C138" s="35"/>
      <c r="D138" s="36"/>
      <c r="E138" s="36"/>
      <c r="F138" s="36"/>
      <c r="G138" s="35"/>
    </row>
    <row r="139" spans="1:11" ht="28.5" customHeight="1" x14ac:dyDescent="0.15">
      <c r="A139" s="34"/>
      <c r="B139" s="2" t="s">
        <v>243</v>
      </c>
      <c r="C139" s="2"/>
      <c r="D139" s="2"/>
      <c r="E139" s="2"/>
      <c r="F139" s="2"/>
      <c r="G139" s="35"/>
    </row>
    <row r="140" spans="1:11" ht="15" customHeight="1" x14ac:dyDescent="0.15">
      <c r="A140" s="34"/>
      <c r="B140" s="1" t="s">
        <v>244</v>
      </c>
      <c r="C140" s="1"/>
      <c r="D140" s="1"/>
      <c r="E140" s="1"/>
      <c r="F140" s="1"/>
      <c r="G140" s="35"/>
    </row>
    <row r="141" spans="1:11" ht="16" x14ac:dyDescent="0.2">
      <c r="B141" s="38"/>
      <c r="C141" s="39"/>
      <c r="D141" s="40" t="s">
        <v>245</v>
      </c>
      <c r="E141" s="40" t="s">
        <v>246</v>
      </c>
      <c r="F141" s="41" t="s">
        <v>247</v>
      </c>
    </row>
    <row r="142" spans="1:11" ht="16" x14ac:dyDescent="0.2">
      <c r="B142" s="43" t="s">
        <v>248</v>
      </c>
      <c r="C142" s="44"/>
      <c r="D142" s="45">
        <f>+D93+D94+D95+D96+D100+D101+D102+D103+D104+D105+D106+D107+D108+D109+D110+D111+D112+D113+D114+D115+D116+D117+D118+D119+D120+D121+D135+D136+D134+D126*H126</f>
        <v>2690310.1421141415</v>
      </c>
      <c r="E142" s="45">
        <f>+E93+E94+E95+E96+E100+E101+E102+E103+E104+E105+E106+E107+E108+E109+E110+E111+E112+E113+E114+E115+E116+E117+E118+E119+E120+E121+E135+E136+E134+E126*H126</f>
        <v>353849.57568852248</v>
      </c>
      <c r="F142" s="46">
        <f>+F93+F94+F95+F96+F100+F101+F102+F103+F104+F105+F106+F107+F108+F109+F110+F111+F112+F113+F114+F115+F116+F117+F118+F119+F120+F121+F135+F136+F134+F126*H126</f>
        <v>4372248.2600000007</v>
      </c>
    </row>
    <row r="143" spans="1:11" ht="16" x14ac:dyDescent="0.2">
      <c r="B143" s="53" t="s">
        <v>249</v>
      </c>
      <c r="C143" s="54"/>
      <c r="D143" s="85">
        <f>+SUM(D4:D92)+D99+D97+D98+SUM(D122:D125)+SUM(D127:D133)+(1-H126)*D126</f>
        <v>4781348.953763959</v>
      </c>
      <c r="E143" s="85">
        <f>+SUM(E4:E92)+E99+E97+E98+SUM(E122:E125)+SUM(E127:E133)+(1-H126)*E126</f>
        <v>1236316.3577958047</v>
      </c>
      <c r="F143" s="86">
        <f>+SUM(F4:F92)+F99+F97+F98+SUM(F122:F125)+SUM(F127:F133)+(1-H126)*F126</f>
        <v>6299650.9400000004</v>
      </c>
    </row>
    <row r="144" spans="1:11" ht="16" x14ac:dyDescent="0.2">
      <c r="B144" s="43" t="s">
        <v>250</v>
      </c>
      <c r="C144" s="6"/>
      <c r="D144" s="87">
        <f>+D142/(D142+D143)</f>
        <v>0.36006864172889103</v>
      </c>
      <c r="E144" s="87">
        <f>+E142/(E142+E143)</f>
        <v>0.22252368022573416</v>
      </c>
      <c r="F144" s="88">
        <f>+F142/(F142+F143)</f>
        <v>0.40969729736577726</v>
      </c>
    </row>
    <row r="145" spans="2:6" ht="16" x14ac:dyDescent="0.2">
      <c r="B145" s="53" t="s">
        <v>251</v>
      </c>
      <c r="C145" s="54"/>
      <c r="D145" s="55">
        <f>+D143/(D142+D143)</f>
        <v>0.63993135827110903</v>
      </c>
      <c r="E145" s="55">
        <f>+E143/(E142+E143)</f>
        <v>0.77747631977426579</v>
      </c>
      <c r="F145" s="56">
        <f>+F143/(F142+F143)</f>
        <v>0.5903027026342228</v>
      </c>
    </row>
    <row r="146" spans="2:6" x14ac:dyDescent="0.15">
      <c r="B146" t="s">
        <v>654</v>
      </c>
    </row>
  </sheetData>
  <mergeCells count="2">
    <mergeCell ref="B139:F139"/>
    <mergeCell ref="B140:F140"/>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I143"/>
  <sheetViews>
    <sheetView topLeftCell="A119" zoomScale="110" zoomScaleNormal="110" workbookViewId="0">
      <selection activeCell="I3" sqref="I3"/>
    </sheetView>
  </sheetViews>
  <sheetFormatPr baseColWidth="10" defaultColWidth="8.83203125" defaultRowHeight="13" x14ac:dyDescent="0.15"/>
  <cols>
    <col min="1" max="1" width="8.33203125" customWidth="1"/>
    <col min="2" max="2" width="78.33203125" customWidth="1"/>
    <col min="5" max="5" width="14.1640625" customWidth="1"/>
    <col min="6" max="6" width="13.83203125" customWidth="1"/>
    <col min="7" max="7" width="15.6640625" customWidth="1"/>
    <col min="8" max="8" width="16.33203125" customWidth="1"/>
    <col min="9" max="9" width="11.5" customWidth="1"/>
  </cols>
  <sheetData>
    <row r="3" spans="2:9" ht="51" x14ac:dyDescent="0.15">
      <c r="B3" s="10">
        <v>1997</v>
      </c>
      <c r="C3" s="89"/>
      <c r="D3" s="11"/>
      <c r="E3" s="11" t="s">
        <v>23</v>
      </c>
      <c r="F3" s="11" t="s">
        <v>24</v>
      </c>
      <c r="G3" s="12" t="s">
        <v>25</v>
      </c>
      <c r="H3" s="10" t="s">
        <v>26</v>
      </c>
      <c r="I3" s="12" t="s">
        <v>27</v>
      </c>
    </row>
    <row r="4" spans="2:9" x14ac:dyDescent="0.15">
      <c r="B4" s="61" t="s">
        <v>254</v>
      </c>
      <c r="C4" s="59" t="s">
        <v>655</v>
      </c>
      <c r="D4" s="59" t="s">
        <v>655</v>
      </c>
      <c r="E4" s="90">
        <v>56084.816948739899</v>
      </c>
      <c r="F4" s="90">
        <v>1830.3155486134899</v>
      </c>
      <c r="G4" s="91">
        <v>65765.2</v>
      </c>
      <c r="H4" s="61"/>
      <c r="I4" s="20"/>
    </row>
    <row r="5" spans="2:9" x14ac:dyDescent="0.15">
      <c r="B5" s="65" t="s">
        <v>257</v>
      </c>
      <c r="C5" t="s">
        <v>656</v>
      </c>
      <c r="D5" t="s">
        <v>656</v>
      </c>
      <c r="E5" s="15">
        <v>15107.1079528705</v>
      </c>
      <c r="F5" s="15">
        <v>206.09109284977899</v>
      </c>
      <c r="G5" s="92">
        <v>15658.3</v>
      </c>
      <c r="H5" s="65"/>
      <c r="I5" s="20"/>
    </row>
    <row r="6" spans="2:9" x14ac:dyDescent="0.15">
      <c r="B6" s="65" t="s">
        <v>260</v>
      </c>
      <c r="C6" t="s">
        <v>657</v>
      </c>
      <c r="D6" t="s">
        <v>657</v>
      </c>
      <c r="E6" s="15">
        <v>7536.7749791208398</v>
      </c>
      <c r="F6" s="15">
        <v>6897.9750237402604</v>
      </c>
      <c r="G6" s="92">
        <v>13853.5</v>
      </c>
      <c r="H6" s="65"/>
      <c r="I6" s="20"/>
    </row>
    <row r="7" spans="2:9" x14ac:dyDescent="0.15">
      <c r="B7" s="65" t="s">
        <v>263</v>
      </c>
      <c r="C7" t="s">
        <v>658</v>
      </c>
      <c r="D7" t="s">
        <v>658</v>
      </c>
      <c r="E7" s="15">
        <v>5845.7163514778704</v>
      </c>
      <c r="F7" s="15">
        <v>65.042627350694502</v>
      </c>
      <c r="G7" s="92">
        <v>3342.5</v>
      </c>
      <c r="H7" s="65"/>
      <c r="I7" s="20"/>
    </row>
    <row r="8" spans="2:9" x14ac:dyDescent="0.15">
      <c r="B8" s="65" t="s">
        <v>659</v>
      </c>
      <c r="C8" t="s">
        <v>660</v>
      </c>
      <c r="D8" t="s">
        <v>660</v>
      </c>
      <c r="E8" s="15">
        <v>6096.1012796519599</v>
      </c>
      <c r="F8" s="15">
        <v>840.38527395995698</v>
      </c>
      <c r="G8" s="92">
        <v>6807.2</v>
      </c>
      <c r="H8" s="65"/>
      <c r="I8" s="20"/>
    </row>
    <row r="9" spans="2:9" x14ac:dyDescent="0.15">
      <c r="B9" s="65" t="s">
        <v>269</v>
      </c>
      <c r="C9" t="s">
        <v>661</v>
      </c>
      <c r="D9" t="s">
        <v>661</v>
      </c>
      <c r="E9" s="15">
        <v>47777.552317280897</v>
      </c>
      <c r="F9" s="15">
        <v>8300.2975181155707</v>
      </c>
      <c r="G9" s="92">
        <v>36585.800000000003</v>
      </c>
      <c r="H9" s="65"/>
      <c r="I9" s="20"/>
    </row>
    <row r="10" spans="2:9" x14ac:dyDescent="0.15">
      <c r="B10" s="65" t="s">
        <v>272</v>
      </c>
      <c r="C10" t="s">
        <v>662</v>
      </c>
      <c r="D10" t="s">
        <v>662</v>
      </c>
      <c r="E10" s="15">
        <v>7482.8730484827702</v>
      </c>
      <c r="F10" s="15">
        <v>1441.6493223269599</v>
      </c>
      <c r="G10" s="92">
        <v>10772.2</v>
      </c>
      <c r="H10" s="65"/>
      <c r="I10" s="20"/>
    </row>
    <row r="11" spans="2:9" x14ac:dyDescent="0.15">
      <c r="B11" s="65" t="s">
        <v>275</v>
      </c>
      <c r="C11" t="s">
        <v>663</v>
      </c>
      <c r="D11" t="s">
        <v>663</v>
      </c>
      <c r="E11" s="15">
        <v>2049.2079067795698</v>
      </c>
      <c r="F11" s="15">
        <v>1763.02004566287</v>
      </c>
      <c r="G11" s="92">
        <v>4860.3999999999996</v>
      </c>
      <c r="H11" s="65"/>
      <c r="I11" s="20"/>
    </row>
    <row r="12" spans="2:9" x14ac:dyDescent="0.15">
      <c r="B12" s="65" t="s">
        <v>278</v>
      </c>
      <c r="C12" t="s">
        <v>664</v>
      </c>
      <c r="D12" t="s">
        <v>664</v>
      </c>
      <c r="E12" s="15">
        <v>4242.80355680917</v>
      </c>
      <c r="F12" s="15">
        <v>4005.4113522426501</v>
      </c>
      <c r="G12" s="92">
        <v>9363.2999999999993</v>
      </c>
      <c r="H12" s="65"/>
      <c r="I12" s="20"/>
    </row>
    <row r="13" spans="2:9" x14ac:dyDescent="0.15">
      <c r="B13" s="65" t="s">
        <v>281</v>
      </c>
      <c r="C13" t="s">
        <v>665</v>
      </c>
      <c r="D13" t="s">
        <v>665</v>
      </c>
      <c r="E13" s="15">
        <v>1172.91618769254</v>
      </c>
      <c r="F13" s="15">
        <v>9751.0258261935796</v>
      </c>
      <c r="G13" s="92">
        <v>10589.4</v>
      </c>
      <c r="H13" s="65"/>
      <c r="I13" s="20"/>
    </row>
    <row r="14" spans="2:9" x14ac:dyDescent="0.15">
      <c r="B14" s="65" t="s">
        <v>666</v>
      </c>
      <c r="C14" t="s">
        <v>667</v>
      </c>
      <c r="D14" t="s">
        <v>667</v>
      </c>
      <c r="E14" s="15">
        <v>106562.247175489</v>
      </c>
      <c r="F14" s="15">
        <v>12622.5298378896</v>
      </c>
      <c r="G14" s="92">
        <v>132996.79999999999</v>
      </c>
      <c r="H14" s="65"/>
      <c r="I14" s="20"/>
    </row>
    <row r="15" spans="2:9" x14ac:dyDescent="0.15">
      <c r="B15" s="65" t="s">
        <v>287</v>
      </c>
      <c r="C15" t="s">
        <v>668</v>
      </c>
      <c r="D15" t="s">
        <v>668</v>
      </c>
      <c r="E15" s="15">
        <v>14166.529319617801</v>
      </c>
      <c r="F15" s="15">
        <v>1600.6746218221799</v>
      </c>
      <c r="G15" s="92">
        <v>17546.7</v>
      </c>
      <c r="H15" s="65"/>
      <c r="I15" s="20"/>
    </row>
    <row r="16" spans="2:9" x14ac:dyDescent="0.15">
      <c r="B16" s="65" t="s">
        <v>290</v>
      </c>
      <c r="C16" t="s">
        <v>669</v>
      </c>
      <c r="D16" t="s">
        <v>669</v>
      </c>
      <c r="E16" s="15">
        <v>3276.1931441235602</v>
      </c>
      <c r="F16" s="15">
        <v>144.76747185697201</v>
      </c>
      <c r="G16" s="92">
        <v>3836.9</v>
      </c>
      <c r="H16" s="65"/>
      <c r="I16" s="20"/>
    </row>
    <row r="17" spans="2:9" x14ac:dyDescent="0.15">
      <c r="B17" s="65" t="s">
        <v>296</v>
      </c>
      <c r="C17" t="s">
        <v>670</v>
      </c>
      <c r="D17" t="s">
        <v>670</v>
      </c>
      <c r="E17" s="15">
        <v>0</v>
      </c>
      <c r="F17" s="15">
        <v>93650.415828244499</v>
      </c>
      <c r="G17" s="92">
        <v>96241.7</v>
      </c>
      <c r="H17" s="65"/>
      <c r="I17" s="20"/>
    </row>
    <row r="18" spans="2:9" x14ac:dyDescent="0.15">
      <c r="B18" s="65" t="s">
        <v>293</v>
      </c>
      <c r="C18" t="s">
        <v>671</v>
      </c>
      <c r="D18" t="s">
        <v>671</v>
      </c>
      <c r="E18" s="15">
        <v>0</v>
      </c>
      <c r="F18" s="15">
        <v>108418.863295241</v>
      </c>
      <c r="G18" s="92">
        <v>178774.8</v>
      </c>
      <c r="H18" s="65"/>
      <c r="I18" s="20"/>
    </row>
    <row r="19" spans="2:9" x14ac:dyDescent="0.15">
      <c r="B19" s="65" t="s">
        <v>299</v>
      </c>
      <c r="C19" t="s">
        <v>672</v>
      </c>
      <c r="D19" t="s">
        <v>672</v>
      </c>
      <c r="E19" s="15">
        <v>23948.1455739095</v>
      </c>
      <c r="F19" s="15">
        <v>14372.213809691701</v>
      </c>
      <c r="G19" s="92">
        <v>48844.800000000003</v>
      </c>
      <c r="H19" s="65"/>
      <c r="I19" s="20"/>
    </row>
    <row r="20" spans="2:9" x14ac:dyDescent="0.15">
      <c r="B20" s="65" t="s">
        <v>302</v>
      </c>
      <c r="C20" t="s">
        <v>673</v>
      </c>
      <c r="D20" t="s">
        <v>673</v>
      </c>
      <c r="E20" s="15">
        <v>96326.995613660707</v>
      </c>
      <c r="F20" s="15">
        <v>959.67425995268798</v>
      </c>
      <c r="G20" s="92">
        <v>100969.4</v>
      </c>
      <c r="H20" s="65"/>
      <c r="I20" s="20"/>
    </row>
    <row r="21" spans="2:9" x14ac:dyDescent="0.15">
      <c r="B21" s="65" t="s">
        <v>305</v>
      </c>
      <c r="C21" t="s">
        <v>674</v>
      </c>
      <c r="D21" t="s">
        <v>674</v>
      </c>
      <c r="E21" s="15">
        <v>26634.215753154302</v>
      </c>
      <c r="F21" s="15">
        <v>141.98391089629101</v>
      </c>
      <c r="G21" s="92">
        <v>25381.4</v>
      </c>
      <c r="H21" s="65"/>
      <c r="I21" s="20"/>
    </row>
    <row r="22" spans="2:9" x14ac:dyDescent="0.15">
      <c r="B22" s="65" t="s">
        <v>308</v>
      </c>
      <c r="C22" t="s">
        <v>675</v>
      </c>
      <c r="D22" t="s">
        <v>675</v>
      </c>
      <c r="E22" s="15">
        <v>19647.930729691801</v>
      </c>
      <c r="F22" s="15">
        <v>0</v>
      </c>
      <c r="G22" s="92">
        <v>23003.1</v>
      </c>
      <c r="H22" s="65"/>
      <c r="I22" s="20"/>
    </row>
    <row r="23" spans="2:9" x14ac:dyDescent="0.15">
      <c r="B23" s="65" t="s">
        <v>311</v>
      </c>
      <c r="C23" t="s">
        <v>676</v>
      </c>
      <c r="D23" t="s">
        <v>676</v>
      </c>
      <c r="E23" s="15">
        <v>17819.800315320299</v>
      </c>
      <c r="F23" s="15">
        <v>2539.34421546371</v>
      </c>
      <c r="G23" s="92">
        <v>14912.9</v>
      </c>
      <c r="H23" s="65"/>
      <c r="I23" s="20"/>
    </row>
    <row r="24" spans="2:9" x14ac:dyDescent="0.15">
      <c r="B24" s="65" t="s">
        <v>314</v>
      </c>
      <c r="C24" t="s">
        <v>677</v>
      </c>
      <c r="D24" t="s">
        <v>677</v>
      </c>
      <c r="E24" s="15">
        <v>8919.3849711674902</v>
      </c>
      <c r="F24" s="15">
        <v>1976.2891128743699</v>
      </c>
      <c r="G24" s="92">
        <v>10151.9</v>
      </c>
      <c r="H24" s="65"/>
      <c r="I24" s="20"/>
    </row>
    <row r="25" spans="2:9" x14ac:dyDescent="0.15">
      <c r="B25" s="65" t="s">
        <v>317</v>
      </c>
      <c r="C25" t="s">
        <v>678</v>
      </c>
      <c r="D25" t="s">
        <v>678</v>
      </c>
      <c r="E25" s="15">
        <v>39300.880110406099</v>
      </c>
      <c r="F25" s="15">
        <v>334.45854184382102</v>
      </c>
      <c r="G25" s="92">
        <v>23097.3</v>
      </c>
      <c r="H25" s="65"/>
      <c r="I25" s="20"/>
    </row>
    <row r="26" spans="2:9" x14ac:dyDescent="0.15">
      <c r="B26" s="65" t="s">
        <v>320</v>
      </c>
      <c r="C26" t="s">
        <v>679</v>
      </c>
      <c r="D26" t="s">
        <v>679</v>
      </c>
      <c r="E26" s="15">
        <v>9999.7171931245903</v>
      </c>
      <c r="F26" s="15">
        <v>375.50699374743499</v>
      </c>
      <c r="G26" s="92">
        <v>3041.2</v>
      </c>
      <c r="H26" s="65"/>
      <c r="I26" s="20"/>
    </row>
    <row r="27" spans="2:9" x14ac:dyDescent="0.15">
      <c r="B27" s="65" t="s">
        <v>323</v>
      </c>
      <c r="C27" t="s">
        <v>680</v>
      </c>
      <c r="D27" t="s">
        <v>680</v>
      </c>
      <c r="E27" s="15">
        <v>10287.4032647656</v>
      </c>
      <c r="F27" s="15">
        <v>15122.2178590731</v>
      </c>
      <c r="G27" s="92">
        <v>25117.599999999999</v>
      </c>
      <c r="H27" s="65"/>
      <c r="I27" s="20"/>
    </row>
    <row r="28" spans="2:9" x14ac:dyDescent="0.15">
      <c r="B28" s="65" t="s">
        <v>326</v>
      </c>
      <c r="C28" t="s">
        <v>681</v>
      </c>
      <c r="D28" t="s">
        <v>681</v>
      </c>
      <c r="E28" s="15">
        <v>19166.529370846802</v>
      </c>
      <c r="F28" s="15">
        <v>3534.4428067461799</v>
      </c>
      <c r="G28" s="92">
        <v>24505.5</v>
      </c>
      <c r="H28" s="65"/>
      <c r="I28" s="20"/>
    </row>
    <row r="29" spans="2:9" x14ac:dyDescent="0.15">
      <c r="B29" s="65" t="s">
        <v>329</v>
      </c>
      <c r="C29" t="s">
        <v>682</v>
      </c>
      <c r="D29" t="s">
        <v>682</v>
      </c>
      <c r="E29" s="15">
        <v>17494.3442624124</v>
      </c>
      <c r="F29" s="15">
        <v>3529.7398931110902</v>
      </c>
      <c r="G29" s="92">
        <v>23158.2</v>
      </c>
      <c r="H29" s="65"/>
      <c r="I29" s="20"/>
    </row>
    <row r="30" spans="2:9" x14ac:dyDescent="0.15">
      <c r="B30" s="65" t="s">
        <v>332</v>
      </c>
      <c r="C30" t="s">
        <v>683</v>
      </c>
      <c r="D30" t="s">
        <v>683</v>
      </c>
      <c r="E30" s="15">
        <v>30765.198491999799</v>
      </c>
      <c r="F30" s="15">
        <v>4892.1381965283799</v>
      </c>
      <c r="G30" s="92">
        <v>41394.400000000001</v>
      </c>
      <c r="H30" s="65"/>
      <c r="I30" s="20"/>
    </row>
    <row r="31" spans="2:9" x14ac:dyDescent="0.15">
      <c r="B31" s="65" t="s">
        <v>335</v>
      </c>
      <c r="C31" t="s">
        <v>684</v>
      </c>
      <c r="D31" t="s">
        <v>684</v>
      </c>
      <c r="E31" s="15">
        <v>13485.496109370501</v>
      </c>
      <c r="F31" s="15">
        <v>2636.9971420801699</v>
      </c>
      <c r="G31" s="92">
        <v>19184.099999999999</v>
      </c>
      <c r="H31" s="65"/>
      <c r="I31" s="20"/>
    </row>
    <row r="32" spans="2:9" x14ac:dyDescent="0.15">
      <c r="B32" s="65" t="s">
        <v>338</v>
      </c>
      <c r="C32" t="s">
        <v>685</v>
      </c>
      <c r="D32" t="s">
        <v>685</v>
      </c>
      <c r="E32" s="15">
        <v>20187.612668926398</v>
      </c>
      <c r="F32" s="15">
        <v>6138.28816381665</v>
      </c>
      <c r="G32" s="92">
        <v>30098.9</v>
      </c>
      <c r="H32" s="65"/>
      <c r="I32" s="20"/>
    </row>
    <row r="33" spans="2:9" x14ac:dyDescent="0.15">
      <c r="B33" s="65" t="s">
        <v>341</v>
      </c>
      <c r="C33" t="s">
        <v>686</v>
      </c>
      <c r="D33" t="s">
        <v>686</v>
      </c>
      <c r="E33" s="15">
        <v>11417.5224352686</v>
      </c>
      <c r="F33" s="15">
        <v>3992.4272449323598</v>
      </c>
      <c r="G33" s="92">
        <v>16542.099999999999</v>
      </c>
      <c r="H33" s="65"/>
      <c r="I33" s="20"/>
    </row>
    <row r="34" spans="2:9" x14ac:dyDescent="0.15">
      <c r="B34" s="65" t="s">
        <v>344</v>
      </c>
      <c r="C34" t="s">
        <v>687</v>
      </c>
      <c r="D34" t="s">
        <v>687</v>
      </c>
      <c r="E34" s="15">
        <v>5579.4111702671498</v>
      </c>
      <c r="F34" s="15">
        <v>605.78098555694703</v>
      </c>
      <c r="G34" s="92">
        <v>7639.9</v>
      </c>
      <c r="H34" s="65"/>
      <c r="I34" s="20"/>
    </row>
    <row r="35" spans="2:9" x14ac:dyDescent="0.15">
      <c r="B35" s="65" t="s">
        <v>347</v>
      </c>
      <c r="C35" t="s">
        <v>688</v>
      </c>
      <c r="D35" t="s">
        <v>688</v>
      </c>
      <c r="E35" s="15">
        <v>36558.199965215899</v>
      </c>
      <c r="F35" s="15">
        <v>204.62098801725799</v>
      </c>
      <c r="G35" s="92">
        <v>32741.5</v>
      </c>
      <c r="H35" s="65"/>
      <c r="I35" s="20"/>
    </row>
    <row r="36" spans="2:9" x14ac:dyDescent="0.15">
      <c r="B36" s="65" t="s">
        <v>350</v>
      </c>
      <c r="C36" t="s">
        <v>689</v>
      </c>
      <c r="D36" t="s">
        <v>689</v>
      </c>
      <c r="E36" s="15">
        <v>3776.3376469989098</v>
      </c>
      <c r="F36" s="15">
        <v>3126.0140175771999</v>
      </c>
      <c r="G36" s="92">
        <v>7925.7</v>
      </c>
      <c r="H36" s="65"/>
      <c r="I36" s="20"/>
    </row>
    <row r="37" spans="2:9" x14ac:dyDescent="0.15">
      <c r="B37" s="65" t="s">
        <v>353</v>
      </c>
      <c r="C37" t="s">
        <v>690</v>
      </c>
      <c r="D37" t="s">
        <v>690</v>
      </c>
      <c r="E37" s="15">
        <v>18667.782646199899</v>
      </c>
      <c r="F37" s="15">
        <v>581.24184598977899</v>
      </c>
      <c r="G37" s="92">
        <v>20630.7</v>
      </c>
      <c r="H37" s="65"/>
      <c r="I37" s="20"/>
    </row>
    <row r="38" spans="2:9" x14ac:dyDescent="0.15">
      <c r="B38" s="65" t="s">
        <v>356</v>
      </c>
      <c r="C38" t="s">
        <v>691</v>
      </c>
      <c r="D38" t="s">
        <v>691</v>
      </c>
      <c r="E38" s="15">
        <v>8475.1386023382202</v>
      </c>
      <c r="F38" s="15">
        <v>2563.3717512655799</v>
      </c>
      <c r="G38" s="92">
        <v>13315.7</v>
      </c>
      <c r="H38" s="65"/>
      <c r="I38" s="20"/>
    </row>
    <row r="39" spans="2:9" x14ac:dyDescent="0.15">
      <c r="B39" s="65" t="s">
        <v>359</v>
      </c>
      <c r="C39" t="s">
        <v>692</v>
      </c>
      <c r="D39" t="s">
        <v>692</v>
      </c>
      <c r="E39" s="15">
        <v>39897.426463337797</v>
      </c>
      <c r="F39" s="15">
        <v>16616.368658781299</v>
      </c>
      <c r="G39" s="92">
        <v>59096.9</v>
      </c>
      <c r="H39" s="65"/>
      <c r="I39" s="20"/>
    </row>
    <row r="40" spans="2:9" x14ac:dyDescent="0.15">
      <c r="B40" s="65" t="s">
        <v>362</v>
      </c>
      <c r="C40" t="s">
        <v>693</v>
      </c>
      <c r="D40" t="s">
        <v>693</v>
      </c>
      <c r="E40" s="15">
        <v>17889.377289330499</v>
      </c>
      <c r="F40" s="15">
        <v>19435.604743657299</v>
      </c>
      <c r="G40" s="92">
        <v>38893.5</v>
      </c>
      <c r="H40" s="65"/>
      <c r="I40" s="20"/>
    </row>
    <row r="41" spans="2:9" x14ac:dyDescent="0.15">
      <c r="B41" s="65" t="s">
        <v>694</v>
      </c>
      <c r="C41" t="s">
        <v>695</v>
      </c>
      <c r="D41" t="s">
        <v>695</v>
      </c>
      <c r="E41" s="15">
        <v>10539.145176894899</v>
      </c>
      <c r="F41" s="15">
        <v>11297.014195190801</v>
      </c>
      <c r="G41" s="92">
        <v>19499.7</v>
      </c>
      <c r="H41" s="65"/>
      <c r="I41" s="20"/>
    </row>
    <row r="42" spans="2:9" x14ac:dyDescent="0.15">
      <c r="B42" s="65" t="s">
        <v>368</v>
      </c>
      <c r="C42" t="s">
        <v>696</v>
      </c>
      <c r="D42" t="s">
        <v>696</v>
      </c>
      <c r="E42" s="15">
        <v>6242.3042172777696</v>
      </c>
      <c r="F42" s="15">
        <v>5792.7328058916</v>
      </c>
      <c r="G42" s="92">
        <v>10586.6</v>
      </c>
      <c r="H42" s="65"/>
      <c r="I42" s="20"/>
    </row>
    <row r="43" spans="2:9" x14ac:dyDescent="0.15">
      <c r="B43" s="65" t="s">
        <v>371</v>
      </c>
      <c r="C43" t="s">
        <v>697</v>
      </c>
      <c r="D43" t="s">
        <v>697</v>
      </c>
      <c r="E43" s="15">
        <v>4968.6721606624396</v>
      </c>
      <c r="F43" s="15">
        <v>6050.4563737649496</v>
      </c>
      <c r="G43" s="92">
        <v>11530.8</v>
      </c>
      <c r="H43" s="65"/>
      <c r="I43" s="20"/>
    </row>
    <row r="44" spans="2:9" x14ac:dyDescent="0.15">
      <c r="B44" s="65" t="s">
        <v>374</v>
      </c>
      <c r="C44" t="s">
        <v>698</v>
      </c>
      <c r="D44" t="s">
        <v>698</v>
      </c>
      <c r="E44" s="15">
        <v>4327.4506670644896</v>
      </c>
      <c r="F44" s="15">
        <v>4579.04365905753</v>
      </c>
      <c r="G44" s="92">
        <v>10216.1</v>
      </c>
      <c r="H44" s="65"/>
      <c r="I44" s="20"/>
    </row>
    <row r="45" spans="2:9" x14ac:dyDescent="0.15">
      <c r="B45" s="65" t="s">
        <v>377</v>
      </c>
      <c r="C45" t="s">
        <v>699</v>
      </c>
      <c r="D45" t="s">
        <v>699</v>
      </c>
      <c r="E45" s="15">
        <v>4268.0271918574999</v>
      </c>
      <c r="F45" s="15">
        <v>1084.7798750745201</v>
      </c>
      <c r="G45" s="92">
        <v>5407.7</v>
      </c>
      <c r="H45" s="65"/>
      <c r="I45" s="20"/>
    </row>
    <row r="46" spans="2:9" x14ac:dyDescent="0.15">
      <c r="B46" s="65" t="s">
        <v>380</v>
      </c>
      <c r="C46" t="s">
        <v>700</v>
      </c>
      <c r="D46" t="s">
        <v>700</v>
      </c>
      <c r="E46" s="15">
        <v>6331.3318571426098</v>
      </c>
      <c r="F46" s="15">
        <v>12148.9358921237</v>
      </c>
      <c r="G46" s="92">
        <v>22733.7</v>
      </c>
      <c r="H46" s="65"/>
      <c r="I46" s="20"/>
    </row>
    <row r="47" spans="2:9" x14ac:dyDescent="0.15">
      <c r="B47" s="65" t="s">
        <v>383</v>
      </c>
      <c r="C47" t="s">
        <v>701</v>
      </c>
      <c r="D47" t="s">
        <v>701</v>
      </c>
      <c r="E47" s="15">
        <v>3858.5478501020398</v>
      </c>
      <c r="F47" s="15">
        <v>2336.86007158239</v>
      </c>
      <c r="G47" s="92">
        <v>7136.3</v>
      </c>
      <c r="H47" s="65"/>
      <c r="I47" s="20"/>
    </row>
    <row r="48" spans="2:9" x14ac:dyDescent="0.15">
      <c r="B48" s="65" t="s">
        <v>386</v>
      </c>
      <c r="C48" t="s">
        <v>702</v>
      </c>
      <c r="D48" t="s">
        <v>702</v>
      </c>
      <c r="E48" s="15">
        <v>786.18166103170302</v>
      </c>
      <c r="F48" s="15">
        <v>19.566817791888599</v>
      </c>
      <c r="G48" s="92">
        <v>2957.9</v>
      </c>
      <c r="H48" s="65"/>
      <c r="I48" s="20"/>
    </row>
    <row r="49" spans="2:9" x14ac:dyDescent="0.15">
      <c r="B49" s="65" t="s">
        <v>389</v>
      </c>
      <c r="C49" t="s">
        <v>703</v>
      </c>
      <c r="D49" t="s">
        <v>703</v>
      </c>
      <c r="E49" s="15">
        <v>28734.1539107793</v>
      </c>
      <c r="F49" s="15">
        <v>27479.093086979501</v>
      </c>
      <c r="G49" s="92">
        <v>60159.4</v>
      </c>
      <c r="H49" s="65"/>
      <c r="I49" s="20"/>
    </row>
    <row r="50" spans="2:9" x14ac:dyDescent="0.15">
      <c r="B50" s="65" t="s">
        <v>704</v>
      </c>
      <c r="C50" t="s">
        <v>705</v>
      </c>
      <c r="D50" t="s">
        <v>705</v>
      </c>
      <c r="E50" s="15">
        <v>1725.4043342162699</v>
      </c>
      <c r="F50" s="15">
        <v>11725.682163883101</v>
      </c>
      <c r="G50" s="92">
        <v>16512.400000000001</v>
      </c>
      <c r="H50" s="65"/>
      <c r="I50" s="20"/>
    </row>
    <row r="51" spans="2:9" x14ac:dyDescent="0.15">
      <c r="B51" s="65" t="s">
        <v>395</v>
      </c>
      <c r="C51" t="s">
        <v>706</v>
      </c>
      <c r="D51" t="s">
        <v>706</v>
      </c>
      <c r="E51" s="15">
        <v>1833.8175982248099</v>
      </c>
      <c r="F51" s="15">
        <v>11039.061212009599</v>
      </c>
      <c r="G51" s="92">
        <v>12940.1</v>
      </c>
      <c r="H51" s="65"/>
      <c r="I51" s="20"/>
    </row>
    <row r="52" spans="2:9" x14ac:dyDescent="0.15">
      <c r="B52" s="65" t="s">
        <v>707</v>
      </c>
      <c r="C52" t="s">
        <v>708</v>
      </c>
      <c r="D52" t="s">
        <v>708</v>
      </c>
      <c r="E52" s="15">
        <v>1516.30177881077</v>
      </c>
      <c r="F52" s="15">
        <v>6399.4502359385697</v>
      </c>
      <c r="G52" s="92">
        <v>8148.8</v>
      </c>
      <c r="H52" s="65"/>
      <c r="I52" s="20"/>
    </row>
    <row r="53" spans="2:9" x14ac:dyDescent="0.15">
      <c r="B53" s="65" t="s">
        <v>709</v>
      </c>
      <c r="C53" t="s">
        <v>710</v>
      </c>
      <c r="D53" t="s">
        <v>710</v>
      </c>
      <c r="E53" s="15">
        <v>2890.5826471094201</v>
      </c>
      <c r="F53" s="15">
        <v>5229.05055435553</v>
      </c>
      <c r="G53" s="92">
        <v>9786.9</v>
      </c>
      <c r="H53" s="65"/>
      <c r="I53" s="20"/>
    </row>
    <row r="54" spans="2:9" x14ac:dyDescent="0.15">
      <c r="B54" s="65" t="s">
        <v>404</v>
      </c>
      <c r="C54" t="s">
        <v>711</v>
      </c>
      <c r="D54" t="s">
        <v>711</v>
      </c>
      <c r="E54" s="15">
        <v>2116.7613838482698</v>
      </c>
      <c r="F54" s="15">
        <v>13655.964773375399</v>
      </c>
      <c r="G54" s="92">
        <v>14402.8</v>
      </c>
      <c r="H54" s="65"/>
      <c r="I54" s="20"/>
    </row>
    <row r="55" spans="2:9" x14ac:dyDescent="0.15">
      <c r="B55" s="65" t="s">
        <v>712</v>
      </c>
      <c r="C55" t="s">
        <v>713</v>
      </c>
      <c r="D55" t="s">
        <v>713</v>
      </c>
      <c r="E55" s="15">
        <v>3424.0387517508698</v>
      </c>
      <c r="F55" s="15">
        <v>5011.1679423672304</v>
      </c>
      <c r="G55" s="92">
        <v>10959.9</v>
      </c>
      <c r="H55" s="65"/>
      <c r="I55" s="20"/>
    </row>
    <row r="56" spans="2:9" x14ac:dyDescent="0.15">
      <c r="B56" s="65" t="s">
        <v>410</v>
      </c>
      <c r="C56" t="s">
        <v>714</v>
      </c>
      <c r="D56" t="s">
        <v>714</v>
      </c>
      <c r="E56" s="15">
        <v>3689.43703372255</v>
      </c>
      <c r="F56" s="15">
        <v>17688.5472901965</v>
      </c>
      <c r="G56" s="92">
        <v>24011.7</v>
      </c>
      <c r="H56" s="65"/>
      <c r="I56" s="20"/>
    </row>
    <row r="57" spans="2:9" x14ac:dyDescent="0.15">
      <c r="B57" s="65" t="s">
        <v>413</v>
      </c>
      <c r="C57" t="s">
        <v>715</v>
      </c>
      <c r="D57" t="s">
        <v>715</v>
      </c>
      <c r="E57" s="15">
        <v>5233.6433440455603</v>
      </c>
      <c r="F57" s="15">
        <v>13770.8657033981</v>
      </c>
      <c r="G57" s="92">
        <v>15861.7</v>
      </c>
      <c r="H57" s="65"/>
      <c r="I57" s="20"/>
    </row>
    <row r="58" spans="2:9" x14ac:dyDescent="0.15">
      <c r="B58" s="65" t="s">
        <v>416</v>
      </c>
      <c r="C58" t="s">
        <v>716</v>
      </c>
      <c r="D58" t="s">
        <v>716</v>
      </c>
      <c r="E58" s="15">
        <v>11266.630734255299</v>
      </c>
      <c r="F58" s="15">
        <v>22088.275203637</v>
      </c>
      <c r="G58" s="92">
        <v>32204.7</v>
      </c>
      <c r="H58" s="65"/>
      <c r="I58" s="20"/>
    </row>
    <row r="59" spans="2:9" x14ac:dyDescent="0.15">
      <c r="B59" s="65" t="s">
        <v>717</v>
      </c>
      <c r="C59" t="s">
        <v>718</v>
      </c>
      <c r="D59" t="s">
        <v>718</v>
      </c>
      <c r="E59" s="15">
        <v>30544.260025253599</v>
      </c>
      <c r="F59" s="15">
        <v>34748.651431778097</v>
      </c>
      <c r="G59" s="92">
        <v>66063.8</v>
      </c>
      <c r="H59" s="65"/>
      <c r="I59" s="20"/>
    </row>
    <row r="60" spans="2:9" x14ac:dyDescent="0.15">
      <c r="B60" s="65" t="s">
        <v>422</v>
      </c>
      <c r="C60" t="s">
        <v>719</v>
      </c>
      <c r="D60" t="s">
        <v>719</v>
      </c>
      <c r="E60" s="15">
        <v>6022.5920346470002</v>
      </c>
      <c r="F60" s="15">
        <v>20377.828888332999</v>
      </c>
      <c r="G60" s="92">
        <v>38708.6</v>
      </c>
      <c r="H60" s="65"/>
      <c r="I60" s="20"/>
    </row>
    <row r="61" spans="2:9" x14ac:dyDescent="0.15">
      <c r="B61" s="65" t="s">
        <v>720</v>
      </c>
      <c r="C61" t="s">
        <v>721</v>
      </c>
      <c r="D61" t="s">
        <v>721</v>
      </c>
      <c r="E61" s="15">
        <v>2429.7356915825999</v>
      </c>
      <c r="F61" s="15">
        <v>727.62575935845496</v>
      </c>
      <c r="G61" s="92">
        <v>4015.1</v>
      </c>
      <c r="H61" s="65"/>
      <c r="I61" s="20"/>
    </row>
    <row r="62" spans="2:9" x14ac:dyDescent="0.15">
      <c r="B62" s="65" t="s">
        <v>428</v>
      </c>
      <c r="C62" t="s">
        <v>722</v>
      </c>
      <c r="D62" t="s">
        <v>722</v>
      </c>
      <c r="E62" s="15">
        <v>2313.7840072240201</v>
      </c>
      <c r="F62" s="15">
        <v>2043.1015944722201</v>
      </c>
      <c r="G62" s="92">
        <v>4541</v>
      </c>
      <c r="H62" s="65"/>
      <c r="I62" s="20"/>
    </row>
    <row r="63" spans="2:9" x14ac:dyDescent="0.15">
      <c r="B63" s="65" t="s">
        <v>431</v>
      </c>
      <c r="C63" t="s">
        <v>723</v>
      </c>
      <c r="D63" t="s">
        <v>723</v>
      </c>
      <c r="E63" s="15">
        <v>4967.1354043348401</v>
      </c>
      <c r="F63" s="15">
        <v>1685.4772233999599</v>
      </c>
      <c r="G63" s="92">
        <v>5833.6</v>
      </c>
      <c r="H63" s="65"/>
      <c r="I63" s="20"/>
    </row>
    <row r="64" spans="2:9" x14ac:dyDescent="0.15">
      <c r="B64" s="65" t="s">
        <v>434</v>
      </c>
      <c r="C64" t="s">
        <v>724</v>
      </c>
      <c r="D64" t="s">
        <v>724</v>
      </c>
      <c r="E64" s="15">
        <v>4532.0965820269603</v>
      </c>
      <c r="F64" s="15">
        <v>7786.7170447622902</v>
      </c>
      <c r="G64" s="92">
        <v>12874.9</v>
      </c>
      <c r="H64" s="65"/>
      <c r="I64" s="20"/>
    </row>
    <row r="65" spans="2:9" x14ac:dyDescent="0.15">
      <c r="B65" s="65" t="s">
        <v>437</v>
      </c>
      <c r="C65" t="s">
        <v>725</v>
      </c>
      <c r="D65" t="s">
        <v>725</v>
      </c>
      <c r="E65" s="15">
        <v>6510.7469558284001</v>
      </c>
      <c r="F65" s="15">
        <v>7619.7129972757302</v>
      </c>
      <c r="G65" s="92">
        <v>15430</v>
      </c>
      <c r="H65" s="65"/>
      <c r="I65" s="20"/>
    </row>
    <row r="66" spans="2:9" x14ac:dyDescent="0.15">
      <c r="B66" s="65" t="s">
        <v>440</v>
      </c>
      <c r="C66" t="s">
        <v>726</v>
      </c>
      <c r="D66" t="s">
        <v>726</v>
      </c>
      <c r="E66" s="15">
        <v>20306.768774491</v>
      </c>
      <c r="F66" s="15">
        <v>22189.388741659499</v>
      </c>
      <c r="G66" s="92">
        <v>34387.599999999999</v>
      </c>
      <c r="H66" s="65"/>
      <c r="I66" s="20"/>
    </row>
    <row r="67" spans="2:9" x14ac:dyDescent="0.15">
      <c r="B67" s="65" t="s">
        <v>443</v>
      </c>
      <c r="C67" t="s">
        <v>727</v>
      </c>
      <c r="D67" t="s">
        <v>727</v>
      </c>
      <c r="E67" s="15">
        <v>34108.520899734998</v>
      </c>
      <c r="F67" s="15">
        <v>26536.3358078034</v>
      </c>
      <c r="G67" s="92">
        <v>53752</v>
      </c>
      <c r="H67" s="65"/>
      <c r="I67" s="20"/>
    </row>
    <row r="68" spans="2:9" x14ac:dyDescent="0.15">
      <c r="B68" s="65" t="s">
        <v>446</v>
      </c>
      <c r="C68" t="s">
        <v>728</v>
      </c>
      <c r="D68" t="s">
        <v>728</v>
      </c>
      <c r="E68" s="15">
        <v>2319.6834180109799</v>
      </c>
      <c r="F68" s="15">
        <v>6907.6367218564901</v>
      </c>
      <c r="G68" s="92">
        <v>40411.599999999999</v>
      </c>
      <c r="H68" s="65"/>
      <c r="I68" s="20"/>
    </row>
    <row r="69" spans="2:9" x14ac:dyDescent="0.15">
      <c r="B69" s="65" t="s">
        <v>449</v>
      </c>
      <c r="C69" t="s">
        <v>729</v>
      </c>
      <c r="D69" t="s">
        <v>729</v>
      </c>
      <c r="E69" s="15">
        <v>4178.5455836029196</v>
      </c>
      <c r="F69" s="15">
        <v>3751.3595136512999</v>
      </c>
      <c r="G69" s="92">
        <v>11497.7</v>
      </c>
      <c r="H69" s="65"/>
      <c r="I69" s="20"/>
    </row>
    <row r="70" spans="2:9" x14ac:dyDescent="0.15">
      <c r="B70" s="65" t="s">
        <v>452</v>
      </c>
      <c r="C70" t="s">
        <v>730</v>
      </c>
      <c r="D70" t="s">
        <v>730</v>
      </c>
      <c r="E70" s="15">
        <v>14462.009592681599</v>
      </c>
      <c r="F70" s="15">
        <v>12730.066336190601</v>
      </c>
      <c r="G70" s="92">
        <v>26588.400000000001</v>
      </c>
      <c r="H70" s="65"/>
      <c r="I70" s="20"/>
    </row>
    <row r="71" spans="2:9" x14ac:dyDescent="0.15">
      <c r="B71" s="65" t="s">
        <v>455</v>
      </c>
      <c r="C71" t="s">
        <v>731</v>
      </c>
      <c r="D71" t="s">
        <v>731</v>
      </c>
      <c r="E71" s="15">
        <v>11779.932881427299</v>
      </c>
      <c r="F71" s="15">
        <v>7551.6822638845397</v>
      </c>
      <c r="G71" s="92">
        <v>21541.5</v>
      </c>
      <c r="H71" s="65"/>
      <c r="I71" s="20"/>
    </row>
    <row r="72" spans="2:9" x14ac:dyDescent="0.15">
      <c r="B72" s="65" t="s">
        <v>458</v>
      </c>
      <c r="C72" t="s">
        <v>732</v>
      </c>
      <c r="D72" t="s">
        <v>732</v>
      </c>
      <c r="E72" s="15">
        <v>26827.474268111699</v>
      </c>
      <c r="F72" s="15">
        <v>4937.3197053034601</v>
      </c>
      <c r="G72" s="92">
        <v>22713.5</v>
      </c>
      <c r="H72" s="65"/>
      <c r="I72" s="20"/>
    </row>
    <row r="73" spans="2:9" x14ac:dyDescent="0.15">
      <c r="B73" s="65" t="s">
        <v>461</v>
      </c>
      <c r="C73" t="s">
        <v>733</v>
      </c>
      <c r="D73" t="s">
        <v>733</v>
      </c>
      <c r="E73" s="15">
        <v>300535.02503564197</v>
      </c>
      <c r="F73" s="15">
        <v>123840.661628823</v>
      </c>
      <c r="G73" s="92">
        <v>503890.3</v>
      </c>
      <c r="H73" s="65"/>
      <c r="I73" s="20"/>
    </row>
    <row r="74" spans="2:9" x14ac:dyDescent="0.15">
      <c r="B74" s="65" t="s">
        <v>464</v>
      </c>
      <c r="C74" t="s">
        <v>734</v>
      </c>
      <c r="D74" t="s">
        <v>734</v>
      </c>
      <c r="E74" s="15">
        <v>396054.438021401</v>
      </c>
      <c r="F74" s="15">
        <v>41396.786938135599</v>
      </c>
      <c r="G74" s="92">
        <v>442994.8</v>
      </c>
      <c r="H74" s="65"/>
      <c r="I74" s="20"/>
    </row>
    <row r="75" spans="2:9" x14ac:dyDescent="0.15">
      <c r="B75" s="65" t="s">
        <v>467</v>
      </c>
      <c r="C75" t="s">
        <v>735</v>
      </c>
      <c r="D75" t="s">
        <v>735</v>
      </c>
      <c r="E75" s="15">
        <v>30868.7671631714</v>
      </c>
      <c r="F75" s="15">
        <v>4890.6483582085502</v>
      </c>
      <c r="G75" s="92">
        <v>43793.7</v>
      </c>
      <c r="H75" s="65"/>
      <c r="I75" s="20"/>
    </row>
    <row r="76" spans="2:9" x14ac:dyDescent="0.15">
      <c r="B76" s="65" t="s">
        <v>470</v>
      </c>
      <c r="C76" t="s">
        <v>736</v>
      </c>
      <c r="D76" t="s">
        <v>736</v>
      </c>
      <c r="E76" s="15">
        <v>12669.987429229301</v>
      </c>
      <c r="F76" s="15">
        <v>4284.2544607638602</v>
      </c>
      <c r="G76" s="92">
        <v>21031.8</v>
      </c>
      <c r="H76" s="65"/>
      <c r="I76" s="20"/>
    </row>
    <row r="77" spans="2:9" x14ac:dyDescent="0.15">
      <c r="B77" s="65" t="s">
        <v>473</v>
      </c>
      <c r="C77" t="s">
        <v>737</v>
      </c>
      <c r="D77" t="s">
        <v>737</v>
      </c>
      <c r="E77" s="15">
        <v>2299.3269569548702</v>
      </c>
      <c r="F77" s="15">
        <v>390.33157163917099</v>
      </c>
      <c r="G77" s="92">
        <v>5966.8</v>
      </c>
      <c r="H77" s="65"/>
      <c r="I77" s="20"/>
    </row>
    <row r="78" spans="2:9" x14ac:dyDescent="0.15">
      <c r="B78" s="65" t="s">
        <v>476</v>
      </c>
      <c r="C78" t="s">
        <v>738</v>
      </c>
      <c r="D78" t="s">
        <v>738</v>
      </c>
      <c r="E78" s="15">
        <v>50643.829941385098</v>
      </c>
      <c r="F78" s="15">
        <v>18593.570390783701</v>
      </c>
      <c r="G78" s="92">
        <v>81418.3</v>
      </c>
      <c r="H78" s="65"/>
      <c r="I78" s="20"/>
    </row>
    <row r="79" spans="2:9" x14ac:dyDescent="0.15">
      <c r="B79" s="65" t="s">
        <v>479</v>
      </c>
      <c r="C79" t="s">
        <v>739</v>
      </c>
      <c r="D79" t="s">
        <v>739</v>
      </c>
      <c r="E79" s="15">
        <v>12569.5327077764</v>
      </c>
      <c r="F79" s="15">
        <v>669.21458607938405</v>
      </c>
      <c r="G79" s="92">
        <v>15904.9</v>
      </c>
      <c r="H79" s="65"/>
      <c r="I79" s="20"/>
    </row>
    <row r="80" spans="2:9" x14ac:dyDescent="0.15">
      <c r="B80" s="65" t="s">
        <v>482</v>
      </c>
      <c r="C80" t="s">
        <v>740</v>
      </c>
      <c r="D80" t="s">
        <v>740</v>
      </c>
      <c r="E80" s="15">
        <v>6536.90546998625</v>
      </c>
      <c r="F80" s="15">
        <v>886.29833138603101</v>
      </c>
      <c r="G80" s="92">
        <v>8418.1</v>
      </c>
      <c r="H80" s="65"/>
      <c r="I80" s="20"/>
    </row>
    <row r="81" spans="2:9" x14ac:dyDescent="0.15">
      <c r="B81" s="65" t="s">
        <v>741</v>
      </c>
      <c r="C81" t="s">
        <v>742</v>
      </c>
      <c r="D81" t="s">
        <v>742</v>
      </c>
      <c r="E81" s="15">
        <v>12127.0034006111</v>
      </c>
      <c r="F81" s="15">
        <v>2767.0968603874999</v>
      </c>
      <c r="G81" s="92">
        <v>21631.4</v>
      </c>
      <c r="H81" s="65"/>
      <c r="I81" s="20"/>
    </row>
    <row r="82" spans="2:9" x14ac:dyDescent="0.15">
      <c r="B82" s="65" t="s">
        <v>488</v>
      </c>
      <c r="C82" t="s">
        <v>743</v>
      </c>
      <c r="D82" t="s">
        <v>743</v>
      </c>
      <c r="E82" s="15">
        <v>19527.1804186425</v>
      </c>
      <c r="F82" s="15">
        <v>4822.1615030398498</v>
      </c>
      <c r="G82" s="92">
        <v>27535.3</v>
      </c>
      <c r="H82" s="65"/>
      <c r="I82" s="20"/>
    </row>
    <row r="83" spans="2:9" x14ac:dyDescent="0.15">
      <c r="B83" s="65" t="s">
        <v>491</v>
      </c>
      <c r="C83" t="s">
        <v>744</v>
      </c>
      <c r="D83" t="s">
        <v>744</v>
      </c>
      <c r="E83" s="15">
        <v>13753.653900014901</v>
      </c>
      <c r="F83" s="15">
        <v>3972.30704426281</v>
      </c>
      <c r="G83" s="92">
        <v>19958.5</v>
      </c>
      <c r="H83" s="65"/>
      <c r="I83" s="20"/>
    </row>
    <row r="84" spans="2:9" x14ac:dyDescent="0.15">
      <c r="B84" s="65" t="s">
        <v>745</v>
      </c>
      <c r="C84" t="s">
        <v>746</v>
      </c>
      <c r="D84" t="s">
        <v>746</v>
      </c>
      <c r="E84" s="15">
        <v>52824.986312698296</v>
      </c>
      <c r="F84" s="15">
        <v>5243.5958789289398</v>
      </c>
      <c r="G84" s="92">
        <v>64845.1</v>
      </c>
      <c r="H84" s="65"/>
      <c r="I84" s="20"/>
    </row>
    <row r="85" spans="2:9" x14ac:dyDescent="0.15">
      <c r="B85" s="65" t="s">
        <v>497</v>
      </c>
      <c r="C85" t="s">
        <v>747</v>
      </c>
      <c r="D85" t="s">
        <v>747</v>
      </c>
      <c r="E85" s="15">
        <v>6773.0400789442101</v>
      </c>
      <c r="F85" s="15">
        <v>26661.234485827699</v>
      </c>
      <c r="G85" s="92">
        <v>40881.1</v>
      </c>
      <c r="H85" s="65"/>
      <c r="I85" s="20"/>
    </row>
    <row r="86" spans="2:9" x14ac:dyDescent="0.15">
      <c r="B86" s="65" t="s">
        <v>500</v>
      </c>
      <c r="C86" t="s">
        <v>748</v>
      </c>
      <c r="D86" t="s">
        <v>748</v>
      </c>
      <c r="E86" s="15">
        <v>20441.030194171901</v>
      </c>
      <c r="F86" s="15">
        <v>1152.48311036164</v>
      </c>
      <c r="G86" s="92">
        <v>25539.599999999999</v>
      </c>
      <c r="H86" s="65"/>
      <c r="I86" s="20"/>
    </row>
    <row r="87" spans="2:9" x14ac:dyDescent="0.15">
      <c r="B87" s="65" t="s">
        <v>503</v>
      </c>
      <c r="C87" t="s">
        <v>749</v>
      </c>
      <c r="D87" t="s">
        <v>749</v>
      </c>
      <c r="E87" s="15">
        <v>10768.471677466299</v>
      </c>
      <c r="F87" s="15">
        <v>1816.9117128493001</v>
      </c>
      <c r="G87" s="92">
        <v>13807.1</v>
      </c>
      <c r="H87" s="65"/>
      <c r="I87" s="20"/>
    </row>
    <row r="88" spans="2:9" x14ac:dyDescent="0.15">
      <c r="B88" s="65" t="s">
        <v>506</v>
      </c>
      <c r="C88" t="s">
        <v>750</v>
      </c>
      <c r="D88" t="s">
        <v>750</v>
      </c>
      <c r="E88" s="15">
        <v>20342.448050800202</v>
      </c>
      <c r="F88" s="15">
        <v>519.70161502366796</v>
      </c>
      <c r="G88" s="92">
        <v>21217.200000000001</v>
      </c>
      <c r="H88" s="65"/>
      <c r="I88" s="20"/>
    </row>
    <row r="89" spans="2:9" x14ac:dyDescent="0.15">
      <c r="B89" s="65" t="s">
        <v>512</v>
      </c>
      <c r="C89" t="s">
        <v>751</v>
      </c>
      <c r="D89" t="s">
        <v>751</v>
      </c>
      <c r="E89" s="15">
        <v>116527.089694544</v>
      </c>
      <c r="F89" s="15">
        <v>17656.232673127</v>
      </c>
      <c r="G89" s="92">
        <v>154946.20000000001</v>
      </c>
      <c r="H89" s="65"/>
      <c r="I89" s="20"/>
    </row>
    <row r="90" spans="2:9" x14ac:dyDescent="0.15">
      <c r="B90" s="65" t="s">
        <v>752</v>
      </c>
      <c r="C90" t="s">
        <v>753</v>
      </c>
      <c r="D90" t="s">
        <v>753</v>
      </c>
      <c r="E90" s="15">
        <v>5860.8245123262604</v>
      </c>
      <c r="F90" s="15">
        <v>800.62533374382394</v>
      </c>
      <c r="G90" s="92">
        <v>6986.9</v>
      </c>
      <c r="H90" s="65"/>
      <c r="I90" s="20"/>
    </row>
    <row r="91" spans="2:9" x14ac:dyDescent="0.15">
      <c r="B91" s="65" t="s">
        <v>754</v>
      </c>
      <c r="C91" t="s">
        <v>755</v>
      </c>
      <c r="D91" t="s">
        <v>755</v>
      </c>
      <c r="E91" s="15">
        <v>13899.6805632454</v>
      </c>
      <c r="F91" s="15">
        <v>4203.8454813145599</v>
      </c>
      <c r="G91" s="92">
        <v>23558.7</v>
      </c>
      <c r="H91" s="65"/>
      <c r="I91" s="20"/>
    </row>
    <row r="92" spans="2:9" x14ac:dyDescent="0.15">
      <c r="B92" s="93" t="s">
        <v>756</v>
      </c>
      <c r="C92" s="94" t="s">
        <v>757</v>
      </c>
      <c r="D92" s="94" t="s">
        <v>757</v>
      </c>
      <c r="E92" s="95">
        <v>273940.33259093098</v>
      </c>
      <c r="F92" s="95">
        <v>26832.322454530298</v>
      </c>
      <c r="G92" s="96">
        <v>332024.59999999998</v>
      </c>
      <c r="H92" s="93">
        <v>24</v>
      </c>
      <c r="I92" s="20"/>
    </row>
    <row r="93" spans="2:9" x14ac:dyDescent="0.15">
      <c r="B93" s="93" t="s">
        <v>758</v>
      </c>
      <c r="C93" s="94" t="s">
        <v>759</v>
      </c>
      <c r="D93" s="94" t="s">
        <v>759</v>
      </c>
      <c r="E93" s="95">
        <v>95131.912345501099</v>
      </c>
      <c r="F93" s="95">
        <v>5629.2007107356403</v>
      </c>
      <c r="G93" s="96">
        <v>109816.4</v>
      </c>
      <c r="H93" s="93">
        <v>24</v>
      </c>
      <c r="I93" s="20"/>
    </row>
    <row r="94" spans="2:9" x14ac:dyDescent="0.15">
      <c r="B94" s="93" t="s">
        <v>527</v>
      </c>
      <c r="C94" s="94" t="s">
        <v>760</v>
      </c>
      <c r="D94" s="94" t="s">
        <v>760</v>
      </c>
      <c r="E94" s="95">
        <v>158002.202785598</v>
      </c>
      <c r="F94" s="95">
        <v>6347.4799280752004</v>
      </c>
      <c r="G94" s="96">
        <v>170508.5</v>
      </c>
      <c r="H94" s="93">
        <v>24</v>
      </c>
      <c r="I94" s="20"/>
    </row>
    <row r="95" spans="2:9" x14ac:dyDescent="0.15">
      <c r="B95" s="93" t="s">
        <v>530</v>
      </c>
      <c r="C95" s="94" t="s">
        <v>761</v>
      </c>
      <c r="D95" s="94" t="s">
        <v>761</v>
      </c>
      <c r="E95" s="95">
        <v>5065.8390699595802</v>
      </c>
      <c r="F95" s="95">
        <v>7.5569474112559796</v>
      </c>
      <c r="G95" s="96">
        <v>4624.5</v>
      </c>
      <c r="H95" s="93">
        <v>24</v>
      </c>
      <c r="I95" s="20"/>
    </row>
    <row r="96" spans="2:9" x14ac:dyDescent="0.15">
      <c r="B96" s="97" t="s">
        <v>533</v>
      </c>
      <c r="C96" s="98" t="s">
        <v>762</v>
      </c>
      <c r="D96" s="98" t="s">
        <v>762</v>
      </c>
      <c r="E96" s="99">
        <v>344211.479758962</v>
      </c>
      <c r="F96" s="99">
        <v>58335.523609236603</v>
      </c>
      <c r="G96" s="100">
        <v>422619.3</v>
      </c>
      <c r="H96" s="97">
        <v>25</v>
      </c>
      <c r="I96" s="20"/>
    </row>
    <row r="97" spans="2:9" x14ac:dyDescent="0.15">
      <c r="B97" s="97" t="s">
        <v>536</v>
      </c>
      <c r="C97" s="98" t="s">
        <v>763</v>
      </c>
      <c r="D97" s="98" t="s">
        <v>763</v>
      </c>
      <c r="E97" s="99">
        <v>516729.9</v>
      </c>
      <c r="F97" s="99">
        <v>0</v>
      </c>
      <c r="G97" s="100">
        <v>516729.9</v>
      </c>
      <c r="H97" s="97">
        <v>25</v>
      </c>
      <c r="I97" s="20"/>
    </row>
    <row r="98" spans="2:9" x14ac:dyDescent="0.15">
      <c r="B98" s="65" t="s">
        <v>539</v>
      </c>
      <c r="C98" t="s">
        <v>764</v>
      </c>
      <c r="D98" t="s">
        <v>764</v>
      </c>
      <c r="E98" s="15">
        <v>24138.8290063903</v>
      </c>
      <c r="F98" s="15">
        <v>2559.9614239284501</v>
      </c>
      <c r="G98" s="92">
        <v>29459.8</v>
      </c>
      <c r="H98" s="65"/>
      <c r="I98" s="20"/>
    </row>
    <row r="99" spans="2:9" x14ac:dyDescent="0.15">
      <c r="B99" s="93" t="s">
        <v>542</v>
      </c>
      <c r="C99" s="94" t="s">
        <v>765</v>
      </c>
      <c r="D99" s="94" t="s">
        <v>765</v>
      </c>
      <c r="E99" s="95">
        <v>15120.9835342836</v>
      </c>
      <c r="F99" s="95">
        <v>1186.56255135635</v>
      </c>
      <c r="G99" s="96">
        <v>17622.599999999999</v>
      </c>
      <c r="H99" s="93">
        <v>26</v>
      </c>
      <c r="I99" s="20"/>
    </row>
    <row r="100" spans="2:9" x14ac:dyDescent="0.15">
      <c r="B100" s="93" t="s">
        <v>766</v>
      </c>
      <c r="C100" s="94" t="s">
        <v>767</v>
      </c>
      <c r="D100" s="94" t="s">
        <v>767</v>
      </c>
      <c r="E100" s="95">
        <v>17113.008934542398</v>
      </c>
      <c r="F100" s="95">
        <v>7676.5339600807401</v>
      </c>
      <c r="G100" s="96">
        <v>31071.5</v>
      </c>
      <c r="H100" s="93">
        <v>26</v>
      </c>
      <c r="I100" s="20"/>
    </row>
    <row r="101" spans="2:9" x14ac:dyDescent="0.15">
      <c r="B101" s="93" t="s">
        <v>548</v>
      </c>
      <c r="C101" s="94" t="s">
        <v>768</v>
      </c>
      <c r="D101" s="94" t="s">
        <v>768</v>
      </c>
      <c r="E101" s="95">
        <v>61996.379417912598</v>
      </c>
      <c r="F101" s="95">
        <v>15914.2073119652</v>
      </c>
      <c r="G101" s="96">
        <v>98365.6</v>
      </c>
      <c r="H101" s="93">
        <v>26</v>
      </c>
      <c r="I101" s="20"/>
    </row>
    <row r="102" spans="2:9" x14ac:dyDescent="0.15">
      <c r="B102" s="93" t="s">
        <v>551</v>
      </c>
      <c r="C102" s="94" t="s">
        <v>180</v>
      </c>
      <c r="D102" s="94" t="s">
        <v>180</v>
      </c>
      <c r="E102" s="95">
        <v>88580.374127297502</v>
      </c>
      <c r="F102" s="95">
        <v>10074.4648328395</v>
      </c>
      <c r="G102" s="96">
        <v>109805.4</v>
      </c>
      <c r="H102" s="93">
        <v>26</v>
      </c>
      <c r="I102" s="20"/>
    </row>
    <row r="103" spans="2:9" x14ac:dyDescent="0.15">
      <c r="B103" s="93" t="s">
        <v>769</v>
      </c>
      <c r="C103" s="94" t="s">
        <v>770</v>
      </c>
      <c r="D103" s="94" t="s">
        <v>770</v>
      </c>
      <c r="E103" s="95">
        <v>37263.467208812297</v>
      </c>
      <c r="F103" s="95">
        <v>7522.5171192942098</v>
      </c>
      <c r="G103" s="96">
        <v>52274.6</v>
      </c>
      <c r="H103" s="93">
        <v>26</v>
      </c>
      <c r="I103" s="20"/>
    </row>
    <row r="104" spans="2:9" x14ac:dyDescent="0.15">
      <c r="B104" s="93" t="s">
        <v>771</v>
      </c>
      <c r="C104" s="94" t="s">
        <v>772</v>
      </c>
      <c r="D104" s="94" t="s">
        <v>772</v>
      </c>
      <c r="E104" s="95">
        <v>28026.437193127502</v>
      </c>
      <c r="F104" s="95">
        <v>43903.495361408</v>
      </c>
      <c r="G104" s="96">
        <v>92538</v>
      </c>
      <c r="H104" s="93">
        <v>26</v>
      </c>
      <c r="I104" s="20"/>
    </row>
    <row r="105" spans="2:9" x14ac:dyDescent="0.15">
      <c r="B105" s="93" t="s">
        <v>560</v>
      </c>
      <c r="C105" s="94" t="s">
        <v>773</v>
      </c>
      <c r="D105" s="94" t="s">
        <v>773</v>
      </c>
      <c r="E105" s="95">
        <v>8372.6681945886794</v>
      </c>
      <c r="F105" s="95">
        <v>2421.3188447166099</v>
      </c>
      <c r="G105" s="96">
        <v>11473.2</v>
      </c>
      <c r="H105" s="93">
        <v>26</v>
      </c>
      <c r="I105" s="20"/>
    </row>
    <row r="106" spans="2:9" x14ac:dyDescent="0.15">
      <c r="B106" s="93" t="s">
        <v>563</v>
      </c>
      <c r="C106" s="94" t="s">
        <v>183</v>
      </c>
      <c r="D106" s="94" t="s">
        <v>183</v>
      </c>
      <c r="E106" s="95">
        <v>15448.4400230971</v>
      </c>
      <c r="F106" s="95">
        <v>47272.747799071498</v>
      </c>
      <c r="G106" s="96">
        <v>89865.600000000006</v>
      </c>
      <c r="H106" s="93">
        <v>26</v>
      </c>
      <c r="I106" s="20"/>
    </row>
    <row r="107" spans="2:9" x14ac:dyDescent="0.15">
      <c r="B107" s="93" t="s">
        <v>774</v>
      </c>
      <c r="C107" s="94" t="s">
        <v>775</v>
      </c>
      <c r="D107" s="94" t="s">
        <v>775</v>
      </c>
      <c r="E107" s="95">
        <v>40112.041483915396</v>
      </c>
      <c r="F107" s="95">
        <v>9680.0710717655602</v>
      </c>
      <c r="G107" s="96">
        <v>60578.5</v>
      </c>
      <c r="H107" s="93">
        <v>26</v>
      </c>
      <c r="I107" s="20"/>
    </row>
    <row r="108" spans="2:9" x14ac:dyDescent="0.15">
      <c r="B108" s="93" t="s">
        <v>569</v>
      </c>
      <c r="C108" s="94" t="s">
        <v>776</v>
      </c>
      <c r="D108" s="94" t="s">
        <v>776</v>
      </c>
      <c r="E108" s="95">
        <v>19460.0630076298</v>
      </c>
      <c r="F108" s="95">
        <v>6269.7051712911498</v>
      </c>
      <c r="G108" s="96">
        <v>40727.800000000003</v>
      </c>
      <c r="H108" s="93">
        <v>26</v>
      </c>
      <c r="I108" s="20"/>
    </row>
    <row r="109" spans="2:9" x14ac:dyDescent="0.15">
      <c r="B109" s="93" t="s">
        <v>572</v>
      </c>
      <c r="C109" s="94" t="s">
        <v>777</v>
      </c>
      <c r="D109" s="94" t="s">
        <v>777</v>
      </c>
      <c r="E109" s="95">
        <v>28186.924340360099</v>
      </c>
      <c r="F109" s="95">
        <v>5681.3373371300104</v>
      </c>
      <c r="G109" s="96">
        <v>37087</v>
      </c>
      <c r="H109" s="93">
        <v>26</v>
      </c>
      <c r="I109" s="20"/>
    </row>
    <row r="110" spans="2:9" x14ac:dyDescent="0.15">
      <c r="B110" s="93" t="s">
        <v>778</v>
      </c>
      <c r="C110" s="94" t="s">
        <v>779</v>
      </c>
      <c r="D110" s="94" t="s">
        <v>779</v>
      </c>
      <c r="E110" s="95">
        <v>31908.2412061865</v>
      </c>
      <c r="F110" s="95">
        <v>7422.6628756314603</v>
      </c>
      <c r="G110" s="96">
        <v>41436.400000000001</v>
      </c>
      <c r="H110" s="93">
        <v>26</v>
      </c>
      <c r="I110" s="20"/>
    </row>
    <row r="111" spans="2:9" x14ac:dyDescent="0.15">
      <c r="B111" s="93" t="s">
        <v>578</v>
      </c>
      <c r="C111" s="94" t="s">
        <v>780</v>
      </c>
      <c r="D111" s="94" t="s">
        <v>780</v>
      </c>
      <c r="E111" s="95">
        <v>152056.92200239099</v>
      </c>
      <c r="F111" s="95">
        <v>47424.698712306097</v>
      </c>
      <c r="G111" s="96">
        <v>222102.8</v>
      </c>
      <c r="H111" s="93">
        <v>26</v>
      </c>
      <c r="I111" s="20"/>
    </row>
    <row r="112" spans="2:9" x14ac:dyDescent="0.15">
      <c r="B112" s="93" t="s">
        <v>581</v>
      </c>
      <c r="C112" s="94" t="s">
        <v>781</v>
      </c>
      <c r="D112" s="94" t="s">
        <v>781</v>
      </c>
      <c r="E112" s="95">
        <v>53884.156795598901</v>
      </c>
      <c r="F112" s="95">
        <v>15718.690338296599</v>
      </c>
      <c r="G112" s="96">
        <v>80494</v>
      </c>
      <c r="H112" s="93">
        <v>26</v>
      </c>
      <c r="I112" s="20"/>
    </row>
    <row r="113" spans="2:9" x14ac:dyDescent="0.15">
      <c r="B113" s="93" t="s">
        <v>584</v>
      </c>
      <c r="C113" s="94" t="s">
        <v>782</v>
      </c>
      <c r="D113" s="94" t="s">
        <v>782</v>
      </c>
      <c r="E113" s="95">
        <v>10290.5917077838</v>
      </c>
      <c r="F113" s="95">
        <v>999.96030614248605</v>
      </c>
      <c r="G113" s="96">
        <v>13504.8</v>
      </c>
      <c r="H113" s="93">
        <v>26</v>
      </c>
      <c r="I113" s="20"/>
    </row>
    <row r="114" spans="2:9" x14ac:dyDescent="0.15">
      <c r="B114" s="93" t="s">
        <v>587</v>
      </c>
      <c r="C114" s="94" t="s">
        <v>783</v>
      </c>
      <c r="D114" s="94" t="s">
        <v>783</v>
      </c>
      <c r="E114" s="95">
        <v>93460.954861160295</v>
      </c>
      <c r="F114" s="95">
        <v>19000.2490047803</v>
      </c>
      <c r="G114" s="96">
        <v>129122.4</v>
      </c>
      <c r="H114" s="93">
        <v>26</v>
      </c>
      <c r="I114" s="20"/>
    </row>
    <row r="115" spans="2:9" x14ac:dyDescent="0.15">
      <c r="B115" s="93" t="s">
        <v>590</v>
      </c>
      <c r="C115" s="94" t="s">
        <v>784</v>
      </c>
      <c r="D115" s="94" t="s">
        <v>784</v>
      </c>
      <c r="E115" s="95">
        <v>16245.598635547</v>
      </c>
      <c r="F115" s="95">
        <v>3112.4583593245902</v>
      </c>
      <c r="G115" s="96">
        <v>21933.8</v>
      </c>
      <c r="H115" s="93">
        <v>26</v>
      </c>
      <c r="I115" s="20"/>
    </row>
    <row r="116" spans="2:9" x14ac:dyDescent="0.15">
      <c r="B116" s="93" t="s">
        <v>593</v>
      </c>
      <c r="C116" s="94" t="s">
        <v>785</v>
      </c>
      <c r="D116" s="94" t="s">
        <v>785</v>
      </c>
      <c r="E116" s="95">
        <v>72950.310922822595</v>
      </c>
      <c r="F116" s="95">
        <v>944.47984626189998</v>
      </c>
      <c r="G116" s="96">
        <v>59049.599999999999</v>
      </c>
      <c r="H116" s="93">
        <v>28</v>
      </c>
      <c r="I116" s="20"/>
    </row>
    <row r="117" spans="2:9" x14ac:dyDescent="0.15">
      <c r="B117" s="93" t="s">
        <v>596</v>
      </c>
      <c r="C117" s="94" t="s">
        <v>786</v>
      </c>
      <c r="D117" s="94" t="s">
        <v>786</v>
      </c>
      <c r="E117" s="95">
        <v>271364.65983083501</v>
      </c>
      <c r="F117" s="95">
        <v>39.5766247430508</v>
      </c>
      <c r="G117" s="96">
        <v>260774.1</v>
      </c>
      <c r="H117" s="93">
        <v>29</v>
      </c>
      <c r="I117" s="20"/>
    </row>
    <row r="118" spans="2:9" x14ac:dyDescent="0.15">
      <c r="B118" s="93" t="s">
        <v>599</v>
      </c>
      <c r="C118" s="94" t="s">
        <v>787</v>
      </c>
      <c r="D118" s="94" t="s">
        <v>787</v>
      </c>
      <c r="E118" s="95">
        <v>186038.70940626701</v>
      </c>
      <c r="F118" s="95">
        <v>9.8496154127851497E-4</v>
      </c>
      <c r="G118" s="96">
        <v>147107.4</v>
      </c>
      <c r="H118" s="93">
        <v>29</v>
      </c>
      <c r="I118" s="20"/>
    </row>
    <row r="119" spans="2:9" x14ac:dyDescent="0.15">
      <c r="B119" s="93" t="s">
        <v>602</v>
      </c>
      <c r="C119" s="94" t="s">
        <v>788</v>
      </c>
      <c r="D119" s="94" t="s">
        <v>788</v>
      </c>
      <c r="E119" s="95">
        <v>57999.827026873099</v>
      </c>
      <c r="F119" s="95">
        <v>3.7379653853264E-4</v>
      </c>
      <c r="G119" s="96">
        <v>58628.2</v>
      </c>
      <c r="H119" s="93">
        <v>29</v>
      </c>
      <c r="I119" s="20"/>
    </row>
    <row r="120" spans="2:9" x14ac:dyDescent="0.15">
      <c r="B120" s="93" t="s">
        <v>605</v>
      </c>
      <c r="C120" s="94" t="s">
        <v>789</v>
      </c>
      <c r="D120" s="94" t="s">
        <v>789</v>
      </c>
      <c r="E120" s="95">
        <v>35457.604140852301</v>
      </c>
      <c r="F120" s="95">
        <v>0.56144270744079505</v>
      </c>
      <c r="G120" s="96">
        <v>36398.400000000001</v>
      </c>
      <c r="H120" s="93">
        <v>29</v>
      </c>
      <c r="I120" s="20"/>
    </row>
    <row r="121" spans="2:9" x14ac:dyDescent="0.15">
      <c r="B121" s="65" t="s">
        <v>790</v>
      </c>
      <c r="C121" t="s">
        <v>791</v>
      </c>
      <c r="D121" t="s">
        <v>791</v>
      </c>
      <c r="E121" s="15">
        <v>25876.116193048401</v>
      </c>
      <c r="F121" s="15">
        <v>2098.3524474022402</v>
      </c>
      <c r="G121" s="92">
        <v>28842.400000000001</v>
      </c>
      <c r="H121" s="65"/>
      <c r="I121" s="20"/>
    </row>
    <row r="122" spans="2:9" x14ac:dyDescent="0.15">
      <c r="B122" s="65" t="s">
        <v>611</v>
      </c>
      <c r="C122" t="s">
        <v>792</v>
      </c>
      <c r="D122" t="s">
        <v>792</v>
      </c>
      <c r="E122" s="15">
        <v>54764.786770826497</v>
      </c>
      <c r="F122" s="15">
        <v>637.62607249471102</v>
      </c>
      <c r="G122" s="92">
        <v>53871</v>
      </c>
      <c r="H122" s="65"/>
      <c r="I122" s="20"/>
    </row>
    <row r="123" spans="2:9" x14ac:dyDescent="0.15">
      <c r="B123" s="65" t="s">
        <v>614</v>
      </c>
      <c r="C123" t="s">
        <v>793</v>
      </c>
      <c r="D123" t="s">
        <v>793</v>
      </c>
      <c r="E123" s="15">
        <v>48033.551131032902</v>
      </c>
      <c r="F123" s="15">
        <v>3430.5387441463399</v>
      </c>
      <c r="G123" s="92">
        <v>52900.3</v>
      </c>
      <c r="H123" s="65"/>
      <c r="I123" s="20"/>
    </row>
    <row r="124" spans="2:9" x14ac:dyDescent="0.15">
      <c r="B124" s="65" t="s">
        <v>617</v>
      </c>
      <c r="C124" t="s">
        <v>794</v>
      </c>
      <c r="D124" t="s">
        <v>794</v>
      </c>
      <c r="E124" s="15">
        <v>162942.82772507</v>
      </c>
      <c r="F124" s="15">
        <v>4324.1098758353201</v>
      </c>
      <c r="G124" s="92">
        <v>167855.8</v>
      </c>
      <c r="H124" s="65"/>
      <c r="I124" s="20"/>
    </row>
    <row r="125" spans="2:9" x14ac:dyDescent="0.15">
      <c r="B125" s="75" t="s">
        <v>620</v>
      </c>
      <c r="C125" s="72" t="s">
        <v>795</v>
      </c>
      <c r="D125" s="72" t="s">
        <v>795</v>
      </c>
      <c r="E125" s="101">
        <v>68569.263630133893</v>
      </c>
      <c r="F125" s="101">
        <v>7313.96644423001</v>
      </c>
      <c r="G125" s="102">
        <v>77013.7</v>
      </c>
      <c r="H125" s="75">
        <v>26</v>
      </c>
      <c r="I125" s="20">
        <v>0.88100000000000001</v>
      </c>
    </row>
    <row r="126" spans="2:9" x14ac:dyDescent="0.15">
      <c r="B126" s="65" t="s">
        <v>623</v>
      </c>
      <c r="C126" t="s">
        <v>796</v>
      </c>
      <c r="D126" t="s">
        <v>796</v>
      </c>
      <c r="E126" s="15">
        <v>38803.914922614902</v>
      </c>
      <c r="F126" s="15">
        <v>10778.085938697301</v>
      </c>
      <c r="G126" s="92">
        <v>59216.4</v>
      </c>
      <c r="H126" s="65"/>
      <c r="I126" s="20"/>
    </row>
    <row r="127" spans="2:9" x14ac:dyDescent="0.15">
      <c r="B127" s="65" t="s">
        <v>626</v>
      </c>
      <c r="C127" t="s">
        <v>797</v>
      </c>
      <c r="D127" t="s">
        <v>797</v>
      </c>
      <c r="E127" s="15">
        <v>55921.946611151703</v>
      </c>
      <c r="F127" s="15">
        <v>656.79789722684495</v>
      </c>
      <c r="G127" s="92">
        <v>57965.5</v>
      </c>
      <c r="H127" s="65"/>
      <c r="I127" s="20"/>
    </row>
    <row r="128" spans="2:9" x14ac:dyDescent="0.15">
      <c r="B128" s="65" t="s">
        <v>798</v>
      </c>
      <c r="C128" t="s">
        <v>799</v>
      </c>
      <c r="D128" t="s">
        <v>799</v>
      </c>
      <c r="E128" s="15">
        <v>35713.479620199403</v>
      </c>
      <c r="F128" s="15">
        <v>0</v>
      </c>
      <c r="G128" s="92">
        <v>36071.1</v>
      </c>
      <c r="H128" s="65"/>
      <c r="I128" s="20"/>
    </row>
    <row r="129" spans="2:9" x14ac:dyDescent="0.15">
      <c r="B129" s="65" t="s">
        <v>632</v>
      </c>
      <c r="C129" t="s">
        <v>800</v>
      </c>
      <c r="D129" t="s">
        <v>800</v>
      </c>
      <c r="E129" s="15">
        <v>18900.069121384498</v>
      </c>
      <c r="F129" s="15">
        <v>1474.4947183291799</v>
      </c>
      <c r="G129" s="92">
        <v>21066.6</v>
      </c>
      <c r="H129" s="65"/>
      <c r="I129" s="20"/>
    </row>
    <row r="130" spans="2:9" x14ac:dyDescent="0.15">
      <c r="B130" s="65" t="s">
        <v>635</v>
      </c>
      <c r="C130" t="s">
        <v>801</v>
      </c>
      <c r="D130" t="s">
        <v>801</v>
      </c>
      <c r="E130" s="15">
        <v>12035</v>
      </c>
      <c r="F130" s="15">
        <v>0</v>
      </c>
      <c r="G130" s="92">
        <v>12035</v>
      </c>
      <c r="H130" s="65"/>
      <c r="I130" s="20"/>
    </row>
    <row r="131" spans="2:9" x14ac:dyDescent="0.15">
      <c r="B131" s="65" t="s">
        <v>638</v>
      </c>
      <c r="C131" t="s">
        <v>802</v>
      </c>
      <c r="D131" t="s">
        <v>802</v>
      </c>
      <c r="E131" s="15">
        <v>46089.696268110703</v>
      </c>
      <c r="F131" s="15">
        <v>5963.24053282567</v>
      </c>
      <c r="G131" s="92">
        <v>59308.6</v>
      </c>
      <c r="H131" s="65"/>
      <c r="I131" s="20"/>
    </row>
    <row r="132" spans="2:9" x14ac:dyDescent="0.15">
      <c r="B132" s="65" t="s">
        <v>641</v>
      </c>
      <c r="C132" t="s">
        <v>803</v>
      </c>
      <c r="D132" t="s">
        <v>803</v>
      </c>
      <c r="E132" s="15">
        <v>50417.7873021747</v>
      </c>
      <c r="F132" s="15">
        <v>4297.3192883723596</v>
      </c>
      <c r="G132" s="92">
        <v>60351</v>
      </c>
      <c r="H132" s="65"/>
      <c r="I132" s="20"/>
    </row>
    <row r="133" spans="2:9" x14ac:dyDescent="0.15">
      <c r="B133" s="93" t="s">
        <v>804</v>
      </c>
      <c r="C133" s="94" t="s">
        <v>805</v>
      </c>
      <c r="D133" s="94" t="s">
        <v>805</v>
      </c>
      <c r="E133" s="95">
        <v>0</v>
      </c>
      <c r="F133" s="95">
        <v>0</v>
      </c>
      <c r="G133" s="96">
        <v>937808.8</v>
      </c>
      <c r="H133" s="103" t="s">
        <v>230</v>
      </c>
      <c r="I133" s="20"/>
    </row>
    <row r="134" spans="2:9" x14ac:dyDescent="0.15">
      <c r="B134" s="28" t="s">
        <v>806</v>
      </c>
      <c r="C134" s="29" t="s">
        <v>807</v>
      </c>
      <c r="D134" s="29" t="s">
        <v>807</v>
      </c>
      <c r="E134" s="30">
        <v>0</v>
      </c>
      <c r="F134" s="30">
        <v>0</v>
      </c>
      <c r="G134" s="104">
        <v>9211</v>
      </c>
      <c r="H134" s="105"/>
      <c r="I134" s="32"/>
    </row>
    <row r="135" spans="2:9" x14ac:dyDescent="0.15">
      <c r="E135" s="15"/>
      <c r="F135" s="15"/>
      <c r="G135" s="106"/>
      <c r="H135" s="8"/>
    </row>
    <row r="136" spans="2:9" x14ac:dyDescent="0.15">
      <c r="E136" s="15"/>
      <c r="F136" s="15"/>
      <c r="G136" s="107"/>
      <c r="H136" s="8"/>
    </row>
    <row r="137" spans="2:9" ht="28.5" customHeight="1" x14ac:dyDescent="0.15">
      <c r="B137" s="2" t="s">
        <v>243</v>
      </c>
      <c r="C137" s="2"/>
      <c r="D137" s="2"/>
      <c r="E137" s="2"/>
      <c r="F137" s="2"/>
      <c r="G137" s="2"/>
    </row>
    <row r="138" spans="2:9" ht="15" customHeight="1" x14ac:dyDescent="0.15">
      <c r="B138" s="1" t="s">
        <v>244</v>
      </c>
      <c r="C138" s="1"/>
      <c r="D138" s="1"/>
      <c r="E138" s="1"/>
      <c r="F138" s="1"/>
      <c r="G138" s="1"/>
    </row>
    <row r="139" spans="2:9" ht="16" x14ac:dyDescent="0.2">
      <c r="B139" s="108"/>
      <c r="C139" s="109"/>
      <c r="D139" s="109"/>
      <c r="E139" s="110" t="s">
        <v>245</v>
      </c>
      <c r="F139" s="110" t="s">
        <v>246</v>
      </c>
      <c r="G139" s="111" t="s">
        <v>247</v>
      </c>
    </row>
    <row r="140" spans="2:9" ht="16" x14ac:dyDescent="0.2">
      <c r="B140" s="43" t="s">
        <v>248</v>
      </c>
      <c r="C140" s="44"/>
      <c r="D140" s="112"/>
      <c r="E140" s="45">
        <f>+SUM(E92:E95)+SUM(E99:E120)+E133+I125*E125</f>
        <v>1933888.1720520221</v>
      </c>
      <c r="F140" s="45">
        <f>+SUM(F92:F95)+SUM(F99:F120)+F133+I125*F125</f>
        <v>297526.46470798989</v>
      </c>
      <c r="G140" s="46">
        <f>+SUM(G92:G95)+SUM(G99:G120)+G133+I125*G125</f>
        <v>3334593.5696999999</v>
      </c>
      <c r="H140" s="113"/>
    </row>
    <row r="141" spans="2:9" ht="16" x14ac:dyDescent="0.2">
      <c r="B141" s="53" t="s">
        <v>249</v>
      </c>
      <c r="C141" s="54"/>
      <c r="D141" s="114"/>
      <c r="E141" s="85">
        <f>+SUM(E4:E134)</f>
        <v>5530351.9296175903</v>
      </c>
      <c r="F141" s="85">
        <f>+SUM(F4:F134)</f>
        <v>1349727.4809420947</v>
      </c>
      <c r="G141" s="85">
        <f>+SUM(G4:G134)</f>
        <v>8345645.5999999987</v>
      </c>
      <c r="H141" s="113"/>
    </row>
    <row r="142" spans="2:9" ht="16" x14ac:dyDescent="0.2">
      <c r="B142" s="43" t="s">
        <v>250</v>
      </c>
      <c r="C142" s="44"/>
      <c r="D142" s="112"/>
      <c r="E142" s="51">
        <f>+E140/E141</f>
        <v>0.34968627614730219</v>
      </c>
      <c r="F142" s="51">
        <f>+F140/F141</f>
        <v>0.22043447207603697</v>
      </c>
      <c r="G142" s="51">
        <f>+G140/G141</f>
        <v>0.3995608883391838</v>
      </c>
    </row>
    <row r="143" spans="2:9" ht="16" x14ac:dyDescent="0.2">
      <c r="B143" s="53" t="s">
        <v>251</v>
      </c>
      <c r="C143" s="54"/>
      <c r="D143" s="114"/>
      <c r="E143" s="55">
        <f>1-E142</f>
        <v>0.65031372385269781</v>
      </c>
      <c r="F143" s="55">
        <f>1-F142</f>
        <v>0.77956552792396305</v>
      </c>
      <c r="G143" s="55">
        <f>1-G142</f>
        <v>0.6004391116608162</v>
      </c>
    </row>
  </sheetData>
  <mergeCells count="2">
    <mergeCell ref="B137:G137"/>
    <mergeCell ref="B138:G13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H105"/>
  <sheetViews>
    <sheetView topLeftCell="A96" zoomScale="110" zoomScaleNormal="110" workbookViewId="0">
      <selection activeCell="H3" sqref="H3"/>
    </sheetView>
  </sheetViews>
  <sheetFormatPr baseColWidth="10" defaultColWidth="8.83203125" defaultRowHeight="13" x14ac:dyDescent="0.15"/>
  <cols>
    <col min="2" max="2" width="76.83203125" customWidth="1"/>
    <col min="3" max="3" width="16.6640625" style="115" customWidth="1"/>
    <col min="4" max="4" width="17" customWidth="1"/>
    <col min="5" max="5" width="16.33203125" customWidth="1"/>
    <col min="6" max="6" width="16.6640625" customWidth="1"/>
    <col min="7" max="7" width="16.83203125" customWidth="1"/>
    <col min="8" max="8" width="14.5" customWidth="1"/>
  </cols>
  <sheetData>
    <row r="3" spans="2:8" ht="51" x14ac:dyDescent="0.15">
      <c r="B3" s="10">
        <v>1992</v>
      </c>
      <c r="C3" s="89"/>
      <c r="D3" s="11" t="s">
        <v>23</v>
      </c>
      <c r="E3" s="11" t="s">
        <v>24</v>
      </c>
      <c r="F3" s="12" t="s">
        <v>25</v>
      </c>
      <c r="G3" s="10" t="s">
        <v>26</v>
      </c>
      <c r="H3" s="12" t="s">
        <v>27</v>
      </c>
    </row>
    <row r="4" spans="2:8" x14ac:dyDescent="0.15">
      <c r="B4" s="61" t="s">
        <v>808</v>
      </c>
      <c r="C4" s="59" t="s">
        <v>809</v>
      </c>
      <c r="D4" s="90">
        <v>17627.371274740199</v>
      </c>
      <c r="E4" s="90">
        <v>162.78927305095399</v>
      </c>
      <c r="F4" s="60">
        <v>15603</v>
      </c>
      <c r="G4" s="61"/>
      <c r="H4" s="20"/>
    </row>
    <row r="5" spans="2:8" x14ac:dyDescent="0.15">
      <c r="B5" s="65" t="s">
        <v>810</v>
      </c>
      <c r="C5" s="115" t="s">
        <v>811</v>
      </c>
      <c r="D5" s="15">
        <v>47855.733646827699</v>
      </c>
      <c r="E5" s="15">
        <v>1669.99067035542</v>
      </c>
      <c r="F5" s="16">
        <v>57740</v>
      </c>
      <c r="G5" s="65"/>
      <c r="H5" s="20"/>
    </row>
    <row r="6" spans="2:8" x14ac:dyDescent="0.15">
      <c r="B6" s="65" t="s">
        <v>812</v>
      </c>
      <c r="C6" s="115" t="s">
        <v>813</v>
      </c>
      <c r="D6" s="15">
        <v>4761.7365548479302</v>
      </c>
      <c r="E6" s="15">
        <v>1459.7009671486301</v>
      </c>
      <c r="F6" s="16">
        <v>4806</v>
      </c>
      <c r="G6" s="65"/>
      <c r="H6" s="20"/>
    </row>
    <row r="7" spans="2:8" x14ac:dyDescent="0.15">
      <c r="B7" s="65" t="s">
        <v>814</v>
      </c>
      <c r="C7" s="115" t="s">
        <v>815</v>
      </c>
      <c r="D7" s="15">
        <v>13779.042589273</v>
      </c>
      <c r="E7" s="15">
        <v>1622.4745484144501</v>
      </c>
      <c r="F7" s="16">
        <v>16982</v>
      </c>
      <c r="G7" s="65"/>
      <c r="H7" s="20"/>
    </row>
    <row r="8" spans="2:8" x14ac:dyDescent="0.15">
      <c r="B8" s="65" t="s">
        <v>816</v>
      </c>
      <c r="C8" s="115" t="s">
        <v>817</v>
      </c>
      <c r="D8" s="15">
        <v>1678.3618584083199</v>
      </c>
      <c r="E8" s="15">
        <v>1307.22300950358</v>
      </c>
      <c r="F8" s="16">
        <v>4330</v>
      </c>
      <c r="G8" s="65"/>
      <c r="H8" s="20"/>
    </row>
    <row r="9" spans="2:8" x14ac:dyDescent="0.15">
      <c r="B9" s="65" t="s">
        <v>818</v>
      </c>
      <c r="C9" s="115" t="s">
        <v>819</v>
      </c>
      <c r="D9" s="15">
        <v>10610.2508578172</v>
      </c>
      <c r="E9" s="15">
        <v>1650.3716616715999</v>
      </c>
      <c r="F9" s="16">
        <v>15804</v>
      </c>
      <c r="G9" s="65"/>
      <c r="H9" s="20"/>
    </row>
    <row r="10" spans="2:8" x14ac:dyDescent="0.15">
      <c r="B10" s="65" t="s">
        <v>820</v>
      </c>
      <c r="C10" s="115" t="s">
        <v>821</v>
      </c>
      <c r="D10" s="15">
        <v>55126.716289371499</v>
      </c>
      <c r="E10" s="15">
        <v>6889.2326796258603</v>
      </c>
      <c r="F10" s="16">
        <v>49313</v>
      </c>
      <c r="G10" s="65"/>
      <c r="H10" s="20"/>
    </row>
    <row r="11" spans="2:8" x14ac:dyDescent="0.15">
      <c r="B11" s="65" t="s">
        <v>822</v>
      </c>
      <c r="C11" s="115" t="s">
        <v>823</v>
      </c>
      <c r="D11" s="15">
        <v>3538.1358030405199</v>
      </c>
      <c r="E11" s="15">
        <v>3198.6119550369199</v>
      </c>
      <c r="F11" s="16">
        <v>8214</v>
      </c>
      <c r="G11" s="65"/>
      <c r="H11" s="20"/>
    </row>
    <row r="12" spans="2:8" x14ac:dyDescent="0.15">
      <c r="B12" s="65" t="s">
        <v>824</v>
      </c>
      <c r="C12" s="115" t="s">
        <v>825</v>
      </c>
      <c r="D12" s="15">
        <v>0</v>
      </c>
      <c r="E12" s="15">
        <v>150893.01919014999</v>
      </c>
      <c r="F12" s="16">
        <v>202770</v>
      </c>
      <c r="G12" s="65"/>
      <c r="H12" s="20"/>
    </row>
    <row r="13" spans="2:8" x14ac:dyDescent="0.15">
      <c r="B13" s="65" t="s">
        <v>826</v>
      </c>
      <c r="C13" s="115" t="s">
        <v>827</v>
      </c>
      <c r="D13" s="15">
        <v>66332.8942403439</v>
      </c>
      <c r="E13" s="15">
        <v>17261.955487027699</v>
      </c>
      <c r="F13" s="16">
        <v>109852</v>
      </c>
      <c r="G13" s="65"/>
      <c r="H13" s="20"/>
    </row>
    <row r="14" spans="2:8" x14ac:dyDescent="0.15">
      <c r="B14" s="65" t="s">
        <v>828</v>
      </c>
      <c r="C14" s="115" t="s">
        <v>829</v>
      </c>
      <c r="D14" s="15">
        <v>1173.78267683894</v>
      </c>
      <c r="E14" s="15">
        <v>775.04941913943003</v>
      </c>
      <c r="F14" s="16">
        <v>14931</v>
      </c>
      <c r="G14" s="65"/>
      <c r="H14" s="20"/>
    </row>
    <row r="15" spans="2:8" x14ac:dyDescent="0.15">
      <c r="B15" s="65" t="s">
        <v>830</v>
      </c>
      <c r="C15" s="115" t="s">
        <v>831</v>
      </c>
      <c r="D15" s="15">
        <v>148148.42656159899</v>
      </c>
      <c r="E15" s="15">
        <v>967.13302323283597</v>
      </c>
      <c r="F15" s="16">
        <v>125027</v>
      </c>
      <c r="G15" s="65"/>
      <c r="H15" s="20"/>
    </row>
    <row r="16" spans="2:8" x14ac:dyDescent="0.15">
      <c r="B16" s="65" t="s">
        <v>832</v>
      </c>
      <c r="C16" s="115" t="s">
        <v>833</v>
      </c>
      <c r="D16" s="15">
        <v>21251.515973687699</v>
      </c>
      <c r="E16" s="15">
        <v>1.8525322704229601</v>
      </c>
      <c r="F16" s="16">
        <v>25731</v>
      </c>
      <c r="G16" s="65"/>
      <c r="H16" s="20"/>
    </row>
    <row r="17" spans="2:8" x14ac:dyDescent="0.15">
      <c r="B17" s="65" t="s">
        <v>834</v>
      </c>
      <c r="C17" s="115" t="s">
        <v>835</v>
      </c>
      <c r="D17" s="15">
        <v>17322.972577483801</v>
      </c>
      <c r="E17" s="15">
        <v>1791.74586486063</v>
      </c>
      <c r="F17" s="16">
        <v>14519</v>
      </c>
      <c r="G17" s="65"/>
      <c r="H17" s="20"/>
    </row>
    <row r="18" spans="2:8" x14ac:dyDescent="0.15">
      <c r="B18" s="65" t="s">
        <v>836</v>
      </c>
      <c r="C18" s="115" t="s">
        <v>837</v>
      </c>
      <c r="D18" s="15">
        <v>3951.1868663200198</v>
      </c>
      <c r="E18" s="15">
        <v>1797.7597884597201</v>
      </c>
      <c r="F18" s="16">
        <v>5769</v>
      </c>
      <c r="G18" s="65"/>
      <c r="H18" s="20"/>
    </row>
    <row r="19" spans="2:8" x14ac:dyDescent="0.15">
      <c r="B19" s="65" t="s">
        <v>838</v>
      </c>
      <c r="C19" s="115" t="s">
        <v>839</v>
      </c>
      <c r="D19" s="15">
        <v>35308.405294528202</v>
      </c>
      <c r="E19" s="15">
        <v>180.875988072985</v>
      </c>
      <c r="F19" s="16">
        <v>23318</v>
      </c>
      <c r="G19" s="65"/>
      <c r="H19" s="20"/>
    </row>
    <row r="20" spans="2:8" x14ac:dyDescent="0.15">
      <c r="B20" s="65" t="s">
        <v>840</v>
      </c>
      <c r="C20" s="115" t="s">
        <v>841</v>
      </c>
      <c r="D20" s="15">
        <v>7359.16761186649</v>
      </c>
      <c r="E20" s="15">
        <v>941.41849779249503</v>
      </c>
      <c r="F20" s="16">
        <v>7378</v>
      </c>
      <c r="G20" s="65"/>
      <c r="H20" s="20"/>
    </row>
    <row r="21" spans="2:8" x14ac:dyDescent="0.15">
      <c r="B21" s="65" t="s">
        <v>842</v>
      </c>
      <c r="C21" s="115" t="s">
        <v>843</v>
      </c>
      <c r="D21" s="15">
        <v>11936.2484708134</v>
      </c>
      <c r="E21" s="15">
        <v>14526.518097369901</v>
      </c>
      <c r="F21" s="16">
        <v>31858</v>
      </c>
      <c r="G21" s="65"/>
      <c r="H21" s="20"/>
    </row>
    <row r="22" spans="2:8" x14ac:dyDescent="0.15">
      <c r="B22" s="65" t="s">
        <v>844</v>
      </c>
      <c r="C22" s="115" t="s">
        <v>845</v>
      </c>
      <c r="D22" s="15">
        <v>11057.7718896689</v>
      </c>
      <c r="E22" s="15">
        <v>8612.2195399013308</v>
      </c>
      <c r="F22" s="16">
        <v>19462</v>
      </c>
      <c r="G22" s="65"/>
      <c r="H22" s="20"/>
    </row>
    <row r="23" spans="2:8" x14ac:dyDescent="0.15">
      <c r="B23" s="65" t="s">
        <v>846</v>
      </c>
      <c r="C23" s="115" t="s">
        <v>847</v>
      </c>
      <c r="D23" s="15">
        <v>31682.230469485101</v>
      </c>
      <c r="E23" s="15">
        <v>4279.9471043183103</v>
      </c>
      <c r="F23" s="16">
        <v>39850</v>
      </c>
      <c r="G23" s="65"/>
      <c r="H23" s="20"/>
    </row>
    <row r="24" spans="2:8" x14ac:dyDescent="0.15">
      <c r="B24" s="65" t="s">
        <v>848</v>
      </c>
      <c r="C24" s="115" t="s">
        <v>849</v>
      </c>
      <c r="D24" s="15">
        <v>7996.8220018758202</v>
      </c>
      <c r="E24" s="15">
        <v>1439.0343831263699</v>
      </c>
      <c r="F24" s="16">
        <v>10300</v>
      </c>
      <c r="G24" s="65"/>
      <c r="H24" s="20"/>
    </row>
    <row r="25" spans="2:8" x14ac:dyDescent="0.15">
      <c r="B25" s="65" t="s">
        <v>850</v>
      </c>
      <c r="C25" s="115" t="s">
        <v>851</v>
      </c>
      <c r="D25" s="15">
        <v>28858.8456255526</v>
      </c>
      <c r="E25" s="15">
        <v>2547.4671027336799</v>
      </c>
      <c r="F25" s="16">
        <v>34017</v>
      </c>
      <c r="G25" s="65"/>
      <c r="H25" s="20"/>
    </row>
    <row r="26" spans="2:8" x14ac:dyDescent="0.15">
      <c r="B26" s="65" t="s">
        <v>852</v>
      </c>
      <c r="C26" s="115" t="s">
        <v>853</v>
      </c>
      <c r="D26" s="15">
        <v>45246.534685049897</v>
      </c>
      <c r="E26" s="15">
        <v>4064.2595520711602</v>
      </c>
      <c r="F26" s="16">
        <v>57511</v>
      </c>
      <c r="G26" s="65"/>
      <c r="H26" s="20"/>
    </row>
    <row r="27" spans="2:8" x14ac:dyDescent="0.15">
      <c r="B27" s="65" t="s">
        <v>854</v>
      </c>
      <c r="C27" s="115" t="s">
        <v>855</v>
      </c>
      <c r="D27" s="15">
        <v>26726.9460884334</v>
      </c>
      <c r="E27" s="15">
        <v>7027.9380743951897</v>
      </c>
      <c r="F27" s="16">
        <v>40288</v>
      </c>
      <c r="G27" s="65"/>
      <c r="H27" s="20"/>
    </row>
    <row r="28" spans="2:8" x14ac:dyDescent="0.15">
      <c r="B28" s="65" t="s">
        <v>856</v>
      </c>
      <c r="C28" s="115" t="s">
        <v>857</v>
      </c>
      <c r="D28" s="15">
        <v>4578.6169908993397</v>
      </c>
      <c r="E28" s="15">
        <v>401.01482566371999</v>
      </c>
      <c r="F28" s="16">
        <v>6187</v>
      </c>
      <c r="G28" s="65"/>
      <c r="H28" s="20"/>
    </row>
    <row r="29" spans="2:8" x14ac:dyDescent="0.15">
      <c r="B29" s="65" t="s">
        <v>858</v>
      </c>
      <c r="C29" s="115" t="s">
        <v>859</v>
      </c>
      <c r="D29" s="15">
        <v>10367.693612542</v>
      </c>
      <c r="E29" s="15">
        <v>3098.31894523034</v>
      </c>
      <c r="F29" s="16">
        <v>14788</v>
      </c>
      <c r="G29" s="65"/>
      <c r="H29" s="20"/>
    </row>
    <row r="30" spans="2:8" x14ac:dyDescent="0.15">
      <c r="B30" s="65" t="s">
        <v>860</v>
      </c>
      <c r="C30" s="115" t="s">
        <v>861</v>
      </c>
      <c r="D30" s="15">
        <v>31626.985511291499</v>
      </c>
      <c r="E30" s="15">
        <v>154.83324072066699</v>
      </c>
      <c r="F30" s="16">
        <v>31957</v>
      </c>
      <c r="G30" s="65"/>
      <c r="H30" s="20"/>
    </row>
    <row r="31" spans="2:8" x14ac:dyDescent="0.15">
      <c r="B31" s="65" t="s">
        <v>862</v>
      </c>
      <c r="C31" s="115" t="s">
        <v>863</v>
      </c>
      <c r="D31" s="15">
        <v>16872.8073501176</v>
      </c>
      <c r="E31" s="15">
        <v>481.03696188439397</v>
      </c>
      <c r="F31" s="16">
        <v>18309</v>
      </c>
      <c r="G31" s="65"/>
      <c r="H31" s="20"/>
    </row>
    <row r="32" spans="2:8" x14ac:dyDescent="0.15">
      <c r="B32" s="65" t="s">
        <v>864</v>
      </c>
      <c r="C32" s="115" t="s">
        <v>865</v>
      </c>
      <c r="D32" s="15">
        <v>2423.5299773341299</v>
      </c>
      <c r="E32" s="15">
        <v>2287.9975689235198</v>
      </c>
      <c r="F32" s="16">
        <v>5771</v>
      </c>
      <c r="G32" s="65"/>
      <c r="H32" s="20"/>
    </row>
    <row r="33" spans="2:8" x14ac:dyDescent="0.15">
      <c r="B33" s="65" t="s">
        <v>866</v>
      </c>
      <c r="C33" s="115" t="s">
        <v>867</v>
      </c>
      <c r="D33" s="15">
        <v>14256.016568205499</v>
      </c>
      <c r="E33" s="15">
        <v>1909.7760926726601</v>
      </c>
      <c r="F33" s="16">
        <v>19526</v>
      </c>
      <c r="G33" s="65"/>
      <c r="H33" s="20"/>
    </row>
    <row r="34" spans="2:8" x14ac:dyDescent="0.15">
      <c r="B34" s="65" t="s">
        <v>868</v>
      </c>
      <c r="C34" s="115" t="s">
        <v>869</v>
      </c>
      <c r="D34" s="15">
        <v>35663.896804616299</v>
      </c>
      <c r="E34" s="15">
        <v>11888.164560454699</v>
      </c>
      <c r="F34" s="16">
        <v>48800</v>
      </c>
      <c r="G34" s="65"/>
      <c r="H34" s="20"/>
    </row>
    <row r="35" spans="2:8" x14ac:dyDescent="0.15">
      <c r="B35" s="65" t="s">
        <v>870</v>
      </c>
      <c r="C35" s="115" t="s">
        <v>871</v>
      </c>
      <c r="D35" s="15">
        <v>8551.9311990385995</v>
      </c>
      <c r="E35" s="15">
        <v>75.927271017591806</v>
      </c>
      <c r="F35" s="16">
        <v>3512</v>
      </c>
      <c r="G35" s="65"/>
      <c r="H35" s="20"/>
    </row>
    <row r="36" spans="2:8" x14ac:dyDescent="0.15">
      <c r="B36" s="65" t="s">
        <v>872</v>
      </c>
      <c r="C36" s="115" t="s">
        <v>873</v>
      </c>
      <c r="D36" s="15">
        <v>7034.3093856969899</v>
      </c>
      <c r="E36" s="15">
        <v>2004.10788546343</v>
      </c>
      <c r="F36" s="16">
        <v>9445</v>
      </c>
      <c r="G36" s="65"/>
      <c r="H36" s="20"/>
    </row>
    <row r="37" spans="2:8" x14ac:dyDescent="0.15">
      <c r="B37" s="65" t="s">
        <v>874</v>
      </c>
      <c r="C37" s="115" t="s">
        <v>875</v>
      </c>
      <c r="D37" s="15">
        <v>6036.9780805118698</v>
      </c>
      <c r="E37" s="15">
        <v>10773.796769639601</v>
      </c>
      <c r="F37" s="16">
        <v>19559</v>
      </c>
      <c r="G37" s="65"/>
      <c r="H37" s="20"/>
    </row>
    <row r="38" spans="2:8" x14ac:dyDescent="0.15">
      <c r="B38" s="65" t="s">
        <v>876</v>
      </c>
      <c r="C38" s="115" t="s">
        <v>877</v>
      </c>
      <c r="D38" s="15">
        <v>13468.9272033612</v>
      </c>
      <c r="E38" s="15">
        <v>13856.468794488201</v>
      </c>
      <c r="F38" s="16">
        <v>27412</v>
      </c>
      <c r="G38" s="65"/>
      <c r="H38" s="20"/>
    </row>
    <row r="39" spans="2:8" x14ac:dyDescent="0.15">
      <c r="B39" s="65" t="s">
        <v>878</v>
      </c>
      <c r="C39" s="115" t="s">
        <v>879</v>
      </c>
      <c r="D39" s="15">
        <v>8521.8942226696399</v>
      </c>
      <c r="E39" s="15">
        <v>7252.6970009936103</v>
      </c>
      <c r="F39" s="16">
        <v>16332</v>
      </c>
      <c r="G39" s="65"/>
      <c r="H39" s="20"/>
    </row>
    <row r="40" spans="2:8" x14ac:dyDescent="0.15">
      <c r="B40" s="65" t="s">
        <v>880</v>
      </c>
      <c r="C40" s="115" t="s">
        <v>881</v>
      </c>
      <c r="D40" s="15">
        <v>2236.6427973444302</v>
      </c>
      <c r="E40" s="15">
        <v>119.065229161516</v>
      </c>
      <c r="F40" s="16">
        <v>2502</v>
      </c>
      <c r="G40" s="65"/>
      <c r="H40" s="20"/>
    </row>
    <row r="41" spans="2:8" x14ac:dyDescent="0.15">
      <c r="B41" s="65" t="s">
        <v>882</v>
      </c>
      <c r="C41" s="115" t="s">
        <v>883</v>
      </c>
      <c r="D41" s="15">
        <v>4472.0494397632401</v>
      </c>
      <c r="E41" s="15">
        <v>11589.5931000248</v>
      </c>
      <c r="F41" s="16">
        <v>20706</v>
      </c>
      <c r="G41" s="65"/>
      <c r="H41" s="20"/>
    </row>
    <row r="42" spans="2:8" x14ac:dyDescent="0.15">
      <c r="B42" s="65" t="s">
        <v>884</v>
      </c>
      <c r="C42" s="115" t="s">
        <v>885</v>
      </c>
      <c r="D42" s="15">
        <v>9003.9124967392709</v>
      </c>
      <c r="E42" s="15">
        <v>6277.8590169252002</v>
      </c>
      <c r="F42" s="16">
        <v>15084</v>
      </c>
      <c r="G42" s="65"/>
      <c r="H42" s="20"/>
    </row>
    <row r="43" spans="2:8" x14ac:dyDescent="0.15">
      <c r="B43" s="65" t="s">
        <v>886</v>
      </c>
      <c r="C43" s="115" t="s">
        <v>108</v>
      </c>
      <c r="D43" s="15">
        <v>12696.505057863</v>
      </c>
      <c r="E43" s="15">
        <v>10404.987479253699</v>
      </c>
      <c r="F43" s="16">
        <v>25539</v>
      </c>
      <c r="G43" s="65"/>
      <c r="H43" s="20"/>
    </row>
    <row r="44" spans="2:8" x14ac:dyDescent="0.15">
      <c r="B44" s="65" t="s">
        <v>887</v>
      </c>
      <c r="C44" s="115" t="s">
        <v>888</v>
      </c>
      <c r="D44" s="15">
        <v>2063.6497401947299</v>
      </c>
      <c r="E44" s="15">
        <v>2576.0582147877799</v>
      </c>
      <c r="F44" s="16">
        <v>6630</v>
      </c>
      <c r="G44" s="65"/>
      <c r="H44" s="20"/>
    </row>
    <row r="45" spans="2:8" x14ac:dyDescent="0.15">
      <c r="B45" s="65" t="s">
        <v>889</v>
      </c>
      <c r="C45" s="115" t="s">
        <v>890</v>
      </c>
      <c r="D45" s="15">
        <v>1679.7513150007901</v>
      </c>
      <c r="E45" s="15">
        <v>8227.8174220395304</v>
      </c>
      <c r="F45" s="16">
        <v>13098</v>
      </c>
      <c r="G45" s="65"/>
      <c r="H45" s="20"/>
    </row>
    <row r="46" spans="2:8" x14ac:dyDescent="0.15">
      <c r="B46" s="65" t="s">
        <v>891</v>
      </c>
      <c r="C46" s="115" t="s">
        <v>892</v>
      </c>
      <c r="D46" s="15">
        <v>342.59367670875901</v>
      </c>
      <c r="E46" s="15">
        <v>2985.4920646239898</v>
      </c>
      <c r="F46" s="16">
        <v>3518</v>
      </c>
      <c r="G46" s="65"/>
      <c r="H46" s="20"/>
    </row>
    <row r="47" spans="2:8" x14ac:dyDescent="0.15">
      <c r="B47" s="65" t="s">
        <v>893</v>
      </c>
      <c r="C47" s="115" t="s">
        <v>894</v>
      </c>
      <c r="D47" s="15">
        <v>2703.28990353789</v>
      </c>
      <c r="E47" s="15">
        <v>11294.0358331797</v>
      </c>
      <c r="F47" s="16">
        <v>14381</v>
      </c>
      <c r="G47" s="65"/>
      <c r="H47" s="20"/>
    </row>
    <row r="48" spans="2:8" x14ac:dyDescent="0.15">
      <c r="B48" s="65" t="s">
        <v>895</v>
      </c>
      <c r="C48" s="115" t="s">
        <v>896</v>
      </c>
      <c r="D48" s="15">
        <v>1542.72808968654</v>
      </c>
      <c r="E48" s="15">
        <v>8428.00292322512</v>
      </c>
      <c r="F48" s="16">
        <v>9646</v>
      </c>
      <c r="G48" s="65"/>
      <c r="H48" s="20"/>
    </row>
    <row r="49" spans="2:8" x14ac:dyDescent="0.15">
      <c r="B49" s="65" t="s">
        <v>897</v>
      </c>
      <c r="C49" s="115" t="s">
        <v>898</v>
      </c>
      <c r="D49" s="15">
        <v>3210.6717981056099</v>
      </c>
      <c r="E49" s="15">
        <v>9497.6695599974992</v>
      </c>
      <c r="F49" s="16">
        <v>14472</v>
      </c>
      <c r="G49" s="65"/>
      <c r="H49" s="20"/>
    </row>
    <row r="50" spans="2:8" x14ac:dyDescent="0.15">
      <c r="B50" s="65" t="s">
        <v>899</v>
      </c>
      <c r="C50" s="115" t="s">
        <v>900</v>
      </c>
      <c r="D50" s="15">
        <v>6774.3194248969703</v>
      </c>
      <c r="E50" s="15">
        <v>5379.91317407108</v>
      </c>
      <c r="F50" s="16">
        <v>14160</v>
      </c>
      <c r="G50" s="65"/>
      <c r="H50" s="20"/>
    </row>
    <row r="51" spans="2:8" x14ac:dyDescent="0.15">
      <c r="B51" s="65" t="s">
        <v>901</v>
      </c>
      <c r="C51" s="115" t="s">
        <v>902</v>
      </c>
      <c r="D51" s="15">
        <v>5223.6737087013298</v>
      </c>
      <c r="E51" s="15">
        <v>12874.3315604169</v>
      </c>
      <c r="F51" s="16">
        <v>17992</v>
      </c>
      <c r="G51" s="65"/>
      <c r="H51" s="20"/>
    </row>
    <row r="52" spans="2:8" x14ac:dyDescent="0.15">
      <c r="B52" s="65" t="s">
        <v>903</v>
      </c>
      <c r="C52" s="115" t="s">
        <v>904</v>
      </c>
      <c r="D52" s="15">
        <v>3242.4351656091098</v>
      </c>
      <c r="E52" s="15">
        <v>5942.8889194398798</v>
      </c>
      <c r="F52" s="16">
        <v>10967</v>
      </c>
      <c r="G52" s="65"/>
      <c r="H52" s="20"/>
    </row>
    <row r="53" spans="2:8" x14ac:dyDescent="0.15">
      <c r="B53" s="65" t="s">
        <v>905</v>
      </c>
      <c r="C53" s="115" t="s">
        <v>906</v>
      </c>
      <c r="D53" s="15">
        <v>4011.1656257931199</v>
      </c>
      <c r="E53" s="15">
        <v>7716.0834609478297</v>
      </c>
      <c r="F53" s="16">
        <v>13437</v>
      </c>
      <c r="G53" s="65"/>
      <c r="H53" s="20"/>
    </row>
    <row r="54" spans="2:8" x14ac:dyDescent="0.15">
      <c r="B54" s="65" t="s">
        <v>907</v>
      </c>
      <c r="C54" s="115" t="s">
        <v>908</v>
      </c>
      <c r="D54" s="15">
        <v>4885.8581676870099</v>
      </c>
      <c r="E54" s="15">
        <v>1318.9258633464599</v>
      </c>
      <c r="F54" s="16">
        <v>5863</v>
      </c>
      <c r="G54" s="65"/>
      <c r="H54" s="20"/>
    </row>
    <row r="55" spans="2:8" x14ac:dyDescent="0.15">
      <c r="B55" s="65" t="s">
        <v>909</v>
      </c>
      <c r="C55" s="115" t="s">
        <v>189</v>
      </c>
      <c r="D55" s="15">
        <v>3863.4563526134202</v>
      </c>
      <c r="E55" s="15">
        <v>4123.3425427939401</v>
      </c>
      <c r="F55" s="16">
        <v>9025</v>
      </c>
      <c r="G55" s="65"/>
      <c r="H55" s="20"/>
    </row>
    <row r="56" spans="2:8" x14ac:dyDescent="0.15">
      <c r="B56" s="65" t="s">
        <v>910</v>
      </c>
      <c r="C56" s="115" t="s">
        <v>911</v>
      </c>
      <c r="D56" s="15">
        <v>13166.035091834799</v>
      </c>
      <c r="E56" s="15">
        <v>13733.610858602</v>
      </c>
      <c r="F56" s="16">
        <v>24624</v>
      </c>
      <c r="G56" s="65"/>
      <c r="H56" s="20"/>
    </row>
    <row r="57" spans="2:8" x14ac:dyDescent="0.15">
      <c r="B57" s="65" t="s">
        <v>912</v>
      </c>
      <c r="C57" s="115" t="s">
        <v>913</v>
      </c>
      <c r="D57" s="15">
        <v>16338.512202477599</v>
      </c>
      <c r="E57" s="15">
        <v>15794.3008648957</v>
      </c>
      <c r="F57" s="16">
        <v>34420</v>
      </c>
      <c r="G57" s="65"/>
      <c r="H57" s="20"/>
    </row>
    <row r="58" spans="2:8" x14ac:dyDescent="0.15">
      <c r="B58" s="65" t="s">
        <v>914</v>
      </c>
      <c r="C58" s="115" t="s">
        <v>915</v>
      </c>
      <c r="D58" s="15">
        <v>6182.1544886615502</v>
      </c>
      <c r="E58" s="15">
        <v>2642.97992830782</v>
      </c>
      <c r="F58" s="16">
        <v>8896</v>
      </c>
      <c r="G58" s="65"/>
      <c r="H58" s="20"/>
    </row>
    <row r="59" spans="2:8" x14ac:dyDescent="0.15">
      <c r="B59" s="65" t="s">
        <v>916</v>
      </c>
      <c r="C59" s="115" t="s">
        <v>917</v>
      </c>
      <c r="D59" s="15">
        <v>17076.4787457372</v>
      </c>
      <c r="E59" s="15">
        <v>12075.9035247049</v>
      </c>
      <c r="F59" s="16">
        <v>23958</v>
      </c>
      <c r="G59" s="65"/>
      <c r="H59" s="20"/>
    </row>
    <row r="60" spans="2:8" x14ac:dyDescent="0.15">
      <c r="B60" s="65" t="s">
        <v>918</v>
      </c>
      <c r="C60" s="115" t="s">
        <v>919</v>
      </c>
      <c r="D60" s="15">
        <v>18366.881968113601</v>
      </c>
      <c r="E60" s="15">
        <v>9821.0041764118305</v>
      </c>
      <c r="F60" s="16">
        <v>25285</v>
      </c>
      <c r="G60" s="65"/>
      <c r="H60" s="20"/>
    </row>
    <row r="61" spans="2:8" x14ac:dyDescent="0.15">
      <c r="B61" s="65" t="s">
        <v>920</v>
      </c>
      <c r="C61" s="115" t="s">
        <v>921</v>
      </c>
      <c r="D61" s="15">
        <v>1780.8922659627401</v>
      </c>
      <c r="E61" s="15">
        <v>8301.9315429747094</v>
      </c>
      <c r="F61" s="16">
        <v>43482</v>
      </c>
      <c r="G61" s="65"/>
      <c r="H61" s="20"/>
    </row>
    <row r="62" spans="2:8" x14ac:dyDescent="0.15">
      <c r="B62" s="65" t="s">
        <v>74</v>
      </c>
      <c r="C62" s="115" t="s">
        <v>198</v>
      </c>
      <c r="D62" s="15">
        <v>6569.76529002388</v>
      </c>
      <c r="E62" s="15">
        <v>2546.7688473820399</v>
      </c>
      <c r="F62" s="16">
        <v>14369</v>
      </c>
      <c r="G62" s="65"/>
      <c r="H62" s="20"/>
    </row>
    <row r="63" spans="2:8" x14ac:dyDescent="0.15">
      <c r="B63" s="65" t="s">
        <v>922</v>
      </c>
      <c r="C63" s="115" t="s">
        <v>923</v>
      </c>
      <c r="D63" s="15">
        <v>12392.570884394199</v>
      </c>
      <c r="E63" s="15">
        <v>26857.785964876999</v>
      </c>
      <c r="F63" s="16">
        <v>60227</v>
      </c>
      <c r="G63" s="65"/>
      <c r="H63" s="20"/>
    </row>
    <row r="64" spans="2:8" x14ac:dyDescent="0.15">
      <c r="B64" s="65" t="s">
        <v>924</v>
      </c>
      <c r="C64" s="115" t="s">
        <v>925</v>
      </c>
      <c r="D64" s="15">
        <v>8436.8978472313102</v>
      </c>
      <c r="E64" s="15">
        <v>5301.3373978254403</v>
      </c>
      <c r="F64" s="16">
        <v>14319</v>
      </c>
      <c r="G64" s="65"/>
      <c r="H64" s="20"/>
    </row>
    <row r="65" spans="2:8" x14ac:dyDescent="0.15">
      <c r="B65" s="65" t="s">
        <v>80</v>
      </c>
      <c r="C65" s="115" t="s">
        <v>926</v>
      </c>
      <c r="D65" s="15">
        <v>21208.7105148876</v>
      </c>
      <c r="E65" s="15">
        <v>3503.3766233123902</v>
      </c>
      <c r="F65" s="16">
        <v>17952</v>
      </c>
      <c r="G65" s="65"/>
      <c r="H65" s="20"/>
    </row>
    <row r="66" spans="2:8" x14ac:dyDescent="0.15">
      <c r="B66" s="65" t="s">
        <v>927</v>
      </c>
      <c r="C66" s="115" t="s">
        <v>928</v>
      </c>
      <c r="D66" s="15">
        <v>23885.543857778499</v>
      </c>
      <c r="E66" s="15">
        <v>3719.5039602083798</v>
      </c>
      <c r="F66" s="16">
        <v>34390</v>
      </c>
      <c r="G66" s="65"/>
      <c r="H66" s="20"/>
    </row>
    <row r="67" spans="2:8" x14ac:dyDescent="0.15">
      <c r="B67" s="65" t="s">
        <v>929</v>
      </c>
      <c r="C67" s="115" t="s">
        <v>930</v>
      </c>
      <c r="D67" s="15">
        <v>53604.804813082701</v>
      </c>
      <c r="E67" s="15">
        <v>14925.874983625199</v>
      </c>
      <c r="F67" s="16">
        <v>83371</v>
      </c>
      <c r="G67" s="65"/>
      <c r="H67" s="20"/>
    </row>
    <row r="68" spans="2:8" x14ac:dyDescent="0.15">
      <c r="B68" s="65" t="s">
        <v>128</v>
      </c>
      <c r="C68" s="115" t="s">
        <v>931</v>
      </c>
      <c r="D68" s="15">
        <v>5182.9252763345603</v>
      </c>
      <c r="E68" s="15">
        <v>744.39698146969204</v>
      </c>
      <c r="F68" s="16">
        <v>12796</v>
      </c>
      <c r="G68" s="65"/>
      <c r="H68" s="20"/>
    </row>
    <row r="69" spans="2:8" x14ac:dyDescent="0.15">
      <c r="B69" s="65" t="s">
        <v>122</v>
      </c>
      <c r="C69" s="115" t="s">
        <v>932</v>
      </c>
      <c r="D69" s="15">
        <v>27678.3513258272</v>
      </c>
      <c r="E69" s="15">
        <v>3380.8784034075902</v>
      </c>
      <c r="F69" s="16">
        <v>42166</v>
      </c>
      <c r="G69" s="65"/>
      <c r="H69" s="20"/>
    </row>
    <row r="70" spans="2:8" x14ac:dyDescent="0.15">
      <c r="B70" s="65" t="s">
        <v>933</v>
      </c>
      <c r="C70" s="115" t="s">
        <v>934</v>
      </c>
      <c r="D70" s="15">
        <v>12584.805328251799</v>
      </c>
      <c r="E70" s="15">
        <v>1728.6987704539299</v>
      </c>
      <c r="F70" s="16">
        <v>19624</v>
      </c>
      <c r="G70" s="65"/>
      <c r="H70" s="20"/>
    </row>
    <row r="71" spans="2:8" x14ac:dyDescent="0.15">
      <c r="B71" s="65" t="s">
        <v>935</v>
      </c>
      <c r="C71" s="115" t="s">
        <v>936</v>
      </c>
      <c r="D71" s="15">
        <v>95758.622846356593</v>
      </c>
      <c r="E71" s="15">
        <v>9785.1762506059895</v>
      </c>
      <c r="F71" s="16">
        <v>120561</v>
      </c>
      <c r="G71" s="65"/>
      <c r="H71" s="20"/>
    </row>
    <row r="72" spans="2:8" x14ac:dyDescent="0.15">
      <c r="B72" s="65" t="s">
        <v>937</v>
      </c>
      <c r="C72" s="115" t="s">
        <v>938</v>
      </c>
      <c r="D72" s="15">
        <v>9812.3436311882706</v>
      </c>
      <c r="E72" s="15">
        <v>1182.58457800377</v>
      </c>
      <c r="F72" s="16">
        <v>11809</v>
      </c>
      <c r="G72" s="65"/>
      <c r="H72" s="20"/>
    </row>
    <row r="73" spans="2:8" x14ac:dyDescent="0.15">
      <c r="B73" s="65" t="s">
        <v>939</v>
      </c>
      <c r="C73" s="115" t="s">
        <v>940</v>
      </c>
      <c r="D73" s="15">
        <v>88699.941709468403</v>
      </c>
      <c r="E73" s="15">
        <v>8919.4176856133308</v>
      </c>
      <c r="F73" s="16">
        <v>110976</v>
      </c>
      <c r="G73" s="65"/>
      <c r="H73" s="20"/>
    </row>
    <row r="74" spans="2:8" x14ac:dyDescent="0.15">
      <c r="B74" s="65" t="s">
        <v>941</v>
      </c>
      <c r="C74" s="115" t="s">
        <v>942</v>
      </c>
      <c r="D74" s="15">
        <v>18200.921126983001</v>
      </c>
      <c r="E74" s="15">
        <v>1799.5031331965699</v>
      </c>
      <c r="F74" s="16">
        <v>22373</v>
      </c>
      <c r="G74" s="65"/>
      <c r="H74" s="20"/>
    </row>
    <row r="75" spans="2:8" x14ac:dyDescent="0.15">
      <c r="B75" s="65" t="s">
        <v>943</v>
      </c>
      <c r="C75" s="115" t="s">
        <v>944</v>
      </c>
      <c r="D75" s="15">
        <v>7342.2617911935904</v>
      </c>
      <c r="E75" s="15">
        <v>626.18975476215201</v>
      </c>
      <c r="F75" s="16">
        <v>8802</v>
      </c>
      <c r="G75" s="65"/>
      <c r="H75" s="20"/>
    </row>
    <row r="76" spans="2:8" x14ac:dyDescent="0.15">
      <c r="B76" s="65" t="s">
        <v>107</v>
      </c>
      <c r="C76" s="115" t="s">
        <v>945</v>
      </c>
      <c r="D76" s="15">
        <v>243085.80266095599</v>
      </c>
      <c r="E76" s="15">
        <v>84692.900523079297</v>
      </c>
      <c r="F76" s="16">
        <v>399937</v>
      </c>
      <c r="G76" s="65"/>
      <c r="H76" s="20"/>
    </row>
    <row r="77" spans="2:8" x14ac:dyDescent="0.15">
      <c r="B77" s="65" t="s">
        <v>946</v>
      </c>
      <c r="C77" s="115" t="s">
        <v>947</v>
      </c>
      <c r="D77" s="15">
        <v>332728.902692659</v>
      </c>
      <c r="E77" s="15">
        <v>21181.3583227405</v>
      </c>
      <c r="F77" s="16">
        <v>359670</v>
      </c>
      <c r="G77" s="65"/>
      <c r="H77" s="20"/>
    </row>
    <row r="78" spans="2:8" x14ac:dyDescent="0.15">
      <c r="B78" s="93" t="s">
        <v>948</v>
      </c>
      <c r="C78" s="94" t="s">
        <v>949</v>
      </c>
      <c r="D78" s="95">
        <v>211496.281035447</v>
      </c>
      <c r="E78" s="95">
        <v>11496.5188187535</v>
      </c>
      <c r="F78" s="116">
        <v>250165</v>
      </c>
      <c r="G78" s="93">
        <v>24</v>
      </c>
      <c r="H78" s="20"/>
    </row>
    <row r="79" spans="2:8" x14ac:dyDescent="0.15">
      <c r="B79" s="93" t="s">
        <v>950</v>
      </c>
      <c r="C79" s="94" t="s">
        <v>951</v>
      </c>
      <c r="D79" s="95">
        <v>97500.169990955706</v>
      </c>
      <c r="E79" s="95">
        <v>2852.33702901168</v>
      </c>
      <c r="F79" s="116">
        <v>103876</v>
      </c>
      <c r="G79" s="93">
        <v>24</v>
      </c>
      <c r="H79" s="20"/>
    </row>
    <row r="80" spans="2:8" x14ac:dyDescent="0.15">
      <c r="B80" s="97" t="s">
        <v>952</v>
      </c>
      <c r="C80" s="98" t="s">
        <v>953</v>
      </c>
      <c r="D80" s="99">
        <v>398831</v>
      </c>
      <c r="E80" s="99">
        <v>0</v>
      </c>
      <c r="F80" s="117">
        <v>398831</v>
      </c>
      <c r="G80" s="97">
        <v>25</v>
      </c>
      <c r="H80" s="20"/>
    </row>
    <row r="81" spans="2:8" x14ac:dyDescent="0.15">
      <c r="B81" s="97" t="s">
        <v>954</v>
      </c>
      <c r="C81" s="98" t="s">
        <v>955</v>
      </c>
      <c r="D81" s="99">
        <v>335058.07250446401</v>
      </c>
      <c r="E81" s="99">
        <v>42822.044153864103</v>
      </c>
      <c r="F81" s="117">
        <v>412233</v>
      </c>
      <c r="G81" s="97">
        <v>25</v>
      </c>
      <c r="H81" s="20"/>
    </row>
    <row r="82" spans="2:8" x14ac:dyDescent="0.15">
      <c r="B82" s="65" t="s">
        <v>956</v>
      </c>
      <c r="C82" s="115" t="s">
        <v>957</v>
      </c>
      <c r="D82" s="15">
        <v>28674.045827768899</v>
      </c>
      <c r="E82" s="15">
        <v>2549.3220430634201</v>
      </c>
      <c r="F82" s="16">
        <v>33531</v>
      </c>
      <c r="G82" s="65"/>
      <c r="H82" s="20"/>
    </row>
    <row r="83" spans="2:8" x14ac:dyDescent="0.15">
      <c r="B83" s="65" t="s">
        <v>958</v>
      </c>
      <c r="C83" s="115" t="s">
        <v>959</v>
      </c>
      <c r="D83" s="15">
        <v>49788.160954714498</v>
      </c>
      <c r="E83" s="15">
        <v>1599.94237557512</v>
      </c>
      <c r="F83" s="16">
        <v>53997</v>
      </c>
      <c r="G83" s="65"/>
      <c r="H83" s="20"/>
    </row>
    <row r="84" spans="2:8" x14ac:dyDescent="0.15">
      <c r="B84" s="93" t="s">
        <v>960</v>
      </c>
      <c r="C84" s="94" t="s">
        <v>961</v>
      </c>
      <c r="D84" s="95">
        <v>39321.613190713702</v>
      </c>
      <c r="E84" s="95">
        <v>8225.8558564394298</v>
      </c>
      <c r="F84" s="116">
        <v>71345</v>
      </c>
      <c r="G84" s="93">
        <v>26</v>
      </c>
      <c r="H84" s="20"/>
    </row>
    <row r="85" spans="2:8" x14ac:dyDescent="0.15">
      <c r="B85" s="93" t="s">
        <v>962</v>
      </c>
      <c r="C85" s="94" t="s">
        <v>963</v>
      </c>
      <c r="D85" s="95">
        <v>108760.067627941</v>
      </c>
      <c r="E85" s="95">
        <v>38958.951276748499</v>
      </c>
      <c r="F85" s="116">
        <v>170992</v>
      </c>
      <c r="G85" s="93">
        <v>26</v>
      </c>
      <c r="H85" s="20"/>
    </row>
    <row r="86" spans="2:8" x14ac:dyDescent="0.15">
      <c r="B86" s="93" t="s">
        <v>964</v>
      </c>
      <c r="C86" s="94" t="s">
        <v>965</v>
      </c>
      <c r="D86" s="95">
        <v>168340.82287403499</v>
      </c>
      <c r="E86" s="95">
        <v>31047.809676443499</v>
      </c>
      <c r="F86" s="116">
        <v>246758</v>
      </c>
      <c r="G86" s="93">
        <v>26</v>
      </c>
      <c r="H86" s="20"/>
    </row>
    <row r="87" spans="2:8" x14ac:dyDescent="0.15">
      <c r="B87" s="93" t="s">
        <v>966</v>
      </c>
      <c r="C87" s="94" t="s">
        <v>967</v>
      </c>
      <c r="D87" s="95">
        <v>15737.590457509001</v>
      </c>
      <c r="E87" s="95">
        <v>2061.35877371176</v>
      </c>
      <c r="F87" s="116">
        <v>19229</v>
      </c>
      <c r="G87" s="93">
        <v>26</v>
      </c>
      <c r="H87" s="20"/>
    </row>
    <row r="88" spans="2:8" x14ac:dyDescent="0.15">
      <c r="B88" s="65" t="s">
        <v>968</v>
      </c>
      <c r="C88" s="115" t="s">
        <v>969</v>
      </c>
      <c r="D88" s="15">
        <v>131456.58455244399</v>
      </c>
      <c r="E88" s="15">
        <v>2730.2316800827898</v>
      </c>
      <c r="F88" s="16">
        <v>134648</v>
      </c>
      <c r="G88" s="65"/>
      <c r="H88" s="20"/>
    </row>
    <row r="89" spans="2:8" x14ac:dyDescent="0.15">
      <c r="B89" s="118" t="s">
        <v>970</v>
      </c>
      <c r="C89" s="119" t="s">
        <v>971</v>
      </c>
      <c r="D89" s="120">
        <v>62483.580939539497</v>
      </c>
      <c r="E89" s="120">
        <v>6682.7267190092898</v>
      </c>
      <c r="F89" s="121">
        <v>72991</v>
      </c>
      <c r="G89" s="118">
        <v>26</v>
      </c>
      <c r="H89" s="20">
        <v>0.874</v>
      </c>
    </row>
    <row r="90" spans="2:8" x14ac:dyDescent="0.15">
      <c r="B90" s="65" t="s">
        <v>972</v>
      </c>
      <c r="C90" s="115" t="s">
        <v>973</v>
      </c>
      <c r="D90" s="15">
        <v>62694.341924344699</v>
      </c>
      <c r="E90" s="15">
        <v>1371.42364949391</v>
      </c>
      <c r="F90" s="16">
        <v>66696</v>
      </c>
      <c r="G90" s="65"/>
      <c r="H90" s="20"/>
    </row>
    <row r="91" spans="2:8" x14ac:dyDescent="0.15">
      <c r="B91" s="93" t="s">
        <v>974</v>
      </c>
      <c r="C91" s="94" t="s">
        <v>975</v>
      </c>
      <c r="D91" s="95">
        <v>411811.367227423</v>
      </c>
      <c r="E91" s="95">
        <v>47.936845343518399</v>
      </c>
      <c r="F91" s="116">
        <v>371448</v>
      </c>
      <c r="G91" s="93">
        <v>29</v>
      </c>
      <c r="H91" s="20"/>
    </row>
    <row r="92" spans="2:8" x14ac:dyDescent="0.15">
      <c r="B92" s="93" t="s">
        <v>976</v>
      </c>
      <c r="C92" s="94" t="s">
        <v>977</v>
      </c>
      <c r="D92" s="95">
        <v>131635.39211742999</v>
      </c>
      <c r="E92" s="95">
        <v>1303.4423430801301</v>
      </c>
      <c r="F92" s="116">
        <v>125701</v>
      </c>
      <c r="G92" s="93">
        <v>28</v>
      </c>
      <c r="H92" s="20"/>
    </row>
    <row r="93" spans="2:8" x14ac:dyDescent="0.15">
      <c r="B93" s="65" t="s">
        <v>978</v>
      </c>
      <c r="C93" s="115" t="s">
        <v>979</v>
      </c>
      <c r="D93" s="15">
        <v>37643.291410209597</v>
      </c>
      <c r="E93" s="15">
        <v>3477.8836088642502</v>
      </c>
      <c r="F93" s="16">
        <v>46883</v>
      </c>
      <c r="G93" s="65"/>
      <c r="H93" s="20"/>
    </row>
    <row r="94" spans="2:8" x14ac:dyDescent="0.15">
      <c r="B94" s="65" t="s">
        <v>241</v>
      </c>
      <c r="C94" s="115" t="s">
        <v>980</v>
      </c>
      <c r="D94" s="15">
        <v>33357.7650826545</v>
      </c>
      <c r="E94" s="15">
        <v>2746.01096497854</v>
      </c>
      <c r="F94" s="16">
        <v>40089</v>
      </c>
      <c r="G94" s="65"/>
      <c r="H94" s="20"/>
    </row>
    <row r="95" spans="2:8" x14ac:dyDescent="0.15">
      <c r="B95" s="93" t="s">
        <v>981</v>
      </c>
      <c r="C95" s="94" t="s">
        <v>982</v>
      </c>
      <c r="D95" s="95">
        <v>0</v>
      </c>
      <c r="E95" s="95">
        <v>0</v>
      </c>
      <c r="F95" s="116">
        <v>764389</v>
      </c>
      <c r="G95" s="103" t="s">
        <v>646</v>
      </c>
      <c r="H95" s="20"/>
    </row>
    <row r="96" spans="2:8" x14ac:dyDescent="0.15">
      <c r="B96" s="65" t="s">
        <v>983</v>
      </c>
      <c r="C96" s="115" t="s">
        <v>984</v>
      </c>
      <c r="D96" s="15">
        <v>10086.9979826</v>
      </c>
      <c r="E96" s="15">
        <v>0</v>
      </c>
      <c r="F96" s="16">
        <v>10087</v>
      </c>
      <c r="G96" s="65"/>
      <c r="H96" s="20"/>
    </row>
    <row r="97" spans="2:8" x14ac:dyDescent="0.15">
      <c r="B97" s="28" t="s">
        <v>985</v>
      </c>
      <c r="C97" s="29" t="s">
        <v>986</v>
      </c>
      <c r="D97" s="30">
        <v>0</v>
      </c>
      <c r="E97" s="30">
        <v>0</v>
      </c>
      <c r="F97" s="31">
        <v>-7982</v>
      </c>
      <c r="G97" s="28"/>
      <c r="H97" s="32"/>
    </row>
    <row r="98" spans="2:8" x14ac:dyDescent="0.15">
      <c r="B98" s="29"/>
      <c r="C98" s="29"/>
      <c r="D98" s="30"/>
      <c r="E98" s="30"/>
      <c r="F98" s="122"/>
      <c r="G98" s="123"/>
    </row>
    <row r="99" spans="2:8" ht="28.5" customHeight="1" x14ac:dyDescent="0.15">
      <c r="B99" s="2" t="s">
        <v>243</v>
      </c>
      <c r="C99" s="2"/>
      <c r="D99" s="2"/>
      <c r="E99" s="2"/>
      <c r="F99" s="2"/>
      <c r="G99" s="123"/>
    </row>
    <row r="100" spans="2:8" ht="15" customHeight="1" x14ac:dyDescent="0.15">
      <c r="B100" s="1" t="s">
        <v>244</v>
      </c>
      <c r="C100" s="1"/>
      <c r="D100" s="1"/>
      <c r="E100" s="1"/>
      <c r="F100" s="1"/>
    </row>
    <row r="101" spans="2:8" ht="16" x14ac:dyDescent="0.2">
      <c r="B101" s="38"/>
      <c r="C101" s="39"/>
      <c r="D101" s="40" t="s">
        <v>245</v>
      </c>
      <c r="E101" s="40" t="s">
        <v>246</v>
      </c>
      <c r="F101" s="41" t="s">
        <v>247</v>
      </c>
    </row>
    <row r="102" spans="2:8" ht="16" x14ac:dyDescent="0.2">
      <c r="B102" s="43" t="s">
        <v>248</v>
      </c>
      <c r="C102" s="44"/>
      <c r="D102" s="45">
        <f>+SUM(D78:D79)+SUM(D84:D87)+SUM(D91:D92)+D95+H89*D89</f>
        <v>1239213.9542626119</v>
      </c>
      <c r="E102" s="45">
        <f>+SUM(E78:E79)+SUM(E84:E87)+SUM(E91:E92)+E95+H89*E89</f>
        <v>101834.91377194614</v>
      </c>
      <c r="F102" s="46">
        <f>+SUM(F78:F79)+SUM(F84:F87)+SUM(F91:F92)+F95+H89*F89</f>
        <v>2187697.1340000001</v>
      </c>
    </row>
    <row r="103" spans="2:8" ht="16" x14ac:dyDescent="0.2">
      <c r="B103" s="48" t="s">
        <v>249</v>
      </c>
      <c r="C103" s="54"/>
      <c r="D103" s="85">
        <f>+SUM(D4:D97)</f>
        <v>4221448.6616340009</v>
      </c>
      <c r="E103" s="85">
        <f>+SUM(E4:E97)</f>
        <v>811248.07358204073</v>
      </c>
      <c r="F103" s="86">
        <f>+SUM(F4:F97)</f>
        <v>6233905</v>
      </c>
    </row>
    <row r="104" spans="2:8" ht="16" x14ac:dyDescent="0.2">
      <c r="B104" s="43" t="s">
        <v>250</v>
      </c>
      <c r="C104" s="44"/>
      <c r="D104" s="51">
        <f>+D102/D103</f>
        <v>0.29355182393310164</v>
      </c>
      <c r="E104" s="51">
        <f>+E102/E103</f>
        <v>0.12552869718666601</v>
      </c>
      <c r="F104" s="51">
        <f>+F102/F103</f>
        <v>0.35093526994716795</v>
      </c>
    </row>
    <row r="105" spans="2:8" ht="16" x14ac:dyDescent="0.2">
      <c r="B105" s="53" t="s">
        <v>251</v>
      </c>
      <c r="C105" s="54"/>
      <c r="D105" s="55">
        <f>1-D104</f>
        <v>0.70644817606689836</v>
      </c>
      <c r="E105" s="55">
        <f>1-E104</f>
        <v>0.87447130281333396</v>
      </c>
      <c r="F105" s="55">
        <f>1-F104</f>
        <v>0.64906473005283205</v>
      </c>
    </row>
  </sheetData>
  <mergeCells count="2">
    <mergeCell ref="B99:F99"/>
    <mergeCell ref="B100:F100"/>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I104"/>
  <sheetViews>
    <sheetView topLeftCell="A84" zoomScale="110" zoomScaleNormal="110" workbookViewId="0">
      <selection activeCell="I2" sqref="I2"/>
    </sheetView>
  </sheetViews>
  <sheetFormatPr baseColWidth="10" defaultColWidth="8.83203125" defaultRowHeight="13" x14ac:dyDescent="0.15"/>
  <cols>
    <col min="3" max="3" width="76.83203125" customWidth="1"/>
    <col min="5" max="5" width="16" customWidth="1"/>
    <col min="6" max="6" width="16.33203125" customWidth="1"/>
    <col min="7" max="7" width="16" customWidth="1"/>
    <col min="8" max="8" width="16.33203125" customWidth="1"/>
    <col min="9" max="9" width="13.33203125" customWidth="1"/>
  </cols>
  <sheetData>
    <row r="2" spans="2:9" ht="51" x14ac:dyDescent="0.15">
      <c r="B2" s="124"/>
      <c r="C2" s="10">
        <v>1987</v>
      </c>
      <c r="D2" s="5"/>
      <c r="E2" s="11" t="s">
        <v>23</v>
      </c>
      <c r="F2" s="11" t="s">
        <v>24</v>
      </c>
      <c r="G2" s="12" t="s">
        <v>25</v>
      </c>
      <c r="H2" s="10" t="s">
        <v>26</v>
      </c>
      <c r="I2" s="12" t="s">
        <v>27</v>
      </c>
    </row>
    <row r="3" spans="2:9" x14ac:dyDescent="0.15">
      <c r="B3" s="125" t="s">
        <v>987</v>
      </c>
      <c r="C3" s="61" t="s">
        <v>988</v>
      </c>
      <c r="D3" s="59" t="s">
        <v>809</v>
      </c>
      <c r="E3" s="90">
        <v>18497.140508747401</v>
      </c>
      <c r="F3" s="90">
        <v>255.548772211814</v>
      </c>
      <c r="G3" s="126">
        <v>15074.4</v>
      </c>
      <c r="H3" s="61"/>
      <c r="I3" s="20"/>
    </row>
    <row r="4" spans="2:9" x14ac:dyDescent="0.15">
      <c r="B4" s="127" t="s">
        <v>989</v>
      </c>
      <c r="C4" s="65" t="s">
        <v>990</v>
      </c>
      <c r="D4" t="s">
        <v>811</v>
      </c>
      <c r="E4" s="15">
        <v>42334.137075210703</v>
      </c>
      <c r="F4" s="15">
        <v>1406.4554475683501</v>
      </c>
      <c r="G4" s="128">
        <v>46720.7</v>
      </c>
      <c r="H4" s="65"/>
      <c r="I4" s="20"/>
    </row>
    <row r="5" spans="2:9" x14ac:dyDescent="0.15">
      <c r="B5" s="127" t="s">
        <v>991</v>
      </c>
      <c r="C5" s="65" t="s">
        <v>992</v>
      </c>
      <c r="D5" t="s">
        <v>813</v>
      </c>
      <c r="E5" s="15">
        <v>3995.16827457416</v>
      </c>
      <c r="F5" s="15">
        <v>1332.1995910595799</v>
      </c>
      <c r="G5" s="128">
        <v>3708</v>
      </c>
      <c r="H5" s="65"/>
      <c r="I5" s="20"/>
    </row>
    <row r="6" spans="2:9" x14ac:dyDescent="0.15">
      <c r="B6" s="127" t="s">
        <v>993</v>
      </c>
      <c r="C6" s="65" t="s">
        <v>994</v>
      </c>
      <c r="D6" t="s">
        <v>815</v>
      </c>
      <c r="E6" s="15">
        <v>8208.7185864175299</v>
      </c>
      <c r="F6" s="15">
        <v>1379.0799963811501</v>
      </c>
      <c r="G6" s="128">
        <v>9947.9</v>
      </c>
      <c r="H6" s="65"/>
      <c r="I6" s="20"/>
    </row>
    <row r="7" spans="2:9" x14ac:dyDescent="0.15">
      <c r="B7" s="129" t="s">
        <v>995</v>
      </c>
      <c r="C7" s="65" t="s">
        <v>996</v>
      </c>
      <c r="D7" t="s">
        <v>817</v>
      </c>
      <c r="E7" s="15">
        <v>1780.5723119949801</v>
      </c>
      <c r="F7" s="15">
        <v>1935.8321664533801</v>
      </c>
      <c r="G7" s="128">
        <v>3475.7</v>
      </c>
      <c r="H7" s="65"/>
      <c r="I7" s="20"/>
    </row>
    <row r="8" spans="2:9" x14ac:dyDescent="0.15">
      <c r="B8" s="127" t="s">
        <v>997</v>
      </c>
      <c r="C8" s="65" t="s">
        <v>272</v>
      </c>
      <c r="D8" t="s">
        <v>819</v>
      </c>
      <c r="E8" s="15">
        <v>9653.2222322734196</v>
      </c>
      <c r="F8" s="15">
        <v>1932.7841327951601</v>
      </c>
      <c r="G8" s="128">
        <v>15488</v>
      </c>
      <c r="H8" s="65"/>
      <c r="I8" s="20"/>
    </row>
    <row r="9" spans="2:9" x14ac:dyDescent="0.15">
      <c r="B9" s="127" t="s">
        <v>998</v>
      </c>
      <c r="C9" s="65" t="s">
        <v>999</v>
      </c>
      <c r="D9" t="s">
        <v>821</v>
      </c>
      <c r="E9" s="15">
        <v>59205.780603908599</v>
      </c>
      <c r="F9" s="15">
        <v>8657.7703572505598</v>
      </c>
      <c r="G9" s="128">
        <v>55484.4</v>
      </c>
      <c r="H9" s="65"/>
      <c r="I9" s="20"/>
    </row>
    <row r="10" spans="2:9" x14ac:dyDescent="0.15">
      <c r="B10" s="129" t="s">
        <v>1000</v>
      </c>
      <c r="C10" s="65" t="s">
        <v>1001</v>
      </c>
      <c r="D10" t="s">
        <v>823</v>
      </c>
      <c r="E10" s="15">
        <v>3372.2872508320602</v>
      </c>
      <c r="F10" s="15">
        <v>3755.4967577009302</v>
      </c>
      <c r="G10" s="128">
        <v>8213.2999999999993</v>
      </c>
      <c r="H10" s="65"/>
      <c r="I10" s="20"/>
    </row>
    <row r="11" spans="2:9" x14ac:dyDescent="0.15">
      <c r="B11" s="129" t="s">
        <v>1002</v>
      </c>
      <c r="C11" s="65" t="s">
        <v>1003</v>
      </c>
      <c r="D11" t="s">
        <v>1004</v>
      </c>
      <c r="E11" s="15">
        <v>48084.864599669199</v>
      </c>
      <c r="F11" s="15">
        <v>183327.706239836</v>
      </c>
      <c r="G11" s="128">
        <v>291000.40000000002</v>
      </c>
      <c r="H11" s="65"/>
      <c r="I11" s="20"/>
    </row>
    <row r="12" spans="2:9" x14ac:dyDescent="0.15">
      <c r="B12" s="127" t="s">
        <v>1005</v>
      </c>
      <c r="C12" s="65" t="s">
        <v>1006</v>
      </c>
      <c r="D12" t="s">
        <v>829</v>
      </c>
      <c r="E12" s="15">
        <v>1105.0332175247499</v>
      </c>
      <c r="F12" s="15">
        <v>948.74844226023299</v>
      </c>
      <c r="G12" s="128">
        <v>18927.599999999999</v>
      </c>
      <c r="H12" s="65"/>
      <c r="I12" s="20"/>
    </row>
    <row r="13" spans="2:9" x14ac:dyDescent="0.15">
      <c r="B13" s="127" t="s">
        <v>1007</v>
      </c>
      <c r="C13" s="65" t="s">
        <v>1008</v>
      </c>
      <c r="D13" t="s">
        <v>831</v>
      </c>
      <c r="E13" s="15">
        <v>121377.621796405</v>
      </c>
      <c r="F13" s="15">
        <v>1113.4920054223201</v>
      </c>
      <c r="G13" s="128">
        <v>100498.4</v>
      </c>
      <c r="H13" s="65"/>
      <c r="I13" s="20"/>
    </row>
    <row r="14" spans="2:9" x14ac:dyDescent="0.15">
      <c r="B14" s="127" t="s">
        <v>1009</v>
      </c>
      <c r="C14" s="65" t="s">
        <v>1010</v>
      </c>
      <c r="D14" t="s">
        <v>833</v>
      </c>
      <c r="E14" s="15">
        <v>15357.105718139899</v>
      </c>
      <c r="F14" s="15">
        <v>2.0980479147511399</v>
      </c>
      <c r="G14" s="128">
        <v>16794.900000000001</v>
      </c>
      <c r="H14" s="65"/>
      <c r="I14" s="20"/>
    </row>
    <row r="15" spans="2:9" x14ac:dyDescent="0.15">
      <c r="B15" s="127" t="s">
        <v>1011</v>
      </c>
      <c r="C15" s="65" t="s">
        <v>1012</v>
      </c>
      <c r="D15" t="s">
        <v>835</v>
      </c>
      <c r="E15" s="15">
        <v>13744.9054330288</v>
      </c>
      <c r="F15" s="15">
        <v>1553.44338565931</v>
      </c>
      <c r="G15" s="128">
        <v>12139.9</v>
      </c>
      <c r="H15" s="65"/>
      <c r="I15" s="20"/>
    </row>
    <row r="16" spans="2:9" x14ac:dyDescent="0.15">
      <c r="B16" s="127" t="s">
        <v>1013</v>
      </c>
      <c r="C16" s="65" t="s">
        <v>1014</v>
      </c>
      <c r="D16" t="s">
        <v>837</v>
      </c>
      <c r="E16" s="15">
        <v>2862.8724106535901</v>
      </c>
      <c r="F16" s="15">
        <v>1391.07220570036</v>
      </c>
      <c r="G16" s="128">
        <v>4354</v>
      </c>
      <c r="H16" s="65"/>
      <c r="I16" s="20"/>
    </row>
    <row r="17" spans="2:9" x14ac:dyDescent="0.15">
      <c r="B17" s="127" t="s">
        <v>1015</v>
      </c>
      <c r="C17" s="65" t="s">
        <v>1016</v>
      </c>
      <c r="D17" t="s">
        <v>839</v>
      </c>
      <c r="E17" s="15">
        <v>37791.315380150401</v>
      </c>
      <c r="F17" s="15">
        <v>171.686292161757</v>
      </c>
      <c r="G17" s="128">
        <v>27003.3</v>
      </c>
      <c r="H17" s="65"/>
      <c r="I17" s="20"/>
    </row>
    <row r="18" spans="2:9" x14ac:dyDescent="0.15">
      <c r="B18" s="127" t="s">
        <v>1017</v>
      </c>
      <c r="C18" s="65" t="s">
        <v>1018</v>
      </c>
      <c r="D18" t="s">
        <v>841</v>
      </c>
      <c r="E18" s="15">
        <v>6694.63282748458</v>
      </c>
      <c r="F18" s="15">
        <v>838.41628021511406</v>
      </c>
      <c r="G18" s="128">
        <v>6915</v>
      </c>
      <c r="H18" s="65"/>
      <c r="I18" s="20"/>
    </row>
    <row r="19" spans="2:9" x14ac:dyDescent="0.15">
      <c r="B19" s="129" t="s">
        <v>1019</v>
      </c>
      <c r="C19" s="65" t="s">
        <v>1020</v>
      </c>
      <c r="D19" t="s">
        <v>843</v>
      </c>
      <c r="E19" s="15">
        <v>8778.3797201948692</v>
      </c>
      <c r="F19" s="15">
        <v>14208.7135147547</v>
      </c>
      <c r="G19" s="128">
        <v>25922.6</v>
      </c>
      <c r="H19" s="65"/>
      <c r="I19" s="20"/>
    </row>
    <row r="20" spans="2:9" x14ac:dyDescent="0.15">
      <c r="B20" s="129" t="s">
        <v>1021</v>
      </c>
      <c r="C20" s="65" t="s">
        <v>1022</v>
      </c>
      <c r="D20" t="s">
        <v>845</v>
      </c>
      <c r="E20" s="15">
        <v>10081.7773427955</v>
      </c>
      <c r="F20" s="15">
        <v>8206.8898408023906</v>
      </c>
      <c r="G20" s="128">
        <v>17259.2</v>
      </c>
      <c r="H20" s="65"/>
      <c r="I20" s="20"/>
    </row>
    <row r="21" spans="2:9" x14ac:dyDescent="0.15">
      <c r="B21" s="127" t="s">
        <v>1023</v>
      </c>
      <c r="C21" s="65" t="s">
        <v>1024</v>
      </c>
      <c r="D21" t="s">
        <v>847</v>
      </c>
      <c r="E21" s="15">
        <v>27986.3773875878</v>
      </c>
      <c r="F21" s="15">
        <v>4211.1377547710699</v>
      </c>
      <c r="G21" s="128">
        <v>34278.199999999997</v>
      </c>
      <c r="H21" s="65"/>
      <c r="I21" s="20"/>
    </row>
    <row r="22" spans="2:9" x14ac:dyDescent="0.15">
      <c r="B22" s="127" t="s">
        <v>1025</v>
      </c>
      <c r="C22" s="65" t="s">
        <v>1026</v>
      </c>
      <c r="D22" t="s">
        <v>849</v>
      </c>
      <c r="E22" s="15">
        <v>6787.3658013118302</v>
      </c>
      <c r="F22" s="15">
        <v>1446.8610342934801</v>
      </c>
      <c r="G22" s="128">
        <v>8806</v>
      </c>
      <c r="H22" s="65"/>
      <c r="I22" s="20"/>
    </row>
    <row r="23" spans="2:9" x14ac:dyDescent="0.15">
      <c r="B23" s="129" t="s">
        <v>1027</v>
      </c>
      <c r="C23" s="65" t="s">
        <v>1028</v>
      </c>
      <c r="D23" t="s">
        <v>851</v>
      </c>
      <c r="E23" s="15">
        <v>23316.510349009</v>
      </c>
      <c r="F23" s="15">
        <v>3361.17189805409</v>
      </c>
      <c r="G23" s="128">
        <v>29037.4</v>
      </c>
      <c r="H23" s="65"/>
      <c r="I23" s="20"/>
    </row>
    <row r="24" spans="2:9" x14ac:dyDescent="0.15">
      <c r="B24" s="129" t="s">
        <v>1029</v>
      </c>
      <c r="C24" s="65" t="s">
        <v>1030</v>
      </c>
      <c r="D24" t="s">
        <v>853</v>
      </c>
      <c r="E24" s="15">
        <v>34749.3968771379</v>
      </c>
      <c r="F24" s="15">
        <v>4214.5065178401001</v>
      </c>
      <c r="G24" s="128">
        <v>45145.3</v>
      </c>
      <c r="H24" s="65"/>
      <c r="I24" s="20"/>
    </row>
    <row r="25" spans="2:9" x14ac:dyDescent="0.15">
      <c r="B25" s="129" t="s">
        <v>1031</v>
      </c>
      <c r="C25" s="65" t="s">
        <v>1032</v>
      </c>
      <c r="D25" t="s">
        <v>855</v>
      </c>
      <c r="E25" s="15">
        <v>25051.0680500204</v>
      </c>
      <c r="F25" s="15">
        <v>7115.2332850502098</v>
      </c>
      <c r="G25" s="128">
        <v>37276.6</v>
      </c>
      <c r="H25" s="65"/>
      <c r="I25" s="20"/>
    </row>
    <row r="26" spans="2:9" x14ac:dyDescent="0.15">
      <c r="B26" s="129" t="s">
        <v>1033</v>
      </c>
      <c r="C26" s="65" t="s">
        <v>1034</v>
      </c>
      <c r="D26" t="s">
        <v>857</v>
      </c>
      <c r="E26" s="15">
        <v>2764.8515622815498</v>
      </c>
      <c r="F26" s="15">
        <v>299.11018160504699</v>
      </c>
      <c r="G26" s="128">
        <v>3363.9</v>
      </c>
      <c r="H26" s="65"/>
      <c r="I26" s="20"/>
    </row>
    <row r="27" spans="2:9" x14ac:dyDescent="0.15">
      <c r="B27" s="127" t="s">
        <v>1035</v>
      </c>
      <c r="C27" s="65" t="s">
        <v>1036</v>
      </c>
      <c r="D27" t="s">
        <v>859</v>
      </c>
      <c r="E27" s="15">
        <v>10284.912150628301</v>
      </c>
      <c r="F27" s="15">
        <v>3139.7320130784201</v>
      </c>
      <c r="G27" s="128">
        <v>14364.9</v>
      </c>
      <c r="H27" s="65"/>
      <c r="I27" s="20"/>
    </row>
    <row r="28" spans="2:9" x14ac:dyDescent="0.15">
      <c r="B28" s="129" t="s">
        <v>1037</v>
      </c>
      <c r="C28" s="65" t="s">
        <v>1038</v>
      </c>
      <c r="D28" t="s">
        <v>861</v>
      </c>
      <c r="E28" s="15">
        <v>22178.492028381101</v>
      </c>
      <c r="F28" s="15">
        <v>166.71778330707301</v>
      </c>
      <c r="G28" s="128">
        <v>22172.2</v>
      </c>
      <c r="H28" s="65"/>
      <c r="I28" s="20"/>
    </row>
    <row r="29" spans="2:9" x14ac:dyDescent="0.15">
      <c r="B29" s="129" t="s">
        <v>1039</v>
      </c>
      <c r="C29" s="65" t="s">
        <v>1040</v>
      </c>
      <c r="D29" t="s">
        <v>863</v>
      </c>
      <c r="E29" s="15">
        <v>16512.671522224198</v>
      </c>
      <c r="F29" s="15">
        <v>479.218508521334</v>
      </c>
      <c r="G29" s="128">
        <v>17646.400000000001</v>
      </c>
      <c r="H29" s="65"/>
      <c r="I29" s="20"/>
    </row>
    <row r="30" spans="2:9" x14ac:dyDescent="0.15">
      <c r="B30" s="127" t="s">
        <v>1041</v>
      </c>
      <c r="C30" s="65" t="s">
        <v>1042</v>
      </c>
      <c r="D30" t="s">
        <v>865</v>
      </c>
      <c r="E30" s="15">
        <v>2438.9669143828501</v>
      </c>
      <c r="F30" s="15">
        <v>2390.46415603885</v>
      </c>
      <c r="G30" s="128">
        <v>5568.1</v>
      </c>
      <c r="H30" s="65"/>
      <c r="I30" s="20"/>
    </row>
    <row r="31" spans="2:9" x14ac:dyDescent="0.15">
      <c r="B31" s="127" t="s">
        <v>1043</v>
      </c>
      <c r="C31" s="65" t="s">
        <v>1044</v>
      </c>
      <c r="D31" t="s">
        <v>867</v>
      </c>
      <c r="E31" s="15">
        <v>18529.875343404499</v>
      </c>
      <c r="F31" s="15">
        <v>2800.2769839585098</v>
      </c>
      <c r="G31" s="128">
        <v>24258.3</v>
      </c>
      <c r="H31" s="65"/>
      <c r="I31" s="20"/>
    </row>
    <row r="32" spans="2:9" x14ac:dyDescent="0.15">
      <c r="B32" s="127" t="s">
        <v>1045</v>
      </c>
      <c r="C32" s="65" t="s">
        <v>1046</v>
      </c>
      <c r="D32" t="s">
        <v>869</v>
      </c>
      <c r="E32" s="15">
        <v>28652.462733218199</v>
      </c>
      <c r="F32" s="15">
        <v>9462.7798632841805</v>
      </c>
      <c r="G32" s="128">
        <v>37623.9</v>
      </c>
      <c r="H32" s="65"/>
      <c r="I32" s="20"/>
    </row>
    <row r="33" spans="2:9" x14ac:dyDescent="0.15">
      <c r="B33" s="129" t="s">
        <v>1047</v>
      </c>
      <c r="C33" s="65" t="s">
        <v>1048</v>
      </c>
      <c r="D33" t="s">
        <v>871</v>
      </c>
      <c r="E33" s="15">
        <v>7864.3164328779403</v>
      </c>
      <c r="F33" s="15">
        <v>109.673243734935</v>
      </c>
      <c r="G33" s="128">
        <v>3681.4</v>
      </c>
      <c r="H33" s="65"/>
      <c r="I33" s="20"/>
    </row>
    <row r="34" spans="2:9" x14ac:dyDescent="0.15">
      <c r="B34" s="127" t="s">
        <v>1049</v>
      </c>
      <c r="C34" s="65" t="s">
        <v>1050</v>
      </c>
      <c r="D34" t="s">
        <v>873</v>
      </c>
      <c r="E34" s="15">
        <v>6613.2022398116196</v>
      </c>
      <c r="F34" s="15">
        <v>1662.55899242288</v>
      </c>
      <c r="G34" s="128">
        <v>8209.9</v>
      </c>
      <c r="H34" s="65"/>
      <c r="I34" s="20"/>
    </row>
    <row r="35" spans="2:9" x14ac:dyDescent="0.15">
      <c r="B35" s="127" t="s">
        <v>1051</v>
      </c>
      <c r="C35" s="65" t="s">
        <v>1052</v>
      </c>
      <c r="D35" t="s">
        <v>875</v>
      </c>
      <c r="E35" s="15">
        <v>6651.3501787675104</v>
      </c>
      <c r="F35" s="15">
        <v>11737.3445028765</v>
      </c>
      <c r="G35" s="128">
        <v>20562.599999999999</v>
      </c>
      <c r="H35" s="65"/>
      <c r="I35" s="20"/>
    </row>
    <row r="36" spans="2:9" x14ac:dyDescent="0.15">
      <c r="B36" s="127" t="s">
        <v>1053</v>
      </c>
      <c r="C36" s="65" t="s">
        <v>1054</v>
      </c>
      <c r="D36" t="s">
        <v>877</v>
      </c>
      <c r="E36" s="15">
        <v>11787.5984916369</v>
      </c>
      <c r="F36" s="15">
        <v>14109.895527215</v>
      </c>
      <c r="G36" s="128">
        <v>25369.8</v>
      </c>
      <c r="H36" s="65"/>
      <c r="I36" s="20"/>
    </row>
    <row r="37" spans="2:9" x14ac:dyDescent="0.15">
      <c r="B37" s="127" t="s">
        <v>1055</v>
      </c>
      <c r="C37" s="65" t="s">
        <v>1056</v>
      </c>
      <c r="D37" t="s">
        <v>879</v>
      </c>
      <c r="E37" s="15">
        <v>6379.2912539871204</v>
      </c>
      <c r="F37" s="15">
        <v>6345.3852362850703</v>
      </c>
      <c r="G37" s="128">
        <v>14213.4</v>
      </c>
      <c r="H37" s="65"/>
      <c r="I37" s="20"/>
    </row>
    <row r="38" spans="2:9" x14ac:dyDescent="0.15">
      <c r="B38" s="127" t="s">
        <v>1057</v>
      </c>
      <c r="C38" s="65" t="s">
        <v>1058</v>
      </c>
      <c r="D38" t="s">
        <v>881</v>
      </c>
      <c r="E38" s="15">
        <v>3066.3119106201302</v>
      </c>
      <c r="F38" s="15">
        <v>201.692230507548</v>
      </c>
      <c r="G38" s="128">
        <v>3421.3</v>
      </c>
      <c r="H38" s="65"/>
      <c r="I38" s="20"/>
    </row>
    <row r="39" spans="2:9" x14ac:dyDescent="0.15">
      <c r="B39" s="127" t="s">
        <v>1059</v>
      </c>
      <c r="C39" s="65" t="s">
        <v>1060</v>
      </c>
      <c r="D39" t="s">
        <v>883</v>
      </c>
      <c r="E39" s="15">
        <v>4040.78324590895</v>
      </c>
      <c r="F39" s="15">
        <v>11389.1328756529</v>
      </c>
      <c r="G39" s="128">
        <v>19000.7</v>
      </c>
      <c r="H39" s="65"/>
      <c r="I39" s="20"/>
    </row>
    <row r="40" spans="2:9" x14ac:dyDescent="0.15">
      <c r="B40" s="127" t="s">
        <v>1061</v>
      </c>
      <c r="C40" s="65" t="s">
        <v>1062</v>
      </c>
      <c r="D40" t="s">
        <v>885</v>
      </c>
      <c r="E40" s="15">
        <v>8784.2929003923491</v>
      </c>
      <c r="F40" s="15">
        <v>5374.6362833130597</v>
      </c>
      <c r="G40" s="128">
        <v>14186.9</v>
      </c>
      <c r="H40" s="65"/>
      <c r="I40" s="20"/>
    </row>
    <row r="41" spans="2:9" x14ac:dyDescent="0.15">
      <c r="B41" s="127" t="s">
        <v>1063</v>
      </c>
      <c r="C41" s="65" t="s">
        <v>1064</v>
      </c>
      <c r="D41" t="s">
        <v>108</v>
      </c>
      <c r="E41" s="15">
        <v>12308.4790686912</v>
      </c>
      <c r="F41" s="15">
        <v>8721.5800397958592</v>
      </c>
      <c r="G41" s="128">
        <v>22269.5</v>
      </c>
      <c r="H41" s="65"/>
      <c r="I41" s="20"/>
    </row>
    <row r="42" spans="2:9" x14ac:dyDescent="0.15">
      <c r="B42" s="127" t="s">
        <v>1065</v>
      </c>
      <c r="C42" s="65" t="s">
        <v>1066</v>
      </c>
      <c r="D42" t="s">
        <v>888</v>
      </c>
      <c r="E42" s="15">
        <v>2110.5088856222801</v>
      </c>
      <c r="F42" s="15">
        <v>2392.8569096033898</v>
      </c>
      <c r="G42" s="128">
        <v>6225.6</v>
      </c>
      <c r="H42" s="65"/>
      <c r="I42" s="20"/>
    </row>
    <row r="43" spans="2:9" x14ac:dyDescent="0.15">
      <c r="B43" s="129" t="s">
        <v>1067</v>
      </c>
      <c r="C43" s="65" t="s">
        <v>1068</v>
      </c>
      <c r="D43" t="s">
        <v>890</v>
      </c>
      <c r="E43" s="15">
        <v>1719.42093017819</v>
      </c>
      <c r="F43" s="15">
        <v>8514.4388558345399</v>
      </c>
      <c r="G43" s="128">
        <v>11851.8</v>
      </c>
      <c r="H43" s="65"/>
      <c r="I43" s="20"/>
    </row>
    <row r="44" spans="2:9" x14ac:dyDescent="0.15">
      <c r="B44" s="127" t="s">
        <v>1069</v>
      </c>
      <c r="C44" s="65" t="s">
        <v>1070</v>
      </c>
      <c r="D44" t="s">
        <v>892</v>
      </c>
      <c r="E44" s="15">
        <v>396.93256252370298</v>
      </c>
      <c r="F44" s="15">
        <v>2888.9218245715902</v>
      </c>
      <c r="G44" s="128">
        <v>3309.5</v>
      </c>
      <c r="H44" s="65"/>
      <c r="I44" s="20"/>
    </row>
    <row r="45" spans="2:9" x14ac:dyDescent="0.15">
      <c r="B45" s="127" t="s">
        <v>1071</v>
      </c>
      <c r="C45" s="65" t="s">
        <v>1072</v>
      </c>
      <c r="D45" t="s">
        <v>894</v>
      </c>
      <c r="E45" s="15">
        <v>3144.4156291210202</v>
      </c>
      <c r="F45" s="15">
        <v>9659.9693695780206</v>
      </c>
      <c r="G45" s="128">
        <v>12470.4</v>
      </c>
      <c r="H45" s="65"/>
      <c r="I45" s="20"/>
    </row>
    <row r="46" spans="2:9" x14ac:dyDescent="0.15">
      <c r="B46" s="127" t="s">
        <v>1073</v>
      </c>
      <c r="C46" s="65" t="s">
        <v>1074</v>
      </c>
      <c r="D46" t="s">
        <v>896</v>
      </c>
      <c r="E46" s="15">
        <v>1329.92731741034</v>
      </c>
      <c r="F46" s="15">
        <v>8129.0203777674596</v>
      </c>
      <c r="G46" s="128">
        <v>8595.2000000000007</v>
      </c>
      <c r="H46" s="65"/>
      <c r="I46" s="20"/>
    </row>
    <row r="47" spans="2:9" x14ac:dyDescent="0.15">
      <c r="B47" s="127" t="s">
        <v>1075</v>
      </c>
      <c r="C47" s="65" t="s">
        <v>1076</v>
      </c>
      <c r="D47" t="s">
        <v>898</v>
      </c>
      <c r="E47" s="15">
        <v>3376.2772528180099</v>
      </c>
      <c r="F47" s="15">
        <v>9053.3122156806094</v>
      </c>
      <c r="G47" s="128">
        <v>12400.4</v>
      </c>
      <c r="H47" s="65"/>
      <c r="I47" s="20"/>
    </row>
    <row r="48" spans="2:9" x14ac:dyDescent="0.15">
      <c r="B48" s="127" t="s">
        <v>1077</v>
      </c>
      <c r="C48" s="65" t="s">
        <v>1078</v>
      </c>
      <c r="D48" t="s">
        <v>900</v>
      </c>
      <c r="E48" s="15">
        <v>4963.7127386307802</v>
      </c>
      <c r="F48" s="15">
        <v>3990.1099680329799</v>
      </c>
      <c r="G48" s="128">
        <v>11838.6</v>
      </c>
      <c r="H48" s="65"/>
      <c r="I48" s="20"/>
    </row>
    <row r="49" spans="2:9" x14ac:dyDescent="0.15">
      <c r="B49" s="127" t="s">
        <v>1079</v>
      </c>
      <c r="C49" s="65" t="s">
        <v>1080</v>
      </c>
      <c r="D49" t="s">
        <v>902</v>
      </c>
      <c r="E49" s="15">
        <v>4019.3671921554401</v>
      </c>
      <c r="F49" s="15">
        <v>18143.3293490992</v>
      </c>
      <c r="G49" s="128">
        <v>24194.9</v>
      </c>
      <c r="H49" s="65"/>
      <c r="I49" s="20"/>
    </row>
    <row r="50" spans="2:9" x14ac:dyDescent="0.15">
      <c r="B50" s="127" t="s">
        <v>1081</v>
      </c>
      <c r="C50" s="65" t="s">
        <v>1082</v>
      </c>
      <c r="D50" t="s">
        <v>904</v>
      </c>
      <c r="E50" s="15">
        <v>3170.5271472432501</v>
      </c>
      <c r="F50" s="15">
        <v>6541.8151862434497</v>
      </c>
      <c r="G50" s="128">
        <v>10422</v>
      </c>
      <c r="H50" s="65"/>
      <c r="I50" s="20"/>
    </row>
    <row r="51" spans="2:9" x14ac:dyDescent="0.15">
      <c r="B51" s="127" t="s">
        <v>1083</v>
      </c>
      <c r="C51" s="65" t="s">
        <v>1084</v>
      </c>
      <c r="D51" t="s">
        <v>906</v>
      </c>
      <c r="E51" s="15">
        <v>3346.6476211848399</v>
      </c>
      <c r="F51" s="15">
        <v>7475.2644880216503</v>
      </c>
      <c r="G51" s="128">
        <v>11609.3</v>
      </c>
      <c r="H51" s="65"/>
      <c r="I51" s="20"/>
    </row>
    <row r="52" spans="2:9" x14ac:dyDescent="0.15">
      <c r="B52" s="127" t="s">
        <v>1085</v>
      </c>
      <c r="C52" s="65" t="s">
        <v>1086</v>
      </c>
      <c r="D52" t="s">
        <v>908</v>
      </c>
      <c r="E52" s="15">
        <v>5479.8212009561103</v>
      </c>
      <c r="F52" s="15">
        <v>1645.1825553159899</v>
      </c>
      <c r="G52" s="128">
        <v>6594</v>
      </c>
      <c r="H52" s="65"/>
      <c r="I52" s="20"/>
    </row>
    <row r="53" spans="2:9" x14ac:dyDescent="0.15">
      <c r="B53" s="127" t="s">
        <v>1087</v>
      </c>
      <c r="C53" s="65" t="s">
        <v>1088</v>
      </c>
      <c r="D53" t="s">
        <v>189</v>
      </c>
      <c r="E53" s="15">
        <v>4116.11043191506</v>
      </c>
      <c r="F53" s="15">
        <v>4277.4216848391197</v>
      </c>
      <c r="G53" s="128">
        <v>9082.9</v>
      </c>
      <c r="H53" s="65"/>
      <c r="I53" s="20"/>
    </row>
    <row r="54" spans="2:9" x14ac:dyDescent="0.15">
      <c r="B54" s="127" t="s">
        <v>1089</v>
      </c>
      <c r="C54" s="65" t="s">
        <v>1090</v>
      </c>
      <c r="D54" t="s">
        <v>911</v>
      </c>
      <c r="E54" s="15">
        <v>11227.203067889999</v>
      </c>
      <c r="F54" s="15">
        <v>12490.206139542101</v>
      </c>
      <c r="G54" s="128">
        <v>20336.900000000001</v>
      </c>
      <c r="H54" s="65"/>
      <c r="I54" s="20"/>
    </row>
    <row r="55" spans="2:9" x14ac:dyDescent="0.15">
      <c r="B55" s="127" t="s">
        <v>1091</v>
      </c>
      <c r="C55" s="65" t="s">
        <v>1092</v>
      </c>
      <c r="D55" t="s">
        <v>913</v>
      </c>
      <c r="E55" s="15">
        <v>10692.4673956243</v>
      </c>
      <c r="F55" s="15">
        <v>9877.3735724038797</v>
      </c>
      <c r="G55" s="128">
        <v>26895.3</v>
      </c>
      <c r="H55" s="65"/>
      <c r="I55" s="20"/>
    </row>
    <row r="56" spans="2:9" x14ac:dyDescent="0.15">
      <c r="B56" s="127" t="s">
        <v>1093</v>
      </c>
      <c r="C56" s="65" t="s">
        <v>1094</v>
      </c>
      <c r="D56" t="s">
        <v>915</v>
      </c>
      <c r="E56" s="15">
        <v>6140.6905218342399</v>
      </c>
      <c r="F56" s="15">
        <v>3239.4236258726201</v>
      </c>
      <c r="G56" s="128">
        <v>9452.2000000000007</v>
      </c>
      <c r="H56" s="65"/>
      <c r="I56" s="20"/>
    </row>
    <row r="57" spans="2:9" x14ac:dyDescent="0.15">
      <c r="B57" s="129" t="s">
        <v>1095</v>
      </c>
      <c r="C57" s="65" t="s">
        <v>1096</v>
      </c>
      <c r="D57" t="s">
        <v>917</v>
      </c>
      <c r="E57" s="15">
        <v>19344.112407159198</v>
      </c>
      <c r="F57" s="15">
        <v>11929.3556975913</v>
      </c>
      <c r="G57" s="128">
        <v>25004</v>
      </c>
      <c r="H57" s="65"/>
      <c r="I57" s="20"/>
    </row>
    <row r="58" spans="2:9" x14ac:dyDescent="0.15">
      <c r="B58" s="129" t="s">
        <v>1097</v>
      </c>
      <c r="C58" s="65" t="s">
        <v>1098</v>
      </c>
      <c r="D58" t="s">
        <v>919</v>
      </c>
      <c r="E58" s="15">
        <v>18960.688974860201</v>
      </c>
      <c r="F58" s="15">
        <v>11681.0361085077</v>
      </c>
      <c r="G58" s="128">
        <v>26270</v>
      </c>
      <c r="H58" s="65"/>
      <c r="I58" s="20"/>
    </row>
    <row r="59" spans="2:9" x14ac:dyDescent="0.15">
      <c r="B59" s="127" t="s">
        <v>1099</v>
      </c>
      <c r="C59" s="65" t="s">
        <v>1100</v>
      </c>
      <c r="D59" t="s">
        <v>921</v>
      </c>
      <c r="E59" s="15">
        <v>1996.4952374454199</v>
      </c>
      <c r="F59" s="15">
        <v>5707.9058086919204</v>
      </c>
      <c r="G59" s="128">
        <v>39507.5</v>
      </c>
      <c r="H59" s="65"/>
      <c r="I59" s="20"/>
    </row>
    <row r="60" spans="2:9" x14ac:dyDescent="0.15">
      <c r="B60" s="127" t="s">
        <v>1101</v>
      </c>
      <c r="C60" s="65" t="s">
        <v>1102</v>
      </c>
      <c r="D60" t="s">
        <v>198</v>
      </c>
      <c r="E60" s="15">
        <v>6017.2717319953299</v>
      </c>
      <c r="F60" s="15">
        <v>1780.7235099320101</v>
      </c>
      <c r="G60" s="128">
        <v>11395.6</v>
      </c>
      <c r="H60" s="65"/>
      <c r="I60" s="20"/>
    </row>
    <row r="61" spans="2:9" x14ac:dyDescent="0.15">
      <c r="B61" s="127" t="s">
        <v>1103</v>
      </c>
      <c r="C61" s="65" t="s">
        <v>1104</v>
      </c>
      <c r="D61" t="s">
        <v>923</v>
      </c>
      <c r="E61" s="15">
        <v>9812.6366451535596</v>
      </c>
      <c r="F61" s="15">
        <v>21144.030743556101</v>
      </c>
      <c r="G61" s="128">
        <v>49114</v>
      </c>
      <c r="H61" s="65"/>
      <c r="I61" s="20"/>
    </row>
    <row r="62" spans="2:9" x14ac:dyDescent="0.15">
      <c r="B62" s="127" t="s">
        <v>1105</v>
      </c>
      <c r="C62" s="65" t="s">
        <v>1106</v>
      </c>
      <c r="D62" t="s">
        <v>925</v>
      </c>
      <c r="E62" s="15">
        <v>6305.1383905206603</v>
      </c>
      <c r="F62" s="15">
        <v>4069.35431105527</v>
      </c>
      <c r="G62" s="128">
        <v>11263.7</v>
      </c>
      <c r="H62" s="65"/>
      <c r="I62" s="20"/>
    </row>
    <row r="63" spans="2:9" x14ac:dyDescent="0.15">
      <c r="B63" s="127" t="s">
        <v>1107</v>
      </c>
      <c r="C63" s="65" t="s">
        <v>1108</v>
      </c>
      <c r="D63" t="s">
        <v>926</v>
      </c>
      <c r="E63" s="15">
        <v>17115.4214350332</v>
      </c>
      <c r="F63" s="15">
        <v>2789.9509302896399</v>
      </c>
      <c r="G63" s="128">
        <v>15741.7</v>
      </c>
      <c r="H63" s="65"/>
      <c r="I63" s="20"/>
    </row>
    <row r="64" spans="2:9" x14ac:dyDescent="0.15">
      <c r="B64" s="129" t="s">
        <v>1109</v>
      </c>
      <c r="C64" s="65" t="s">
        <v>1110</v>
      </c>
      <c r="D64" t="s">
        <v>928</v>
      </c>
      <c r="E64" s="15">
        <v>17782.910390143999</v>
      </c>
      <c r="F64" s="15">
        <v>3584.48900458351</v>
      </c>
      <c r="G64" s="128">
        <v>26684.2</v>
      </c>
      <c r="H64" s="65"/>
      <c r="I64" s="20"/>
    </row>
    <row r="65" spans="2:9" x14ac:dyDescent="0.15">
      <c r="B65" s="129" t="s">
        <v>1111</v>
      </c>
      <c r="C65" s="65" t="s">
        <v>1112</v>
      </c>
      <c r="D65" t="s">
        <v>930</v>
      </c>
      <c r="E65" s="15">
        <v>41436.283908486199</v>
      </c>
      <c r="F65" s="15">
        <v>12131.8909842841</v>
      </c>
      <c r="G65" s="128">
        <v>64721.8</v>
      </c>
      <c r="H65" s="65"/>
      <c r="I65" s="20"/>
    </row>
    <row r="66" spans="2:9" x14ac:dyDescent="0.15">
      <c r="B66" s="129" t="s">
        <v>1113</v>
      </c>
      <c r="C66" s="65" t="s">
        <v>473</v>
      </c>
      <c r="D66" t="s">
        <v>931</v>
      </c>
      <c r="E66" s="15">
        <v>2868.73580869948</v>
      </c>
      <c r="F66" s="15">
        <v>461.307031131288</v>
      </c>
      <c r="G66" s="128">
        <v>7646.6</v>
      </c>
      <c r="H66" s="65"/>
      <c r="I66" s="20"/>
    </row>
    <row r="67" spans="2:9" x14ac:dyDescent="0.15">
      <c r="B67" s="129" t="s">
        <v>1114</v>
      </c>
      <c r="C67" s="65" t="s">
        <v>467</v>
      </c>
      <c r="D67" t="s">
        <v>932</v>
      </c>
      <c r="E67" s="15">
        <v>24965.109040745599</v>
      </c>
      <c r="F67" s="15">
        <v>3360.95186507279</v>
      </c>
      <c r="G67" s="128">
        <v>35204.6</v>
      </c>
      <c r="H67" s="65"/>
      <c r="I67" s="20"/>
    </row>
    <row r="68" spans="2:9" x14ac:dyDescent="0.15">
      <c r="B68" s="129" t="s">
        <v>1115</v>
      </c>
      <c r="C68" s="65" t="s">
        <v>1116</v>
      </c>
      <c r="D68" t="s">
        <v>934</v>
      </c>
      <c r="E68" s="15">
        <v>10025.836673559401</v>
      </c>
      <c r="F68" s="15">
        <v>1544.8834397772901</v>
      </c>
      <c r="G68" s="128">
        <v>15308.9</v>
      </c>
      <c r="H68" s="65"/>
      <c r="I68" s="20"/>
    </row>
    <row r="69" spans="2:9" x14ac:dyDescent="0.15">
      <c r="B69" s="127" t="s">
        <v>1117</v>
      </c>
      <c r="C69" s="65" t="s">
        <v>1118</v>
      </c>
      <c r="D69" t="s">
        <v>936</v>
      </c>
      <c r="E69" s="15">
        <v>72940.860994614995</v>
      </c>
      <c r="F69" s="15">
        <v>9249.7026689244594</v>
      </c>
      <c r="G69" s="128">
        <v>94949</v>
      </c>
      <c r="H69" s="65"/>
      <c r="I69" s="20"/>
    </row>
    <row r="70" spans="2:9" x14ac:dyDescent="0.15">
      <c r="B70" s="127" t="s">
        <v>1119</v>
      </c>
      <c r="C70" s="65" t="s">
        <v>1120</v>
      </c>
      <c r="D70" t="s">
        <v>938</v>
      </c>
      <c r="E70" s="15">
        <v>10476.4141773466</v>
      </c>
      <c r="F70" s="15">
        <v>2096.8926061198299</v>
      </c>
      <c r="G70" s="128">
        <v>13459.8</v>
      </c>
      <c r="H70" s="65"/>
      <c r="I70" s="20"/>
    </row>
    <row r="71" spans="2:9" x14ac:dyDescent="0.15">
      <c r="B71" s="129" t="s">
        <v>1121</v>
      </c>
      <c r="C71" s="65" t="s">
        <v>1122</v>
      </c>
      <c r="D71" t="s">
        <v>940</v>
      </c>
      <c r="E71" s="15">
        <v>67422.544365672904</v>
      </c>
      <c r="F71" s="15">
        <v>8226.9410464204302</v>
      </c>
      <c r="G71" s="128">
        <v>85706.2</v>
      </c>
      <c r="H71" s="65"/>
      <c r="I71" s="20"/>
    </row>
    <row r="72" spans="2:9" x14ac:dyDescent="0.15">
      <c r="B72" s="129" t="s">
        <v>1123</v>
      </c>
      <c r="C72" s="65" t="s">
        <v>1124</v>
      </c>
      <c r="D72" t="s">
        <v>942</v>
      </c>
      <c r="E72" s="15">
        <v>22195.262990602099</v>
      </c>
      <c r="F72" s="15">
        <v>2848.16907473433</v>
      </c>
      <c r="G72" s="128">
        <v>26325</v>
      </c>
      <c r="H72" s="65"/>
      <c r="I72" s="20"/>
    </row>
    <row r="73" spans="2:9" x14ac:dyDescent="0.15">
      <c r="B73" s="129" t="s">
        <v>1125</v>
      </c>
      <c r="C73" s="65" t="s">
        <v>1126</v>
      </c>
      <c r="D73" t="s">
        <v>944</v>
      </c>
      <c r="E73" s="15">
        <v>3231.31744623435</v>
      </c>
      <c r="F73" s="15">
        <v>277.15120713327099</v>
      </c>
      <c r="G73" s="128">
        <v>3785.6</v>
      </c>
      <c r="H73" s="65"/>
      <c r="I73" s="20"/>
    </row>
    <row r="74" spans="2:9" x14ac:dyDescent="0.15">
      <c r="B74" s="129" t="s">
        <v>1127</v>
      </c>
      <c r="C74" s="65" t="s">
        <v>461</v>
      </c>
      <c r="D74" t="s">
        <v>945</v>
      </c>
      <c r="E74" s="15">
        <v>174977.93666101899</v>
      </c>
      <c r="F74" s="15">
        <v>69931.678791970102</v>
      </c>
      <c r="G74" s="128">
        <v>297946.8</v>
      </c>
      <c r="H74" s="65"/>
      <c r="I74" s="20"/>
    </row>
    <row r="75" spans="2:9" x14ac:dyDescent="0.15">
      <c r="B75" s="129" t="s">
        <v>1128</v>
      </c>
      <c r="C75" s="65" t="s">
        <v>464</v>
      </c>
      <c r="D75" t="s">
        <v>947</v>
      </c>
      <c r="E75" s="15">
        <v>269133.739224663</v>
      </c>
      <c r="F75" s="15">
        <v>19561.531204236999</v>
      </c>
      <c r="G75" s="128">
        <v>293322.2</v>
      </c>
      <c r="H75" s="65"/>
      <c r="I75" s="20"/>
    </row>
    <row r="76" spans="2:9" x14ac:dyDescent="0.15">
      <c r="B76" s="130" t="s">
        <v>1129</v>
      </c>
      <c r="C76" s="93" t="s">
        <v>1130</v>
      </c>
      <c r="D76" s="94" t="s">
        <v>949</v>
      </c>
      <c r="E76" s="95">
        <v>117018.47882892301</v>
      </c>
      <c r="F76" s="95">
        <v>8461.8228159227201</v>
      </c>
      <c r="G76" s="131">
        <v>144596.4</v>
      </c>
      <c r="H76" s="93">
        <v>24</v>
      </c>
      <c r="I76" s="20"/>
    </row>
    <row r="77" spans="2:9" x14ac:dyDescent="0.15">
      <c r="B77" s="130" t="s">
        <v>1131</v>
      </c>
      <c r="C77" s="93" t="s">
        <v>1132</v>
      </c>
      <c r="D77" s="94" t="s">
        <v>951</v>
      </c>
      <c r="E77" s="95">
        <v>79570.636230399803</v>
      </c>
      <c r="F77" s="95">
        <v>3339.7991420909698</v>
      </c>
      <c r="G77" s="131">
        <v>86421.8</v>
      </c>
      <c r="H77" s="93">
        <v>24</v>
      </c>
      <c r="I77" s="20"/>
    </row>
    <row r="78" spans="2:9" x14ac:dyDescent="0.15">
      <c r="B78" s="132" t="s">
        <v>1133</v>
      </c>
      <c r="C78" s="97" t="s">
        <v>536</v>
      </c>
      <c r="D78" s="98" t="s">
        <v>953</v>
      </c>
      <c r="E78" s="99">
        <v>279032.90000000002</v>
      </c>
      <c r="F78" s="99">
        <v>0</v>
      </c>
      <c r="G78" s="133">
        <v>279032.90000000002</v>
      </c>
      <c r="H78" s="97">
        <v>25</v>
      </c>
      <c r="I78" s="20"/>
    </row>
    <row r="79" spans="2:9" x14ac:dyDescent="0.15">
      <c r="B79" s="132" t="s">
        <v>1134</v>
      </c>
      <c r="C79" s="97" t="s">
        <v>1135</v>
      </c>
      <c r="D79" s="98" t="s">
        <v>955</v>
      </c>
      <c r="E79" s="99">
        <v>227282.97759466499</v>
      </c>
      <c r="F79" s="99">
        <v>33564.921396978898</v>
      </c>
      <c r="G79" s="133">
        <v>280436</v>
      </c>
      <c r="H79" s="97">
        <v>25</v>
      </c>
      <c r="I79" s="20"/>
    </row>
    <row r="80" spans="2:9" x14ac:dyDescent="0.15">
      <c r="B80" s="129" t="s">
        <v>1136</v>
      </c>
      <c r="C80" s="65" t="s">
        <v>1137</v>
      </c>
      <c r="D80" t="s">
        <v>957</v>
      </c>
      <c r="E80" s="15">
        <v>17780.9146616219</v>
      </c>
      <c r="F80" s="15">
        <v>2051.4671680837901</v>
      </c>
      <c r="G80" s="128">
        <v>22210.799999999999</v>
      </c>
      <c r="H80" s="65"/>
      <c r="I80" s="20"/>
    </row>
    <row r="81" spans="2:9" x14ac:dyDescent="0.15">
      <c r="B81" s="129" t="s">
        <v>1138</v>
      </c>
      <c r="C81" s="65" t="s">
        <v>1139</v>
      </c>
      <c r="D81" t="s">
        <v>959</v>
      </c>
      <c r="E81" s="15">
        <v>31729.123289642099</v>
      </c>
      <c r="F81" s="15">
        <v>1174.4220856913801</v>
      </c>
      <c r="G81" s="128">
        <v>33983.199999999997</v>
      </c>
      <c r="H81" s="65"/>
      <c r="I81" s="20"/>
    </row>
    <row r="82" spans="2:9" x14ac:dyDescent="0.15">
      <c r="B82" s="130" t="s">
        <v>1140</v>
      </c>
      <c r="C82" s="93" t="s">
        <v>1141</v>
      </c>
      <c r="D82" s="94" t="s">
        <v>961</v>
      </c>
      <c r="E82" s="95">
        <v>22633.613440615401</v>
      </c>
      <c r="F82" s="95">
        <v>3518.0289359236599</v>
      </c>
      <c r="G82" s="131">
        <v>35770.1</v>
      </c>
      <c r="H82" s="93">
        <v>26</v>
      </c>
      <c r="I82" s="20"/>
    </row>
    <row r="83" spans="2:9" x14ac:dyDescent="0.15">
      <c r="B83" s="130" t="s">
        <v>1142</v>
      </c>
      <c r="C83" s="93" t="s">
        <v>1143</v>
      </c>
      <c r="D83" s="94" t="s">
        <v>963</v>
      </c>
      <c r="E83" s="95">
        <v>63178.4764341427</v>
      </c>
      <c r="F83" s="95">
        <v>25526.034199504698</v>
      </c>
      <c r="G83" s="131">
        <v>104681.7</v>
      </c>
      <c r="H83" s="93">
        <v>26</v>
      </c>
      <c r="I83" s="20"/>
    </row>
    <row r="84" spans="2:9" x14ac:dyDescent="0.15">
      <c r="B84" s="130" t="s">
        <v>1144</v>
      </c>
      <c r="C84" s="93" t="s">
        <v>1145</v>
      </c>
      <c r="D84" s="94" t="s">
        <v>965</v>
      </c>
      <c r="E84" s="95">
        <v>84429.949649730101</v>
      </c>
      <c r="F84" s="95">
        <v>20904.006154454299</v>
      </c>
      <c r="G84" s="131">
        <v>138418.20000000001</v>
      </c>
      <c r="H84" s="93">
        <v>26</v>
      </c>
      <c r="I84" s="20"/>
    </row>
    <row r="85" spans="2:9" x14ac:dyDescent="0.15">
      <c r="B85" s="130" t="s">
        <v>1146</v>
      </c>
      <c r="C85" s="93" t="s">
        <v>1147</v>
      </c>
      <c r="D85" s="94" t="s">
        <v>967</v>
      </c>
      <c r="E85" s="95">
        <v>8400.3953320313904</v>
      </c>
      <c r="F85" s="95">
        <v>1786.5979281257901</v>
      </c>
      <c r="G85" s="131">
        <v>10942.3</v>
      </c>
      <c r="H85" s="93">
        <v>26</v>
      </c>
      <c r="I85" s="20"/>
    </row>
    <row r="86" spans="2:9" x14ac:dyDescent="0.15">
      <c r="B86" s="127" t="s">
        <v>1148</v>
      </c>
      <c r="C86" s="65" t="s">
        <v>1149</v>
      </c>
      <c r="D86" t="s">
        <v>969</v>
      </c>
      <c r="E86" s="15">
        <v>104405.686257312</v>
      </c>
      <c r="F86" s="15">
        <v>3468.81583667733</v>
      </c>
      <c r="G86" s="128">
        <v>108790.6</v>
      </c>
      <c r="H86" s="65"/>
      <c r="I86" s="20"/>
    </row>
    <row r="87" spans="2:9" x14ac:dyDescent="0.15">
      <c r="B87" s="134" t="s">
        <v>1150</v>
      </c>
      <c r="C87" s="118" t="s">
        <v>1151</v>
      </c>
      <c r="D87" s="135" t="s">
        <v>971</v>
      </c>
      <c r="E87" s="120">
        <v>52198.1720926403</v>
      </c>
      <c r="F87" s="120">
        <v>6320.3046604649098</v>
      </c>
      <c r="G87" s="136">
        <v>62394.8</v>
      </c>
      <c r="H87" s="118">
        <v>26</v>
      </c>
      <c r="I87" s="20">
        <v>0.86299999999999999</v>
      </c>
    </row>
    <row r="88" spans="2:9" x14ac:dyDescent="0.15">
      <c r="B88" s="127" t="s">
        <v>1152</v>
      </c>
      <c r="C88" s="65" t="s">
        <v>1153</v>
      </c>
      <c r="D88" t="s">
        <v>973</v>
      </c>
      <c r="E88" s="15">
        <v>35267.638513491402</v>
      </c>
      <c r="F88" s="15">
        <v>1254.94490126203</v>
      </c>
      <c r="G88" s="128">
        <v>37552.400000000001</v>
      </c>
      <c r="H88" s="65"/>
      <c r="I88" s="20"/>
    </row>
    <row r="89" spans="2:9" x14ac:dyDescent="0.15">
      <c r="B89" s="130" t="s">
        <v>1154</v>
      </c>
      <c r="C89" s="93" t="s">
        <v>1155</v>
      </c>
      <c r="D89" s="94" t="s">
        <v>975</v>
      </c>
      <c r="E89" s="95">
        <v>239998.72955512101</v>
      </c>
      <c r="F89" s="95">
        <v>18.128644550522299</v>
      </c>
      <c r="G89" s="131">
        <v>218800.7</v>
      </c>
      <c r="H89" s="93">
        <v>29</v>
      </c>
      <c r="I89" s="20"/>
    </row>
    <row r="90" spans="2:9" x14ac:dyDescent="0.15">
      <c r="B90" s="130" t="s">
        <v>1156</v>
      </c>
      <c r="C90" s="93" t="s">
        <v>1157</v>
      </c>
      <c r="D90" s="94" t="s">
        <v>977</v>
      </c>
      <c r="E90" s="95">
        <v>75336.429297609793</v>
      </c>
      <c r="F90" s="95">
        <v>926.87507567745899</v>
      </c>
      <c r="G90" s="131">
        <v>72590.100000000006</v>
      </c>
      <c r="H90" s="93">
        <v>28</v>
      </c>
      <c r="I90" s="20"/>
    </row>
    <row r="91" spans="2:9" x14ac:dyDescent="0.15">
      <c r="B91" s="127" t="s">
        <v>1158</v>
      </c>
      <c r="C91" s="65" t="s">
        <v>638</v>
      </c>
      <c r="D91" t="s">
        <v>979</v>
      </c>
      <c r="E91" s="15">
        <v>27231.101181698999</v>
      </c>
      <c r="F91" s="15">
        <v>2790.5167876416399</v>
      </c>
      <c r="G91" s="128">
        <v>33760</v>
      </c>
      <c r="H91" s="65"/>
      <c r="I91" s="20"/>
    </row>
    <row r="92" spans="2:9" x14ac:dyDescent="0.15">
      <c r="B92" s="127" t="s">
        <v>1159</v>
      </c>
      <c r="C92" s="65" t="s">
        <v>641</v>
      </c>
      <c r="D92" t="s">
        <v>980</v>
      </c>
      <c r="E92" s="15">
        <v>23203.993009264901</v>
      </c>
      <c r="F92" s="15">
        <v>2219.3978418854899</v>
      </c>
      <c r="G92" s="128">
        <v>27750</v>
      </c>
      <c r="H92" s="65"/>
      <c r="I92" s="20"/>
    </row>
    <row r="93" spans="2:9" x14ac:dyDescent="0.15">
      <c r="B93" s="130" t="s">
        <v>1160</v>
      </c>
      <c r="C93" s="93" t="s">
        <v>804</v>
      </c>
      <c r="D93" s="94" t="s">
        <v>982</v>
      </c>
      <c r="E93" s="95">
        <v>0</v>
      </c>
      <c r="F93" s="95">
        <v>0</v>
      </c>
      <c r="G93" s="131">
        <v>466784.8</v>
      </c>
      <c r="H93" s="103" t="s">
        <v>1161</v>
      </c>
      <c r="I93" s="20"/>
    </row>
    <row r="94" spans="2:9" x14ac:dyDescent="0.15">
      <c r="B94" s="127" t="s">
        <v>1162</v>
      </c>
      <c r="C94" s="65" t="s">
        <v>1163</v>
      </c>
      <c r="D94" t="s">
        <v>1164</v>
      </c>
      <c r="E94" s="15">
        <v>0</v>
      </c>
      <c r="F94" s="15">
        <v>0</v>
      </c>
      <c r="G94" s="128">
        <v>0</v>
      </c>
      <c r="H94" s="65"/>
      <c r="I94" s="20"/>
    </row>
    <row r="95" spans="2:9" x14ac:dyDescent="0.15">
      <c r="B95" s="127" t="s">
        <v>1165</v>
      </c>
      <c r="C95" s="65" t="s">
        <v>1166</v>
      </c>
      <c r="D95" t="s">
        <v>984</v>
      </c>
      <c r="E95" s="15">
        <v>7708.9976872999996</v>
      </c>
      <c r="F95" s="15">
        <v>0</v>
      </c>
      <c r="G95" s="128">
        <v>7709</v>
      </c>
      <c r="H95" s="65"/>
      <c r="I95" s="20"/>
    </row>
    <row r="96" spans="2:9" x14ac:dyDescent="0.15">
      <c r="B96" s="137" t="s">
        <v>1167</v>
      </c>
      <c r="C96" s="28" t="s">
        <v>806</v>
      </c>
      <c r="D96" s="29" t="s">
        <v>986</v>
      </c>
      <c r="E96" s="30">
        <v>0</v>
      </c>
      <c r="F96" s="30">
        <v>0</v>
      </c>
      <c r="G96" s="138">
        <v>-17817</v>
      </c>
      <c r="H96" s="28"/>
      <c r="I96" s="32"/>
    </row>
    <row r="97" spans="3:9" x14ac:dyDescent="0.15">
      <c r="I97" s="139"/>
    </row>
    <row r="98" spans="3:9" ht="28.5" customHeight="1" x14ac:dyDescent="0.15">
      <c r="C98" s="2" t="s">
        <v>243</v>
      </c>
      <c r="D98" s="2"/>
      <c r="E98" s="2"/>
      <c r="F98" s="2"/>
      <c r="G98" s="2"/>
      <c r="I98" s="139"/>
    </row>
    <row r="99" spans="3:9" ht="15" customHeight="1" x14ac:dyDescent="0.15">
      <c r="C99" s="1" t="s">
        <v>244</v>
      </c>
      <c r="D99" s="1"/>
      <c r="E99" s="1"/>
      <c r="F99" s="1"/>
      <c r="G99" s="1"/>
      <c r="I99" s="139"/>
    </row>
    <row r="100" spans="3:9" ht="16" x14ac:dyDescent="0.2">
      <c r="C100" s="140"/>
      <c r="D100" s="141"/>
      <c r="E100" s="142" t="s">
        <v>245</v>
      </c>
      <c r="F100" s="142" t="s">
        <v>246</v>
      </c>
      <c r="G100" s="143" t="s">
        <v>247</v>
      </c>
    </row>
    <row r="101" spans="3:9" ht="16" x14ac:dyDescent="0.2">
      <c r="C101" s="43" t="s">
        <v>248</v>
      </c>
      <c r="D101" s="44"/>
      <c r="E101" s="45">
        <f>+SUM(E76:E77)+SUM(E82:E85)+SUM(E89:E90)+E93+E87*I87</f>
        <v>735613.73128452175</v>
      </c>
      <c r="F101" s="45">
        <f>+SUM(F76:F77)+SUM(F82:F85)+SUM(F89:F90)+F93+F87*I87</f>
        <v>69935.715818231329</v>
      </c>
      <c r="G101" s="45">
        <f>+SUM(G76:G77)+SUM(G82:G85)+SUM(G89:G90)+G93+G87*I87</f>
        <v>1332852.8124000002</v>
      </c>
    </row>
    <row r="102" spans="3:9" ht="16" x14ac:dyDescent="0.2">
      <c r="C102" s="48" t="s">
        <v>249</v>
      </c>
      <c r="D102" s="6"/>
      <c r="E102" s="85">
        <f>+SUM(E3:E96)</f>
        <v>3058325.07118756</v>
      </c>
      <c r="F102" s="85">
        <f>+SUM(F3:F96)</f>
        <v>749179.21811910847</v>
      </c>
      <c r="G102" s="85">
        <f>+SUM(G3:G96)</f>
        <v>4572829.4000000004</v>
      </c>
    </row>
    <row r="103" spans="3:9" ht="16" x14ac:dyDescent="0.2">
      <c r="C103" s="43" t="s">
        <v>250</v>
      </c>
      <c r="D103" s="44"/>
      <c r="E103" s="51">
        <f>+E101/E102</f>
        <v>0.2405283003480333</v>
      </c>
      <c r="F103" s="51">
        <f>+F101/F102</f>
        <v>9.3349780835902174E-2</v>
      </c>
      <c r="G103" s="51">
        <f>+G101/G102</f>
        <v>0.29147223651072574</v>
      </c>
    </row>
    <row r="104" spans="3:9" ht="16" x14ac:dyDescent="0.2">
      <c r="C104" s="53" t="s">
        <v>251</v>
      </c>
      <c r="D104" s="54"/>
      <c r="E104" s="55">
        <f>1-E103</f>
        <v>0.7594716996519667</v>
      </c>
      <c r="F104" s="55">
        <f>1-F103</f>
        <v>0.90665021916409783</v>
      </c>
      <c r="G104" s="55">
        <f>1-G103</f>
        <v>0.70852776348927426</v>
      </c>
    </row>
  </sheetData>
  <mergeCells count="2">
    <mergeCell ref="C98:G98"/>
    <mergeCell ref="C99:G9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H96"/>
  <sheetViews>
    <sheetView topLeftCell="A81" zoomScale="110" zoomScaleNormal="110" workbookViewId="0">
      <selection activeCell="H3" sqref="H3"/>
    </sheetView>
  </sheetViews>
  <sheetFormatPr baseColWidth="10" defaultColWidth="8.83203125" defaultRowHeight="13" x14ac:dyDescent="0.15"/>
  <cols>
    <col min="2" max="2" width="76.83203125" customWidth="1"/>
    <col min="4" max="4" width="14.1640625" style="8" customWidth="1"/>
    <col min="5" max="5" width="14.6640625" style="8" customWidth="1"/>
    <col min="6" max="6" width="16.33203125" style="8" customWidth="1"/>
    <col min="7" max="7" width="19.5" customWidth="1"/>
    <col min="8" max="9" width="13.33203125" customWidth="1"/>
  </cols>
  <sheetData>
    <row r="3" spans="2:8" ht="51" x14ac:dyDescent="0.15">
      <c r="B3" s="10" t="s">
        <v>19</v>
      </c>
      <c r="C3" s="5"/>
      <c r="D3" s="11" t="s">
        <v>23</v>
      </c>
      <c r="E3" s="11" t="s">
        <v>24</v>
      </c>
      <c r="F3" s="12" t="s">
        <v>25</v>
      </c>
      <c r="G3" s="10" t="s">
        <v>26</v>
      </c>
      <c r="H3" s="12" t="s">
        <v>27</v>
      </c>
    </row>
    <row r="4" spans="2:8" x14ac:dyDescent="0.15">
      <c r="B4" s="61" t="s">
        <v>1168</v>
      </c>
      <c r="C4" s="59" t="s">
        <v>809</v>
      </c>
      <c r="D4" s="37">
        <v>104370.100802366</v>
      </c>
      <c r="E4" s="37">
        <v>1406.4969613820199</v>
      </c>
      <c r="F4" s="60">
        <v>108835</v>
      </c>
      <c r="G4" s="61"/>
      <c r="H4" s="20"/>
    </row>
    <row r="5" spans="2:8" x14ac:dyDescent="0.15">
      <c r="B5" s="65" t="s">
        <v>1169</v>
      </c>
      <c r="C5" t="s">
        <v>811</v>
      </c>
      <c r="D5" s="64">
        <v>357554.078500656</v>
      </c>
      <c r="E5" s="64">
        <v>8088.9805194540004</v>
      </c>
      <c r="F5" s="16">
        <v>529556</v>
      </c>
      <c r="G5" s="65"/>
      <c r="H5" s="20"/>
    </row>
    <row r="6" spans="2:8" x14ac:dyDescent="0.15">
      <c r="B6" s="65" t="s">
        <v>1170</v>
      </c>
      <c r="C6" t="s">
        <v>813</v>
      </c>
      <c r="D6" s="64">
        <v>30233.615099799499</v>
      </c>
      <c r="E6" s="64">
        <v>10565.083480105101</v>
      </c>
      <c r="F6" s="16">
        <v>32324</v>
      </c>
      <c r="G6" s="65"/>
      <c r="H6" s="20"/>
    </row>
    <row r="7" spans="2:8" x14ac:dyDescent="0.15">
      <c r="B7" s="65" t="s">
        <v>1171</v>
      </c>
      <c r="C7" t="s">
        <v>815</v>
      </c>
      <c r="D7" s="64">
        <v>38525.9148400173</v>
      </c>
      <c r="E7" s="64">
        <v>2868.23341669197</v>
      </c>
      <c r="F7" s="16">
        <v>50214</v>
      </c>
      <c r="G7" s="65"/>
      <c r="H7" s="20"/>
    </row>
    <row r="8" spans="2:8" x14ac:dyDescent="0.15">
      <c r="B8" s="65" t="s">
        <v>1172</v>
      </c>
      <c r="C8" t="s">
        <v>1173</v>
      </c>
      <c r="D8" s="64">
        <v>2765.7063708902701</v>
      </c>
      <c r="E8" s="64">
        <v>3627.7986992070801</v>
      </c>
      <c r="F8" s="16">
        <v>5958</v>
      </c>
      <c r="G8" s="65"/>
      <c r="H8" s="20"/>
    </row>
    <row r="9" spans="2:8" x14ac:dyDescent="0.15">
      <c r="B9" s="65" t="s">
        <v>1174</v>
      </c>
      <c r="C9" t="s">
        <v>1175</v>
      </c>
      <c r="D9" s="64">
        <v>5179.7566334208605</v>
      </c>
      <c r="E9" s="64">
        <v>8201.3787515034892</v>
      </c>
      <c r="F9" s="16">
        <v>10342</v>
      </c>
      <c r="G9" s="65"/>
      <c r="H9" s="20"/>
    </row>
    <row r="10" spans="2:8" x14ac:dyDescent="0.15">
      <c r="B10" s="65" t="s">
        <v>1176</v>
      </c>
      <c r="C10" t="s">
        <v>819</v>
      </c>
      <c r="D10" s="64">
        <v>99186.4069451377</v>
      </c>
      <c r="E10" s="64">
        <v>24474.5186701487</v>
      </c>
      <c r="F10" s="16">
        <v>167045</v>
      </c>
      <c r="G10" s="65"/>
      <c r="H10" s="20"/>
    </row>
    <row r="11" spans="2:8" x14ac:dyDescent="0.15">
      <c r="B11" s="65" t="s">
        <v>1177</v>
      </c>
      <c r="C11" t="s">
        <v>821</v>
      </c>
      <c r="D11" s="64">
        <v>1021172.15077719</v>
      </c>
      <c r="E11" s="64">
        <v>172974.88765046999</v>
      </c>
      <c r="F11" s="16">
        <v>1042279</v>
      </c>
      <c r="G11" s="65"/>
      <c r="H11" s="20"/>
    </row>
    <row r="12" spans="2:8" x14ac:dyDescent="0.15">
      <c r="B12" s="65" t="s">
        <v>1178</v>
      </c>
      <c r="C12" t="s">
        <v>1179</v>
      </c>
      <c r="D12" s="64">
        <v>13234.8487209984</v>
      </c>
      <c r="E12" s="64">
        <v>16959.127095051401</v>
      </c>
      <c r="F12" s="16">
        <v>35689</v>
      </c>
      <c r="G12" s="65"/>
      <c r="H12" s="20"/>
    </row>
    <row r="13" spans="2:8" x14ac:dyDescent="0.15">
      <c r="B13" s="65" t="s">
        <v>1180</v>
      </c>
      <c r="C13" t="s">
        <v>1181</v>
      </c>
      <c r="D13" s="64">
        <v>9030.9029992154792</v>
      </c>
      <c r="E13" s="64">
        <v>3414.26864109076</v>
      </c>
      <c r="F13" s="16">
        <v>14958</v>
      </c>
      <c r="G13" s="65"/>
      <c r="H13" s="20"/>
    </row>
    <row r="14" spans="2:8" x14ac:dyDescent="0.15">
      <c r="B14" s="65" t="s">
        <v>1182</v>
      </c>
      <c r="C14" t="s">
        <v>825</v>
      </c>
      <c r="D14" s="64">
        <v>0</v>
      </c>
      <c r="E14" s="64">
        <v>1139347.23342664</v>
      </c>
      <c r="F14" s="16">
        <v>1401159</v>
      </c>
      <c r="G14" s="65"/>
      <c r="H14" s="20"/>
    </row>
    <row r="15" spans="2:8" x14ac:dyDescent="0.15">
      <c r="B15" s="65" t="s">
        <v>1183</v>
      </c>
      <c r="C15" t="s">
        <v>827</v>
      </c>
      <c r="D15" s="64">
        <v>384768.84296381299</v>
      </c>
      <c r="E15" s="64">
        <v>116382.035656728</v>
      </c>
      <c r="F15" s="16">
        <v>658918</v>
      </c>
      <c r="G15" s="65"/>
      <c r="H15" s="20"/>
    </row>
    <row r="16" spans="2:8" x14ac:dyDescent="0.15">
      <c r="B16" s="65" t="s">
        <v>1184</v>
      </c>
      <c r="C16" t="s">
        <v>829</v>
      </c>
      <c r="D16" s="64">
        <v>7837.06313412702</v>
      </c>
      <c r="E16" s="64">
        <v>4337.8673797793299</v>
      </c>
      <c r="F16" s="16">
        <v>97068</v>
      </c>
      <c r="G16" s="65"/>
      <c r="H16" s="20"/>
    </row>
    <row r="17" spans="2:8" x14ac:dyDescent="0.15">
      <c r="B17" s="65" t="s">
        <v>1185</v>
      </c>
      <c r="C17" t="s">
        <v>831</v>
      </c>
      <c r="D17" s="64">
        <v>678885.80047847901</v>
      </c>
      <c r="E17" s="64">
        <v>8010.42406372603</v>
      </c>
      <c r="F17" s="16">
        <v>710714</v>
      </c>
      <c r="G17" s="65"/>
      <c r="H17" s="20"/>
    </row>
    <row r="18" spans="2:8" x14ac:dyDescent="0.15">
      <c r="B18" s="65" t="s">
        <v>1186</v>
      </c>
      <c r="C18" t="s">
        <v>833</v>
      </c>
      <c r="D18" s="64">
        <v>88999.312392118096</v>
      </c>
      <c r="E18" s="64">
        <v>7.1296613779795397</v>
      </c>
      <c r="F18" s="16">
        <v>101845</v>
      </c>
      <c r="G18" s="65"/>
      <c r="H18" s="20"/>
    </row>
    <row r="19" spans="2:8" x14ac:dyDescent="0.15">
      <c r="B19" s="65" t="s">
        <v>1187</v>
      </c>
      <c r="C19" t="s">
        <v>835</v>
      </c>
      <c r="D19" s="64">
        <v>75861.999534440896</v>
      </c>
      <c r="E19" s="64">
        <v>6943.4880088803702</v>
      </c>
      <c r="F19" s="16">
        <v>73295</v>
      </c>
      <c r="G19" s="65"/>
      <c r="H19" s="20"/>
    </row>
    <row r="20" spans="2:8" x14ac:dyDescent="0.15">
      <c r="B20" s="65" t="s">
        <v>1188</v>
      </c>
      <c r="C20" t="s">
        <v>837</v>
      </c>
      <c r="D20" s="64">
        <v>13061.978215941999</v>
      </c>
      <c r="E20" s="64">
        <v>6653.2938435370697</v>
      </c>
      <c r="F20" s="16">
        <v>20766</v>
      </c>
      <c r="G20" s="65"/>
      <c r="H20" s="20"/>
    </row>
    <row r="21" spans="2:8" x14ac:dyDescent="0.15">
      <c r="B21" s="65" t="s">
        <v>1189</v>
      </c>
      <c r="C21" t="s">
        <v>839</v>
      </c>
      <c r="D21" s="64">
        <v>240584.84005940001</v>
      </c>
      <c r="E21" s="64">
        <v>896.14518378510502</v>
      </c>
      <c r="F21" s="16">
        <v>198893</v>
      </c>
      <c r="G21" s="65"/>
      <c r="H21" s="20"/>
    </row>
    <row r="22" spans="2:8" x14ac:dyDescent="0.15">
      <c r="B22" s="65" t="s">
        <v>1190</v>
      </c>
      <c r="C22" t="s">
        <v>841</v>
      </c>
      <c r="D22" s="64">
        <v>32324.292829226099</v>
      </c>
      <c r="E22" s="64">
        <v>3612.4614872613301</v>
      </c>
      <c r="F22" s="16">
        <v>36405</v>
      </c>
      <c r="G22" s="65"/>
      <c r="H22" s="20"/>
    </row>
    <row r="23" spans="2:8" x14ac:dyDescent="0.15">
      <c r="B23" s="65" t="s">
        <v>1191</v>
      </c>
      <c r="C23" t="s">
        <v>1192</v>
      </c>
      <c r="D23" s="64">
        <v>51096.412173780001</v>
      </c>
      <c r="E23" s="64">
        <v>67906.190757801407</v>
      </c>
      <c r="F23" s="16">
        <v>131617</v>
      </c>
      <c r="G23" s="65"/>
      <c r="H23" s="20"/>
    </row>
    <row r="24" spans="2:8" x14ac:dyDescent="0.15">
      <c r="B24" s="65" t="s">
        <v>1193</v>
      </c>
      <c r="C24" t="s">
        <v>1194</v>
      </c>
      <c r="D24" s="64">
        <v>570.08608598064495</v>
      </c>
      <c r="E24" s="64">
        <v>76.889599039144201</v>
      </c>
      <c r="F24" s="16">
        <v>794</v>
      </c>
      <c r="G24" s="65"/>
      <c r="H24" s="20"/>
    </row>
    <row r="25" spans="2:8" x14ac:dyDescent="0.15">
      <c r="B25" s="65" t="s">
        <v>1195</v>
      </c>
      <c r="C25" t="s">
        <v>45</v>
      </c>
      <c r="D25" s="64">
        <v>46605.822012369397</v>
      </c>
      <c r="E25" s="64">
        <v>5518.8851592985402</v>
      </c>
      <c r="F25" s="16">
        <v>50171</v>
      </c>
      <c r="G25" s="65"/>
      <c r="H25" s="20"/>
    </row>
    <row r="26" spans="2:8" x14ac:dyDescent="0.15">
      <c r="B26" s="65" t="s">
        <v>1196</v>
      </c>
      <c r="C26" t="s">
        <v>48</v>
      </c>
      <c r="D26" s="64">
        <v>5670.6909351211498</v>
      </c>
      <c r="E26" s="64">
        <v>40799.0102538555</v>
      </c>
      <c r="F26" s="16">
        <v>50578</v>
      </c>
      <c r="G26" s="65"/>
      <c r="H26" s="20"/>
    </row>
    <row r="27" spans="2:8" x14ac:dyDescent="0.15">
      <c r="B27" s="65" t="s">
        <v>1197</v>
      </c>
      <c r="C27" t="s">
        <v>847</v>
      </c>
      <c r="D27" s="64">
        <v>163331.07635646401</v>
      </c>
      <c r="E27" s="64">
        <v>25987.377037250699</v>
      </c>
      <c r="F27" s="16">
        <v>212752</v>
      </c>
      <c r="G27" s="65"/>
      <c r="H27" s="20"/>
    </row>
    <row r="28" spans="2:8" x14ac:dyDescent="0.15">
      <c r="B28" s="65" t="s">
        <v>1198</v>
      </c>
      <c r="C28" t="s">
        <v>849</v>
      </c>
      <c r="D28" s="64">
        <v>50890.255800467297</v>
      </c>
      <c r="E28" s="64">
        <v>9414.0242426281802</v>
      </c>
      <c r="F28" s="16">
        <v>65869</v>
      </c>
      <c r="G28" s="65"/>
      <c r="H28" s="20"/>
    </row>
    <row r="29" spans="2:8" x14ac:dyDescent="0.15">
      <c r="B29" s="65" t="s">
        <v>1199</v>
      </c>
      <c r="C29" t="s">
        <v>1200</v>
      </c>
      <c r="D29" s="64">
        <v>300285.536156049</v>
      </c>
      <c r="E29" s="64">
        <v>49903.049966648403</v>
      </c>
      <c r="F29" s="16">
        <v>425225</v>
      </c>
      <c r="G29" s="65"/>
      <c r="H29" s="20"/>
    </row>
    <row r="30" spans="2:8" x14ac:dyDescent="0.15">
      <c r="B30" s="65" t="s">
        <v>1201</v>
      </c>
      <c r="C30" t="s">
        <v>1202</v>
      </c>
      <c r="D30" s="64">
        <v>164380.32016285101</v>
      </c>
      <c r="E30" s="64">
        <v>52627.824551766702</v>
      </c>
      <c r="F30" s="16">
        <v>266417</v>
      </c>
      <c r="G30" s="65"/>
      <c r="H30" s="20"/>
    </row>
    <row r="31" spans="2:8" x14ac:dyDescent="0.15">
      <c r="B31" s="65" t="s">
        <v>1203</v>
      </c>
      <c r="C31" t="s">
        <v>859</v>
      </c>
      <c r="D31" s="64">
        <v>49621.700441347297</v>
      </c>
      <c r="E31" s="64">
        <v>15274.6823102047</v>
      </c>
      <c r="F31" s="16">
        <v>74283</v>
      </c>
      <c r="G31" s="65"/>
      <c r="H31" s="20"/>
    </row>
    <row r="32" spans="2:8" x14ac:dyDescent="0.15">
      <c r="B32" s="65" t="s">
        <v>1204</v>
      </c>
      <c r="C32" t="s">
        <v>1205</v>
      </c>
      <c r="D32" s="64">
        <v>204616.53210337399</v>
      </c>
      <c r="E32" s="64">
        <v>5296.5968711799496</v>
      </c>
      <c r="F32" s="16">
        <v>231872</v>
      </c>
      <c r="G32" s="65"/>
      <c r="H32" s="20"/>
    </row>
    <row r="33" spans="2:8" x14ac:dyDescent="0.15">
      <c r="B33" s="65" t="s">
        <v>1206</v>
      </c>
      <c r="C33" t="s">
        <v>865</v>
      </c>
      <c r="D33" s="64">
        <v>13423.3465587957</v>
      </c>
      <c r="E33" s="64">
        <v>10383.306456256199</v>
      </c>
      <c r="F33" s="16">
        <v>28875</v>
      </c>
      <c r="G33" s="65"/>
      <c r="H33" s="20"/>
    </row>
    <row r="34" spans="2:8" x14ac:dyDescent="0.15">
      <c r="B34" s="65" t="s">
        <v>1207</v>
      </c>
      <c r="C34" t="s">
        <v>867</v>
      </c>
      <c r="D34" s="64">
        <v>220318.703295913</v>
      </c>
      <c r="E34" s="64">
        <v>38056.370624472402</v>
      </c>
      <c r="F34" s="16">
        <v>289246</v>
      </c>
      <c r="G34" s="65"/>
      <c r="H34" s="20"/>
    </row>
    <row r="35" spans="2:8" x14ac:dyDescent="0.15">
      <c r="B35" s="65" t="s">
        <v>1208</v>
      </c>
      <c r="C35" t="s">
        <v>869</v>
      </c>
      <c r="D35" s="64">
        <v>163552.80086754099</v>
      </c>
      <c r="E35" s="64">
        <v>56899.858197338799</v>
      </c>
      <c r="F35" s="16">
        <v>239030</v>
      </c>
      <c r="G35" s="65"/>
      <c r="H35" s="20"/>
    </row>
    <row r="36" spans="2:8" x14ac:dyDescent="0.15">
      <c r="B36" s="65" t="s">
        <v>1209</v>
      </c>
      <c r="C36" t="s">
        <v>1210</v>
      </c>
      <c r="D36" s="64">
        <v>5005.9577301712097</v>
      </c>
      <c r="E36" s="64">
        <v>114.182988527253</v>
      </c>
      <c r="F36" s="16">
        <v>3511</v>
      </c>
      <c r="G36" s="65"/>
      <c r="H36" s="20"/>
    </row>
    <row r="37" spans="2:8" x14ac:dyDescent="0.15">
      <c r="B37" s="65" t="s">
        <v>1211</v>
      </c>
      <c r="C37" t="s">
        <v>1212</v>
      </c>
      <c r="D37" s="64">
        <v>46918.380812205098</v>
      </c>
      <c r="E37" s="64">
        <v>388.206716690105</v>
      </c>
      <c r="F37" s="16">
        <v>31017</v>
      </c>
      <c r="G37" s="65"/>
      <c r="H37" s="20"/>
    </row>
    <row r="38" spans="2:8" x14ac:dyDescent="0.15">
      <c r="B38" s="65" t="s">
        <v>1213</v>
      </c>
      <c r="C38" t="s">
        <v>873</v>
      </c>
      <c r="D38" s="64">
        <v>37580.699167254999</v>
      </c>
      <c r="E38" s="64">
        <v>7258.76298908012</v>
      </c>
      <c r="F38" s="16">
        <v>48239</v>
      </c>
      <c r="G38" s="65"/>
      <c r="H38" s="20"/>
    </row>
    <row r="39" spans="2:8" x14ac:dyDescent="0.15">
      <c r="B39" s="65" t="s">
        <v>1214</v>
      </c>
      <c r="C39" t="s">
        <v>875</v>
      </c>
      <c r="D39" s="64">
        <v>39288.923686664501</v>
      </c>
      <c r="E39" s="64">
        <v>83252.7276750171</v>
      </c>
      <c r="F39" s="16">
        <v>142869</v>
      </c>
      <c r="G39" s="65"/>
      <c r="H39" s="20"/>
    </row>
    <row r="40" spans="2:8" x14ac:dyDescent="0.15">
      <c r="B40" s="65" t="s">
        <v>1215</v>
      </c>
      <c r="C40" t="s">
        <v>877</v>
      </c>
      <c r="D40" s="64">
        <v>78352.0642208973</v>
      </c>
      <c r="E40" s="64">
        <v>116043.774694127</v>
      </c>
      <c r="F40" s="16">
        <v>179914</v>
      </c>
      <c r="G40" s="65"/>
      <c r="H40" s="20"/>
    </row>
    <row r="41" spans="2:8" x14ac:dyDescent="0.15">
      <c r="B41" s="65" t="s">
        <v>1216</v>
      </c>
      <c r="C41" t="s">
        <v>879</v>
      </c>
      <c r="D41" s="64">
        <v>36356.055388822198</v>
      </c>
      <c r="E41" s="64">
        <v>42753.000767608697</v>
      </c>
      <c r="F41" s="16">
        <v>84006</v>
      </c>
      <c r="G41" s="65"/>
      <c r="H41" s="20"/>
    </row>
    <row r="42" spans="2:8" x14ac:dyDescent="0.15">
      <c r="B42" s="65" t="s">
        <v>1217</v>
      </c>
      <c r="C42" t="s">
        <v>881</v>
      </c>
      <c r="D42" s="64">
        <v>31978.9551735737</v>
      </c>
      <c r="E42" s="64">
        <v>1939.95929841362</v>
      </c>
      <c r="F42" s="16">
        <v>36271</v>
      </c>
      <c r="G42" s="65"/>
      <c r="H42" s="20"/>
    </row>
    <row r="43" spans="2:8" x14ac:dyDescent="0.15">
      <c r="B43" s="65" t="s">
        <v>1218</v>
      </c>
      <c r="C43" t="s">
        <v>883</v>
      </c>
      <c r="D43" s="64">
        <v>25054.064339968001</v>
      </c>
      <c r="E43" s="64">
        <v>84814.349355231199</v>
      </c>
      <c r="F43" s="16">
        <v>135465</v>
      </c>
      <c r="G43" s="65"/>
      <c r="H43" s="20"/>
    </row>
    <row r="44" spans="2:8" x14ac:dyDescent="0.15">
      <c r="B44" s="65" t="s">
        <v>1219</v>
      </c>
      <c r="C44" t="s">
        <v>885</v>
      </c>
      <c r="D44" s="64">
        <v>47128.380521186198</v>
      </c>
      <c r="E44" s="64">
        <v>32954.449634916396</v>
      </c>
      <c r="F44" s="16">
        <v>87338</v>
      </c>
      <c r="G44" s="65"/>
      <c r="H44" s="20"/>
    </row>
    <row r="45" spans="2:8" x14ac:dyDescent="0.15">
      <c r="B45" s="65" t="s">
        <v>1220</v>
      </c>
      <c r="C45" t="s">
        <v>108</v>
      </c>
      <c r="D45" s="64">
        <v>77091.623601612999</v>
      </c>
      <c r="E45" s="64">
        <v>68862.917990229602</v>
      </c>
      <c r="F45" s="16">
        <v>163634</v>
      </c>
      <c r="G45" s="65"/>
      <c r="H45" s="20"/>
    </row>
    <row r="46" spans="2:8" x14ac:dyDescent="0.15">
      <c r="B46" s="65" t="s">
        <v>1221</v>
      </c>
      <c r="C46" t="s">
        <v>888</v>
      </c>
      <c r="D46" s="64">
        <v>17347.452524312001</v>
      </c>
      <c r="E46" s="64">
        <v>20498.0999875694</v>
      </c>
      <c r="F46" s="16">
        <v>48956</v>
      </c>
      <c r="G46" s="65"/>
      <c r="H46" s="20"/>
    </row>
    <row r="47" spans="2:8" x14ac:dyDescent="0.15">
      <c r="B47" s="65" t="s">
        <v>1222</v>
      </c>
      <c r="C47" t="s">
        <v>1223</v>
      </c>
      <c r="D47" s="64">
        <v>6688.4387647869498</v>
      </c>
      <c r="E47" s="64">
        <v>37720.185934404901</v>
      </c>
      <c r="F47" s="16">
        <v>50062</v>
      </c>
      <c r="G47" s="65"/>
      <c r="H47" s="20"/>
    </row>
    <row r="48" spans="2:8" x14ac:dyDescent="0.15">
      <c r="B48" s="65" t="s">
        <v>1224</v>
      </c>
      <c r="C48" t="s">
        <v>1225</v>
      </c>
      <c r="D48" s="64">
        <v>11583.4150892872</v>
      </c>
      <c r="E48" s="64">
        <v>61329.486342607401</v>
      </c>
      <c r="F48" s="16">
        <v>117941</v>
      </c>
      <c r="G48" s="65"/>
      <c r="H48" s="20"/>
    </row>
    <row r="49" spans="2:8" x14ac:dyDescent="0.15">
      <c r="B49" s="65" t="s">
        <v>1226</v>
      </c>
      <c r="C49" t="s">
        <v>892</v>
      </c>
      <c r="D49" s="64">
        <v>3238.3457506802802</v>
      </c>
      <c r="E49" s="64">
        <v>23842.114810146799</v>
      </c>
      <c r="F49" s="16">
        <v>30326</v>
      </c>
      <c r="G49" s="65"/>
      <c r="H49" s="20"/>
    </row>
    <row r="50" spans="2:8" x14ac:dyDescent="0.15">
      <c r="B50" s="65" t="s">
        <v>1227</v>
      </c>
      <c r="C50" t="s">
        <v>894</v>
      </c>
      <c r="D50" s="64">
        <v>18113.2949572857</v>
      </c>
      <c r="E50" s="64">
        <v>79011.411490265207</v>
      </c>
      <c r="F50" s="16">
        <v>99216</v>
      </c>
      <c r="G50" s="65"/>
      <c r="H50" s="20"/>
    </row>
    <row r="51" spans="2:8" x14ac:dyDescent="0.15">
      <c r="B51" s="65" t="s">
        <v>1228</v>
      </c>
      <c r="C51" t="s">
        <v>896</v>
      </c>
      <c r="D51" s="64">
        <v>7931.46556388922</v>
      </c>
      <c r="E51" s="64">
        <v>42836.863190679098</v>
      </c>
      <c r="F51" s="16">
        <v>51733</v>
      </c>
      <c r="G51" s="65"/>
      <c r="H51" s="20"/>
    </row>
    <row r="52" spans="2:8" x14ac:dyDescent="0.15">
      <c r="B52" s="65" t="s">
        <v>1229</v>
      </c>
      <c r="C52" t="s">
        <v>898</v>
      </c>
      <c r="D52" s="64">
        <v>23651.200981640301</v>
      </c>
      <c r="E52" s="64">
        <v>66815.635246281105</v>
      </c>
      <c r="F52" s="16">
        <v>104734</v>
      </c>
      <c r="G52" s="65"/>
      <c r="H52" s="20"/>
    </row>
    <row r="53" spans="2:8" x14ac:dyDescent="0.15">
      <c r="B53" s="65" t="s">
        <v>1230</v>
      </c>
      <c r="C53" t="s">
        <v>900</v>
      </c>
      <c r="D53" s="64">
        <v>36420.870625639</v>
      </c>
      <c r="E53" s="64">
        <v>25967.346530655799</v>
      </c>
      <c r="F53" s="16">
        <v>79744</v>
      </c>
      <c r="G53" s="65"/>
      <c r="H53" s="20"/>
    </row>
    <row r="54" spans="2:8" x14ac:dyDescent="0.15">
      <c r="B54" s="65" t="s">
        <v>1231</v>
      </c>
      <c r="C54" t="s">
        <v>902</v>
      </c>
      <c r="D54" s="64">
        <v>14710.7270927668</v>
      </c>
      <c r="E54" s="64">
        <v>99227.477632015303</v>
      </c>
      <c r="F54" s="16">
        <v>158043</v>
      </c>
      <c r="G54" s="65"/>
      <c r="H54" s="20"/>
    </row>
    <row r="55" spans="2:8" x14ac:dyDescent="0.15">
      <c r="B55" s="65" t="s">
        <v>1232</v>
      </c>
      <c r="C55" t="s">
        <v>904</v>
      </c>
      <c r="D55" s="64">
        <v>19272.960987308099</v>
      </c>
      <c r="E55" s="64">
        <v>36974.575428878903</v>
      </c>
      <c r="F55" s="16">
        <v>61941</v>
      </c>
      <c r="G55" s="65"/>
      <c r="H55" s="20"/>
    </row>
    <row r="56" spans="2:8" x14ac:dyDescent="0.15">
      <c r="B56" s="65" t="s">
        <v>1233</v>
      </c>
      <c r="C56" t="s">
        <v>906</v>
      </c>
      <c r="D56" s="64">
        <v>23894.499327453999</v>
      </c>
      <c r="E56" s="64">
        <v>73041.688940344102</v>
      </c>
      <c r="F56" s="16">
        <v>120961</v>
      </c>
      <c r="G56" s="65"/>
      <c r="H56" s="20"/>
    </row>
    <row r="57" spans="2:8" x14ac:dyDescent="0.15">
      <c r="B57" s="65" t="s">
        <v>1234</v>
      </c>
      <c r="C57" t="s">
        <v>908</v>
      </c>
      <c r="D57" s="64">
        <v>34768.935247011701</v>
      </c>
      <c r="E57" s="64">
        <v>11219.351029861</v>
      </c>
      <c r="F57" s="16">
        <v>45371</v>
      </c>
      <c r="G57" s="65"/>
      <c r="H57" s="20"/>
    </row>
    <row r="58" spans="2:8" x14ac:dyDescent="0.15">
      <c r="B58" s="65" t="s">
        <v>1235</v>
      </c>
      <c r="C58" t="s">
        <v>189</v>
      </c>
      <c r="D58" s="64">
        <v>21389.409345673601</v>
      </c>
      <c r="E58" s="64">
        <v>24165.1093211931</v>
      </c>
      <c r="F58" s="16">
        <v>53102</v>
      </c>
      <c r="G58" s="65"/>
      <c r="H58" s="20"/>
    </row>
    <row r="59" spans="2:8" x14ac:dyDescent="0.15">
      <c r="B59" s="65" t="s">
        <v>1236</v>
      </c>
      <c r="C59" t="s">
        <v>911</v>
      </c>
      <c r="D59" s="64">
        <v>76131.185161027403</v>
      </c>
      <c r="E59" s="64">
        <v>139018.03759409199</v>
      </c>
      <c r="F59" s="16">
        <v>271863</v>
      </c>
      <c r="G59" s="65"/>
      <c r="H59" s="20"/>
    </row>
    <row r="60" spans="2:8" x14ac:dyDescent="0.15">
      <c r="B60" s="65" t="s">
        <v>1237</v>
      </c>
      <c r="C60" t="s">
        <v>913</v>
      </c>
      <c r="D60" s="64">
        <v>35962.386484016497</v>
      </c>
      <c r="E60" s="64">
        <v>44610.388250716001</v>
      </c>
      <c r="F60" s="16">
        <v>111171</v>
      </c>
      <c r="G60" s="65"/>
      <c r="H60" s="20"/>
    </row>
    <row r="61" spans="2:8" x14ac:dyDescent="0.15">
      <c r="B61" s="65" t="s">
        <v>1238</v>
      </c>
      <c r="C61" t="s">
        <v>915</v>
      </c>
      <c r="D61" s="64">
        <v>17299.394583214402</v>
      </c>
      <c r="E61" s="64">
        <v>15272.114672781099</v>
      </c>
      <c r="F61" s="16">
        <v>36885</v>
      </c>
      <c r="G61" s="65"/>
      <c r="H61" s="20"/>
    </row>
    <row r="62" spans="2:8" x14ac:dyDescent="0.15">
      <c r="B62" s="65" t="s">
        <v>1239</v>
      </c>
      <c r="C62" t="s">
        <v>1240</v>
      </c>
      <c r="D62" s="64">
        <v>228060.25080270099</v>
      </c>
      <c r="E62" s="64">
        <v>146892.703737629</v>
      </c>
      <c r="F62" s="16">
        <v>321474</v>
      </c>
      <c r="G62" s="65"/>
      <c r="H62" s="20"/>
    </row>
    <row r="63" spans="2:8" x14ac:dyDescent="0.15">
      <c r="B63" s="65" t="s">
        <v>1241</v>
      </c>
      <c r="C63" t="s">
        <v>921</v>
      </c>
      <c r="D63" s="64">
        <v>11388.5707396172</v>
      </c>
      <c r="E63" s="64">
        <v>44898.170330400302</v>
      </c>
      <c r="F63" s="16">
        <v>286270</v>
      </c>
      <c r="G63" s="65"/>
      <c r="H63" s="20"/>
    </row>
    <row r="64" spans="2:8" x14ac:dyDescent="0.15">
      <c r="B64" s="65" t="s">
        <v>1242</v>
      </c>
      <c r="C64" t="s">
        <v>198</v>
      </c>
      <c r="D64" s="64">
        <v>43781.214281079803</v>
      </c>
      <c r="E64" s="64">
        <v>43843.871277042803</v>
      </c>
      <c r="F64" s="16">
        <v>115506</v>
      </c>
      <c r="G64" s="65"/>
      <c r="H64" s="20"/>
    </row>
    <row r="65" spans="2:8" x14ac:dyDescent="0.15">
      <c r="B65" s="65" t="s">
        <v>1243</v>
      </c>
      <c r="C65" t="s">
        <v>923</v>
      </c>
      <c r="D65" s="64">
        <v>37316.347589728102</v>
      </c>
      <c r="E65" s="64">
        <v>52752.605822951002</v>
      </c>
      <c r="F65" s="16">
        <v>118874</v>
      </c>
      <c r="G65" s="65"/>
      <c r="H65" s="20"/>
    </row>
    <row r="66" spans="2:8" x14ac:dyDescent="0.15">
      <c r="B66" s="65" t="s">
        <v>1244</v>
      </c>
      <c r="C66" t="s">
        <v>925</v>
      </c>
      <c r="D66" s="64">
        <v>45857.201745209502</v>
      </c>
      <c r="E66" s="64">
        <v>50183.600523166002</v>
      </c>
      <c r="F66" s="16">
        <v>120483</v>
      </c>
      <c r="G66" s="65"/>
      <c r="H66" s="20"/>
    </row>
    <row r="67" spans="2:8" x14ac:dyDescent="0.15">
      <c r="B67" s="65" t="s">
        <v>1245</v>
      </c>
      <c r="C67" t="s">
        <v>926</v>
      </c>
      <c r="D67" s="64">
        <v>96829.613318432806</v>
      </c>
      <c r="E67" s="64">
        <v>22991.507184175502</v>
      </c>
      <c r="F67" s="16">
        <v>107317</v>
      </c>
      <c r="G67" s="65"/>
      <c r="H67" s="20"/>
    </row>
    <row r="68" spans="2:8" x14ac:dyDescent="0.15">
      <c r="B68" s="65" t="s">
        <v>1246</v>
      </c>
      <c r="C68" t="s">
        <v>1247</v>
      </c>
      <c r="D68" s="64">
        <v>609920.99176996097</v>
      </c>
      <c r="E68" s="64">
        <v>137122.11472547401</v>
      </c>
      <c r="F68" s="16">
        <v>961375</v>
      </c>
      <c r="G68" s="65"/>
      <c r="H68" s="20"/>
    </row>
    <row r="69" spans="2:8" x14ac:dyDescent="0.15">
      <c r="B69" s="65" t="s">
        <v>1248</v>
      </c>
      <c r="C69" t="s">
        <v>936</v>
      </c>
      <c r="D69" s="64">
        <v>546443.26556323597</v>
      </c>
      <c r="E69" s="64">
        <v>100844.211595015</v>
      </c>
      <c r="F69" s="16">
        <v>743211</v>
      </c>
      <c r="G69" s="65"/>
      <c r="H69" s="20"/>
    </row>
    <row r="70" spans="2:8" x14ac:dyDescent="0.15">
      <c r="B70" s="65" t="s">
        <v>1249</v>
      </c>
      <c r="C70" t="s">
        <v>938</v>
      </c>
      <c r="D70" s="64">
        <v>46103.358841605303</v>
      </c>
      <c r="E70" s="64">
        <v>15167.8500905445</v>
      </c>
      <c r="F70" s="16">
        <v>75841</v>
      </c>
      <c r="G70" s="65"/>
      <c r="H70" s="20"/>
    </row>
    <row r="71" spans="2:8" x14ac:dyDescent="0.15">
      <c r="B71" s="65" t="s">
        <v>1250</v>
      </c>
      <c r="C71" t="s">
        <v>1251</v>
      </c>
      <c r="D71" s="64">
        <v>599030.58168926695</v>
      </c>
      <c r="E71" s="64">
        <v>87950.078467141298</v>
      </c>
      <c r="F71" s="16">
        <v>751468</v>
      </c>
      <c r="G71" s="65"/>
      <c r="H71" s="20"/>
    </row>
    <row r="72" spans="2:8" x14ac:dyDescent="0.15">
      <c r="B72" s="65" t="s">
        <v>1252</v>
      </c>
      <c r="C72" t="s">
        <v>1253</v>
      </c>
      <c r="D72" s="64">
        <v>2996916.00657555</v>
      </c>
      <c r="E72" s="64">
        <v>622090.92814906</v>
      </c>
      <c r="F72" s="16">
        <v>4022489</v>
      </c>
      <c r="G72" s="65"/>
      <c r="H72" s="20"/>
    </row>
    <row r="73" spans="2:8" x14ac:dyDescent="0.15">
      <c r="B73" s="93" t="s">
        <v>1254</v>
      </c>
      <c r="C73" s="94" t="s">
        <v>1255</v>
      </c>
      <c r="D73" s="144">
        <v>1060333.5141805999</v>
      </c>
      <c r="E73" s="144">
        <v>67925.325985755699</v>
      </c>
      <c r="F73" s="116">
        <v>1254031</v>
      </c>
      <c r="G73" s="93">
        <v>24</v>
      </c>
      <c r="H73" s="20"/>
    </row>
    <row r="74" spans="2:8" x14ac:dyDescent="0.15">
      <c r="B74" s="97" t="s">
        <v>1256</v>
      </c>
      <c r="C74" s="98" t="s">
        <v>1257</v>
      </c>
      <c r="D74" s="145">
        <v>3514061.3574231402</v>
      </c>
      <c r="E74" s="145">
        <v>210277.67188435499</v>
      </c>
      <c r="F74" s="117">
        <v>3872728</v>
      </c>
      <c r="G74" s="97">
        <v>25</v>
      </c>
      <c r="H74" s="20"/>
    </row>
    <row r="75" spans="2:8" x14ac:dyDescent="0.15">
      <c r="B75" s="65" t="s">
        <v>1258</v>
      </c>
      <c r="C75" t="s">
        <v>1259</v>
      </c>
      <c r="D75" s="64">
        <v>374394.915476455</v>
      </c>
      <c r="E75" s="64">
        <v>22777.971352577701</v>
      </c>
      <c r="F75" s="16">
        <v>425601</v>
      </c>
      <c r="G75" s="65"/>
      <c r="H75" s="20"/>
    </row>
    <row r="76" spans="2:8" x14ac:dyDescent="0.15">
      <c r="B76" s="93" t="s">
        <v>1260</v>
      </c>
      <c r="C76" s="94" t="s">
        <v>1261</v>
      </c>
      <c r="D76" s="144">
        <v>1104862.22383057</v>
      </c>
      <c r="E76" s="144">
        <v>397154.11785594397</v>
      </c>
      <c r="F76" s="116">
        <v>1883879</v>
      </c>
      <c r="G76" s="93">
        <v>26</v>
      </c>
      <c r="H76" s="20"/>
    </row>
    <row r="77" spans="2:8" x14ac:dyDescent="0.15">
      <c r="B77" s="65" t="s">
        <v>1262</v>
      </c>
      <c r="C77" t="s">
        <v>969</v>
      </c>
      <c r="D77" s="64">
        <v>600055.30675138498</v>
      </c>
      <c r="E77" s="64">
        <v>29281.3510128823</v>
      </c>
      <c r="F77" s="16">
        <v>640941</v>
      </c>
      <c r="G77" s="65"/>
      <c r="H77" s="20"/>
    </row>
    <row r="78" spans="2:8" x14ac:dyDescent="0.15">
      <c r="B78" s="118" t="s">
        <v>1263</v>
      </c>
      <c r="C78" s="135" t="s">
        <v>971</v>
      </c>
      <c r="D78" s="146">
        <v>252076.02822985401</v>
      </c>
      <c r="E78" s="146">
        <v>29438.7833838728</v>
      </c>
      <c r="F78" s="121">
        <v>302191</v>
      </c>
      <c r="G78" s="118">
        <v>26</v>
      </c>
      <c r="H78" s="20">
        <v>0.86299999999999999</v>
      </c>
    </row>
    <row r="79" spans="2:8" x14ac:dyDescent="0.15">
      <c r="B79" s="65" t="s">
        <v>1264</v>
      </c>
      <c r="C79" t="s">
        <v>973</v>
      </c>
      <c r="D79" s="64">
        <v>212966.63832861499</v>
      </c>
      <c r="E79" s="64">
        <v>9795.6947621633408</v>
      </c>
      <c r="F79" s="16">
        <v>239476</v>
      </c>
      <c r="G79" s="65"/>
      <c r="H79" s="20"/>
    </row>
    <row r="80" spans="2:8" x14ac:dyDescent="0.15">
      <c r="B80" s="93" t="s">
        <v>1265</v>
      </c>
      <c r="C80" s="94" t="s">
        <v>1266</v>
      </c>
      <c r="D80" s="144">
        <v>1898904.30922679</v>
      </c>
      <c r="E80" s="144">
        <v>8302.5838360316393</v>
      </c>
      <c r="F80" s="116">
        <v>1956888</v>
      </c>
      <c r="G80" s="103" t="s">
        <v>230</v>
      </c>
      <c r="H80" s="20"/>
    </row>
    <row r="81" spans="2:8" x14ac:dyDescent="0.15">
      <c r="B81" s="65" t="s">
        <v>1267</v>
      </c>
      <c r="C81" t="s">
        <v>979</v>
      </c>
      <c r="D81" s="64">
        <v>169160.35597103799</v>
      </c>
      <c r="E81" s="64">
        <v>22556.2407128669</v>
      </c>
      <c r="F81" s="16">
        <v>216790</v>
      </c>
      <c r="G81" s="65"/>
      <c r="H81" s="20"/>
    </row>
    <row r="82" spans="2:8" x14ac:dyDescent="0.15">
      <c r="B82" s="65" t="s">
        <v>1268</v>
      </c>
      <c r="C82" t="s">
        <v>980</v>
      </c>
      <c r="D82" s="64">
        <v>93069.2827348508</v>
      </c>
      <c r="E82" s="64">
        <v>11170.964872185499</v>
      </c>
      <c r="F82" s="16">
        <v>114285</v>
      </c>
      <c r="G82" s="65"/>
      <c r="H82" s="20"/>
    </row>
    <row r="83" spans="2:8" x14ac:dyDescent="0.15">
      <c r="B83" s="65" t="s">
        <v>1269</v>
      </c>
      <c r="C83" t="s">
        <v>1270</v>
      </c>
      <c r="D83" s="64">
        <v>0</v>
      </c>
      <c r="E83" s="64">
        <v>0</v>
      </c>
      <c r="F83" s="16">
        <v>0</v>
      </c>
      <c r="G83" s="65"/>
      <c r="H83" s="20"/>
    </row>
    <row r="84" spans="2:8" x14ac:dyDescent="0.15">
      <c r="B84" s="65" t="s">
        <v>1271</v>
      </c>
      <c r="C84" t="s">
        <v>225</v>
      </c>
      <c r="D84" s="64">
        <v>0</v>
      </c>
      <c r="E84" s="64">
        <v>0</v>
      </c>
      <c r="F84" s="16">
        <v>0</v>
      </c>
      <c r="G84" s="65"/>
      <c r="H84" s="20"/>
    </row>
    <row r="85" spans="2:8" x14ac:dyDescent="0.15">
      <c r="B85" s="93" t="s">
        <v>1272</v>
      </c>
      <c r="C85" s="94" t="s">
        <v>982</v>
      </c>
      <c r="D85" s="144">
        <v>0</v>
      </c>
      <c r="E85" s="144">
        <v>0</v>
      </c>
      <c r="F85" s="116">
        <v>3373695</v>
      </c>
      <c r="G85" s="103" t="s">
        <v>230</v>
      </c>
      <c r="H85" s="20"/>
    </row>
    <row r="86" spans="2:8" x14ac:dyDescent="0.15">
      <c r="B86" s="65" t="s">
        <v>1273</v>
      </c>
      <c r="C86" t="s">
        <v>1164</v>
      </c>
      <c r="D86" s="64">
        <v>0</v>
      </c>
      <c r="E86" s="64">
        <v>0</v>
      </c>
      <c r="F86" s="16">
        <v>490883</v>
      </c>
      <c r="G86" s="65"/>
      <c r="H86" s="20"/>
    </row>
    <row r="87" spans="2:8" x14ac:dyDescent="0.15">
      <c r="B87" s="65" t="s">
        <v>1274</v>
      </c>
      <c r="C87" t="s">
        <v>984</v>
      </c>
      <c r="D87" s="64">
        <v>0</v>
      </c>
      <c r="E87" s="64">
        <v>0</v>
      </c>
      <c r="F87" s="16">
        <v>75960</v>
      </c>
      <c r="G87" s="65"/>
      <c r="H87" s="20"/>
    </row>
    <row r="88" spans="2:8" x14ac:dyDescent="0.15">
      <c r="B88" s="28" t="s">
        <v>1275</v>
      </c>
      <c r="C88" s="29" t="s">
        <v>986</v>
      </c>
      <c r="D88" s="122">
        <v>0</v>
      </c>
      <c r="E88" s="122">
        <v>0</v>
      </c>
      <c r="F88" s="31">
        <v>-112990</v>
      </c>
      <c r="G88" s="28"/>
      <c r="H88" s="32"/>
    </row>
    <row r="89" spans="2:8" x14ac:dyDescent="0.15">
      <c r="B89" s="29"/>
      <c r="C89" s="29"/>
      <c r="D89" s="122"/>
      <c r="E89" s="122"/>
      <c r="F89" s="122"/>
      <c r="G89" s="123"/>
    </row>
    <row r="90" spans="2:8" ht="28.5" customHeight="1" x14ac:dyDescent="0.15">
      <c r="B90" s="2" t="s">
        <v>243</v>
      </c>
      <c r="C90" s="2"/>
      <c r="D90" s="2"/>
      <c r="E90" s="2"/>
      <c r="F90" s="2"/>
      <c r="G90" s="123"/>
    </row>
    <row r="91" spans="2:8" ht="15" customHeight="1" x14ac:dyDescent="0.15">
      <c r="B91" s="1" t="s">
        <v>244</v>
      </c>
      <c r="C91" s="1"/>
      <c r="D91" s="1"/>
      <c r="E91" s="1"/>
      <c r="F91" s="1"/>
    </row>
    <row r="92" spans="2:8" ht="16" x14ac:dyDescent="0.2">
      <c r="B92" s="140"/>
      <c r="C92" s="141"/>
      <c r="D92" s="142" t="s">
        <v>245</v>
      </c>
      <c r="E92" s="142" t="s">
        <v>246</v>
      </c>
      <c r="F92" s="143" t="s">
        <v>247</v>
      </c>
    </row>
    <row r="93" spans="2:8" ht="16" x14ac:dyDescent="0.2">
      <c r="B93" s="43" t="s">
        <v>248</v>
      </c>
      <c r="C93" s="44"/>
      <c r="D93" s="45">
        <f>+D73+D76+D80+D85+D78*H78</f>
        <v>4281641.659600324</v>
      </c>
      <c r="E93" s="45">
        <f>+E73+E76+E80+E85+E78*H78</f>
        <v>498787.69773801352</v>
      </c>
      <c r="F93" s="46">
        <f>+F73+F76+F80+F85+F78*H78</f>
        <v>8729283.8330000006</v>
      </c>
    </row>
    <row r="94" spans="2:8" ht="16" x14ac:dyDescent="0.2">
      <c r="B94" s="48" t="s">
        <v>249</v>
      </c>
      <c r="C94" s="54"/>
      <c r="D94" s="85">
        <f>+SUM(D4:D88)</f>
        <v>19972631.316445328</v>
      </c>
      <c r="E94" s="85">
        <f>+SUM(E4:E88)</f>
        <v>5290265.484698127</v>
      </c>
      <c r="F94" s="86">
        <f>+SUM(F4:F88)</f>
        <v>32075971</v>
      </c>
    </row>
    <row r="95" spans="2:8" ht="16" x14ac:dyDescent="0.2">
      <c r="B95" s="43" t="s">
        <v>250</v>
      </c>
      <c r="C95" s="44"/>
      <c r="D95" s="51">
        <f>+D93/D94</f>
        <v>0.21437544166125219</v>
      </c>
      <c r="E95" s="51">
        <f>+E93/E94</f>
        <v>9.4284057989289238E-2</v>
      </c>
      <c r="F95" s="52">
        <f>+F93/F94</f>
        <v>0.27214402435393148</v>
      </c>
    </row>
    <row r="96" spans="2:8" ht="16" x14ac:dyDescent="0.2">
      <c r="B96" s="53" t="s">
        <v>251</v>
      </c>
      <c r="C96" s="54"/>
      <c r="D96" s="55">
        <f>1-D95</f>
        <v>0.78562455833874778</v>
      </c>
      <c r="E96" s="55">
        <f>1-E95</f>
        <v>0.90571594201071082</v>
      </c>
      <c r="F96" s="56">
        <f>1-F95</f>
        <v>0.72785597564606852</v>
      </c>
    </row>
  </sheetData>
  <mergeCells count="2">
    <mergeCell ref="B90:F90"/>
    <mergeCell ref="B91:F9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H97"/>
  <sheetViews>
    <sheetView topLeftCell="A85" zoomScale="110" zoomScaleNormal="110" workbookViewId="0">
      <selection activeCell="H2" sqref="H2"/>
    </sheetView>
  </sheetViews>
  <sheetFormatPr baseColWidth="10" defaultColWidth="11.6640625" defaultRowHeight="13" x14ac:dyDescent="0.15"/>
  <cols>
    <col min="3" max="3" width="56.33203125" customWidth="1"/>
    <col min="4" max="4" width="15.33203125" customWidth="1"/>
    <col min="5" max="5" width="15.5" customWidth="1"/>
    <col min="6" max="6" width="13.5" customWidth="1"/>
    <col min="7" max="7" width="17.1640625" customWidth="1"/>
  </cols>
  <sheetData>
    <row r="1" spans="2:8" ht="16" x14ac:dyDescent="0.15">
      <c r="D1" s="11"/>
      <c r="E1" s="11"/>
      <c r="F1" s="11"/>
      <c r="G1" s="147"/>
    </row>
    <row r="2" spans="2:8" ht="51" x14ac:dyDescent="0.15">
      <c r="B2" s="148"/>
      <c r="C2" s="148"/>
      <c r="D2" s="11" t="s">
        <v>23</v>
      </c>
      <c r="E2" s="11" t="s">
        <v>24</v>
      </c>
      <c r="F2" s="12" t="s">
        <v>25</v>
      </c>
      <c r="G2" s="149" t="s">
        <v>26</v>
      </c>
      <c r="H2" s="150" t="s">
        <v>27</v>
      </c>
    </row>
    <row r="3" spans="2:8" x14ac:dyDescent="0.15">
      <c r="B3" s="65" t="s">
        <v>809</v>
      </c>
      <c r="C3" s="65" t="s">
        <v>1168</v>
      </c>
      <c r="D3" s="15">
        <v>6801.7164280217003</v>
      </c>
      <c r="E3" s="15">
        <v>80.524122308067206</v>
      </c>
      <c r="F3" s="20">
        <v>8028.3</v>
      </c>
      <c r="G3" s="14"/>
      <c r="H3" s="20"/>
    </row>
    <row r="4" spans="2:8" x14ac:dyDescent="0.15">
      <c r="B4" s="65" t="s">
        <v>811</v>
      </c>
      <c r="C4" s="65" t="s">
        <v>1169</v>
      </c>
      <c r="D4" s="15">
        <v>21096.226534624999</v>
      </c>
      <c r="E4" s="15">
        <v>280.86116846349699</v>
      </c>
      <c r="F4" s="20">
        <v>34046.199999999997</v>
      </c>
      <c r="G4" s="14"/>
      <c r="H4" s="20"/>
    </row>
    <row r="5" spans="2:8" x14ac:dyDescent="0.15">
      <c r="B5" s="65" t="s">
        <v>813</v>
      </c>
      <c r="C5" s="65" t="s">
        <v>1170</v>
      </c>
      <c r="D5" s="15">
        <v>2946.3989206533802</v>
      </c>
      <c r="E5" s="15">
        <v>1331.6663214097</v>
      </c>
      <c r="F5" s="20">
        <v>2768.3</v>
      </c>
      <c r="G5" s="14"/>
      <c r="H5" s="20"/>
    </row>
    <row r="6" spans="2:8" x14ac:dyDescent="0.15">
      <c r="B6" s="65" t="s">
        <v>815</v>
      </c>
      <c r="C6" s="65" t="s">
        <v>1171</v>
      </c>
      <c r="D6" s="15">
        <v>3820.7814824408401</v>
      </c>
      <c r="E6" s="15">
        <v>403.06475718323497</v>
      </c>
      <c r="F6" s="20">
        <v>4160.5</v>
      </c>
      <c r="G6" s="14"/>
      <c r="H6" s="20"/>
    </row>
    <row r="7" spans="2:8" x14ac:dyDescent="0.15">
      <c r="B7" s="65" t="s">
        <v>1173</v>
      </c>
      <c r="C7" s="65" t="s">
        <v>1172</v>
      </c>
      <c r="D7" s="15">
        <v>723.89963327681801</v>
      </c>
      <c r="E7" s="15">
        <v>819.94734152865203</v>
      </c>
      <c r="F7" s="20">
        <v>974.6</v>
      </c>
      <c r="G7" s="14"/>
      <c r="H7" s="20"/>
    </row>
    <row r="8" spans="2:8" x14ac:dyDescent="0.15">
      <c r="B8" s="65" t="s">
        <v>1175</v>
      </c>
      <c r="C8" s="65" t="s">
        <v>1174</v>
      </c>
      <c r="D8" s="15">
        <v>712.26484504858104</v>
      </c>
      <c r="E8" s="15">
        <v>810.08397253046996</v>
      </c>
      <c r="F8" s="20">
        <v>1671.3</v>
      </c>
      <c r="G8" s="14"/>
      <c r="H8" s="20"/>
    </row>
    <row r="9" spans="2:8" x14ac:dyDescent="0.15">
      <c r="B9" s="65" t="s">
        <v>819</v>
      </c>
      <c r="C9" s="65" t="s">
        <v>1176</v>
      </c>
      <c r="D9" s="15">
        <v>5726.9061521816502</v>
      </c>
      <c r="E9" s="15">
        <v>1751.6412591896999</v>
      </c>
      <c r="F9" s="20">
        <v>9642.2999999999993</v>
      </c>
      <c r="G9" s="14"/>
      <c r="H9" s="20"/>
    </row>
    <row r="10" spans="2:8" x14ac:dyDescent="0.15">
      <c r="B10" s="65" t="s">
        <v>821</v>
      </c>
      <c r="C10" s="65" t="s">
        <v>1177</v>
      </c>
      <c r="D10" s="15">
        <v>38746.938039086403</v>
      </c>
      <c r="E10" s="15">
        <v>5819.6185750196501</v>
      </c>
      <c r="F10" s="20">
        <v>33993.9</v>
      </c>
      <c r="G10" s="14"/>
      <c r="H10" s="20"/>
    </row>
    <row r="11" spans="2:8" x14ac:dyDescent="0.15">
      <c r="B11" s="65" t="s">
        <v>1179</v>
      </c>
      <c r="C11" s="65" t="s">
        <v>1178</v>
      </c>
      <c r="D11" s="15">
        <v>1105.65017062523</v>
      </c>
      <c r="E11" s="15">
        <v>1207.19956793144</v>
      </c>
      <c r="F11" s="20">
        <v>2792.8</v>
      </c>
      <c r="G11" s="14"/>
      <c r="H11" s="20"/>
    </row>
    <row r="12" spans="2:8" x14ac:dyDescent="0.15">
      <c r="B12" s="65" t="s">
        <v>1181</v>
      </c>
      <c r="C12" s="65" t="s">
        <v>1180</v>
      </c>
      <c r="D12" s="15">
        <v>319.48041875135601</v>
      </c>
      <c r="E12" s="15">
        <v>102.71618034194699</v>
      </c>
      <c r="F12" s="20">
        <v>1121.2</v>
      </c>
      <c r="G12" s="14"/>
      <c r="H12" s="20"/>
    </row>
    <row r="13" spans="2:8" x14ac:dyDescent="0.15">
      <c r="B13" s="65" t="s">
        <v>825</v>
      </c>
      <c r="C13" s="65" t="s">
        <v>1182</v>
      </c>
      <c r="D13" s="15">
        <v>0</v>
      </c>
      <c r="E13" s="15">
        <v>58450.734101700997</v>
      </c>
      <c r="F13" s="20">
        <v>73869.899999999994</v>
      </c>
      <c r="G13" s="14"/>
      <c r="H13" s="20"/>
    </row>
    <row r="14" spans="2:8" x14ac:dyDescent="0.15">
      <c r="B14" s="65" t="s">
        <v>827</v>
      </c>
      <c r="C14" s="65" t="s">
        <v>1183</v>
      </c>
      <c r="D14" s="15">
        <v>21901.7257180792</v>
      </c>
      <c r="E14" s="15">
        <v>3479.5133559148298</v>
      </c>
      <c r="F14" s="20">
        <v>37744.5</v>
      </c>
      <c r="G14" s="14"/>
      <c r="H14" s="20"/>
    </row>
    <row r="15" spans="2:8" x14ac:dyDescent="0.15">
      <c r="B15" s="65" t="s">
        <v>829</v>
      </c>
      <c r="C15" s="65" t="s">
        <v>1184</v>
      </c>
      <c r="D15" s="15">
        <v>523.27439277889198</v>
      </c>
      <c r="E15" s="15">
        <v>212.15351499623199</v>
      </c>
      <c r="F15" s="20">
        <v>5047.8</v>
      </c>
      <c r="G15" s="14"/>
      <c r="H15" s="20"/>
    </row>
    <row r="16" spans="2:8" x14ac:dyDescent="0.15">
      <c r="B16" s="65" t="s">
        <v>831</v>
      </c>
      <c r="C16" s="65" t="s">
        <v>1185</v>
      </c>
      <c r="D16" s="15">
        <v>50532.694583353397</v>
      </c>
      <c r="E16" s="15">
        <v>554.13292392128506</v>
      </c>
      <c r="F16" s="20">
        <v>50880.4</v>
      </c>
      <c r="G16" s="14"/>
      <c r="H16" s="20"/>
    </row>
    <row r="17" spans="2:8" x14ac:dyDescent="0.15">
      <c r="B17" s="65" t="s">
        <v>833</v>
      </c>
      <c r="C17" s="65" t="s">
        <v>1186</v>
      </c>
      <c r="D17" s="15">
        <v>4824.8158362274198</v>
      </c>
      <c r="E17" s="15">
        <v>0.96267342525245203</v>
      </c>
      <c r="F17" s="20">
        <v>5867.1</v>
      </c>
      <c r="G17" s="14"/>
      <c r="H17" s="20"/>
    </row>
    <row r="18" spans="2:8" x14ac:dyDescent="0.15">
      <c r="B18" s="65" t="s">
        <v>835</v>
      </c>
      <c r="C18" s="65" t="s">
        <v>1187</v>
      </c>
      <c r="D18" s="15">
        <v>5600.0421201085401</v>
      </c>
      <c r="E18" s="15">
        <v>507.938391671408</v>
      </c>
      <c r="F18" s="20">
        <v>8142.2</v>
      </c>
      <c r="G18" s="14"/>
      <c r="H18" s="20"/>
    </row>
    <row r="19" spans="2:8" x14ac:dyDescent="0.15">
      <c r="B19" s="65" t="s">
        <v>837</v>
      </c>
      <c r="C19" s="65" t="s">
        <v>1188</v>
      </c>
      <c r="D19" s="15">
        <v>1728.63099999365</v>
      </c>
      <c r="E19" s="15">
        <v>838.97791221755801</v>
      </c>
      <c r="F19" s="20">
        <v>2719.9</v>
      </c>
      <c r="G19" s="14"/>
      <c r="H19" s="20"/>
    </row>
    <row r="20" spans="2:8" x14ac:dyDescent="0.15">
      <c r="B20" s="65" t="s">
        <v>839</v>
      </c>
      <c r="C20" s="65" t="s">
        <v>1189</v>
      </c>
      <c r="D20" s="15">
        <v>16215.124689201401</v>
      </c>
      <c r="E20" s="15">
        <v>126.25704786082299</v>
      </c>
      <c r="F20" s="20">
        <v>15458.7</v>
      </c>
      <c r="G20" s="14"/>
      <c r="H20" s="20"/>
    </row>
    <row r="21" spans="2:8" x14ac:dyDescent="0.15">
      <c r="B21" s="65" t="s">
        <v>841</v>
      </c>
      <c r="C21" s="65" t="s">
        <v>1190</v>
      </c>
      <c r="D21" s="15">
        <v>2989.8156299994898</v>
      </c>
      <c r="E21" s="15">
        <v>427.13559627094702</v>
      </c>
      <c r="F21" s="20">
        <v>2919.9</v>
      </c>
      <c r="G21" s="14"/>
      <c r="H21" s="20"/>
    </row>
    <row r="22" spans="2:8" x14ac:dyDescent="0.15">
      <c r="B22" s="65" t="s">
        <v>1192</v>
      </c>
      <c r="C22" s="65" t="s">
        <v>1191</v>
      </c>
      <c r="D22" s="15">
        <v>3791.9723998701802</v>
      </c>
      <c r="E22" s="15">
        <v>8073.2386279939501</v>
      </c>
      <c r="F22" s="20">
        <v>14680.7</v>
      </c>
      <c r="G22" s="14"/>
      <c r="H22" s="20"/>
    </row>
    <row r="23" spans="2:8" x14ac:dyDescent="0.15">
      <c r="B23" s="65" t="s">
        <v>1194</v>
      </c>
      <c r="C23" s="65" t="s">
        <v>1193</v>
      </c>
      <c r="D23" s="15">
        <v>110.24476978049699</v>
      </c>
      <c r="E23" s="15">
        <v>42.543011448523103</v>
      </c>
      <c r="F23" s="20">
        <v>185.6</v>
      </c>
      <c r="G23" s="14"/>
      <c r="H23" s="20"/>
    </row>
    <row r="24" spans="2:8" x14ac:dyDescent="0.15">
      <c r="B24" s="65" t="s">
        <v>45</v>
      </c>
      <c r="C24" s="65" t="s">
        <v>1195</v>
      </c>
      <c r="D24" s="15">
        <v>3448.56713887763</v>
      </c>
      <c r="E24" s="15">
        <v>409.26006874758201</v>
      </c>
      <c r="F24" s="20">
        <v>4124</v>
      </c>
      <c r="G24" s="14"/>
      <c r="H24" s="20"/>
    </row>
    <row r="25" spans="2:8" x14ac:dyDescent="0.15">
      <c r="B25" s="65" t="s">
        <v>48</v>
      </c>
      <c r="C25" s="65" t="s">
        <v>1196</v>
      </c>
      <c r="D25" s="15">
        <v>420.11215845016699</v>
      </c>
      <c r="E25" s="15">
        <v>2133.89893224345</v>
      </c>
      <c r="F25" s="20">
        <v>2911.1</v>
      </c>
      <c r="G25" s="14"/>
      <c r="H25" s="20"/>
    </row>
    <row r="26" spans="2:8" x14ac:dyDescent="0.15">
      <c r="B26" s="65" t="s">
        <v>847</v>
      </c>
      <c r="C26" s="65" t="s">
        <v>1197</v>
      </c>
      <c r="D26" s="15">
        <v>8612.6839737518894</v>
      </c>
      <c r="E26" s="15">
        <v>1314.02259911129</v>
      </c>
      <c r="F26" s="20">
        <v>14081.1</v>
      </c>
      <c r="G26" s="14"/>
      <c r="H26" s="20"/>
    </row>
    <row r="27" spans="2:8" x14ac:dyDescent="0.15">
      <c r="B27" s="65" t="s">
        <v>849</v>
      </c>
      <c r="C27" s="65" t="s">
        <v>1198</v>
      </c>
      <c r="D27" s="15">
        <v>3489.1645684298101</v>
      </c>
      <c r="E27" s="15">
        <v>619.81889053792202</v>
      </c>
      <c r="F27" s="20">
        <v>4805.3999999999996</v>
      </c>
      <c r="G27" s="14"/>
      <c r="H27" s="20"/>
    </row>
    <row r="28" spans="2:8" x14ac:dyDescent="0.15">
      <c r="B28" s="65" t="s">
        <v>1200</v>
      </c>
      <c r="C28" s="65" t="s">
        <v>1199</v>
      </c>
      <c r="D28" s="15">
        <v>6364.6231396009698</v>
      </c>
      <c r="E28" s="15">
        <v>429.481900194584</v>
      </c>
      <c r="F28" s="20">
        <v>23494.400000000001</v>
      </c>
      <c r="G28" s="14"/>
      <c r="H28" s="20"/>
    </row>
    <row r="29" spans="2:8" x14ac:dyDescent="0.15">
      <c r="B29" s="65" t="s">
        <v>1202</v>
      </c>
      <c r="C29" s="65" t="s">
        <v>1201</v>
      </c>
      <c r="D29" s="15">
        <v>14333.016565329301</v>
      </c>
      <c r="E29" s="15">
        <v>3731.2532425927898</v>
      </c>
      <c r="F29" s="20">
        <v>18769.8</v>
      </c>
      <c r="G29" s="14"/>
      <c r="H29" s="20"/>
    </row>
    <row r="30" spans="2:8" x14ac:dyDescent="0.15">
      <c r="B30" s="65" t="s">
        <v>859</v>
      </c>
      <c r="C30" s="65" t="s">
        <v>1203</v>
      </c>
      <c r="D30" s="15">
        <v>5018.2022423626704</v>
      </c>
      <c r="E30" s="15">
        <v>1393.3487682904099</v>
      </c>
      <c r="F30" s="20">
        <v>6439.4</v>
      </c>
      <c r="G30" s="14"/>
      <c r="H30" s="20"/>
    </row>
    <row r="31" spans="2:8" x14ac:dyDescent="0.15">
      <c r="B31" s="65" t="s">
        <v>1205</v>
      </c>
      <c r="C31" s="65" t="s">
        <v>1204</v>
      </c>
      <c r="D31" s="15">
        <v>9414.33238009245</v>
      </c>
      <c r="E31" s="15">
        <v>269.66538568355799</v>
      </c>
      <c r="F31" s="20">
        <v>11370.7</v>
      </c>
      <c r="G31" s="14"/>
      <c r="H31" s="20"/>
    </row>
    <row r="32" spans="2:8" x14ac:dyDescent="0.15">
      <c r="B32" s="65" t="s">
        <v>865</v>
      </c>
      <c r="C32" s="65" t="s">
        <v>1206</v>
      </c>
      <c r="D32" s="15">
        <v>809.48723922250497</v>
      </c>
      <c r="E32" s="15">
        <v>701.41335699536899</v>
      </c>
      <c r="F32" s="20">
        <v>2029.9</v>
      </c>
      <c r="G32" s="14"/>
      <c r="H32" s="20"/>
    </row>
    <row r="33" spans="2:8" x14ac:dyDescent="0.15">
      <c r="B33" s="65" t="s">
        <v>867</v>
      </c>
      <c r="C33" s="65" t="s">
        <v>1207</v>
      </c>
      <c r="D33" s="15">
        <v>10944.711422120001</v>
      </c>
      <c r="E33" s="15">
        <v>1641.4251813057101</v>
      </c>
      <c r="F33" s="20">
        <v>14286.7</v>
      </c>
      <c r="G33" s="14"/>
      <c r="H33" s="20"/>
    </row>
    <row r="34" spans="2:8" x14ac:dyDescent="0.15">
      <c r="B34" s="65" t="s">
        <v>869</v>
      </c>
      <c r="C34" s="65" t="s">
        <v>1208</v>
      </c>
      <c r="D34" s="15">
        <v>11073.856921815101</v>
      </c>
      <c r="E34" s="15">
        <v>3827.4034503283101</v>
      </c>
      <c r="F34" s="20">
        <v>17089.099999999999</v>
      </c>
      <c r="G34" s="14"/>
      <c r="H34" s="20"/>
    </row>
    <row r="35" spans="2:8" x14ac:dyDescent="0.15">
      <c r="B35" s="65" t="s">
        <v>1210</v>
      </c>
      <c r="C35" s="65" t="s">
        <v>1209</v>
      </c>
      <c r="D35" s="15">
        <v>682.41019294558498</v>
      </c>
      <c r="E35" s="15">
        <v>13.184214039016</v>
      </c>
      <c r="F35" s="20">
        <v>560.5</v>
      </c>
      <c r="G35" s="14"/>
      <c r="H35" s="20"/>
    </row>
    <row r="36" spans="2:8" x14ac:dyDescent="0.15">
      <c r="B36" s="65" t="s">
        <v>1212</v>
      </c>
      <c r="C36" s="65" t="s">
        <v>1211</v>
      </c>
      <c r="D36" s="15">
        <v>3387.76288405286</v>
      </c>
      <c r="E36" s="15">
        <v>25.2086913198115</v>
      </c>
      <c r="F36" s="20">
        <v>2549.1</v>
      </c>
      <c r="G36" s="14"/>
      <c r="H36" s="20"/>
    </row>
    <row r="37" spans="2:8" x14ac:dyDescent="0.15">
      <c r="B37" s="65" t="s">
        <v>873</v>
      </c>
      <c r="C37" s="65" t="s">
        <v>1213</v>
      </c>
      <c r="D37" s="15">
        <v>3557.9815566533398</v>
      </c>
      <c r="E37" s="15">
        <v>742.26976438612405</v>
      </c>
      <c r="F37" s="20">
        <v>4768.8</v>
      </c>
      <c r="G37" s="14"/>
      <c r="H37" s="20"/>
    </row>
    <row r="38" spans="2:8" x14ac:dyDescent="0.15">
      <c r="B38" s="65" t="s">
        <v>875</v>
      </c>
      <c r="C38" s="65" t="s">
        <v>1214</v>
      </c>
      <c r="D38" s="15">
        <v>3001.8854142806199</v>
      </c>
      <c r="E38" s="15">
        <v>5904.1439618168497</v>
      </c>
      <c r="F38" s="20">
        <v>11259.4</v>
      </c>
      <c r="G38" s="14"/>
      <c r="H38" s="20"/>
    </row>
    <row r="39" spans="2:8" x14ac:dyDescent="0.15">
      <c r="B39" s="65" t="s">
        <v>877</v>
      </c>
      <c r="C39" s="65" t="s">
        <v>1215</v>
      </c>
      <c r="D39" s="15">
        <v>9016.2638182008304</v>
      </c>
      <c r="E39" s="15">
        <v>10789.2169501469</v>
      </c>
      <c r="F39" s="20">
        <v>23554.799999999999</v>
      </c>
      <c r="G39" s="14"/>
      <c r="H39" s="20"/>
    </row>
    <row r="40" spans="2:8" x14ac:dyDescent="0.15">
      <c r="B40" s="65" t="s">
        <v>879</v>
      </c>
      <c r="C40" s="65" t="s">
        <v>1216</v>
      </c>
      <c r="D40" s="15">
        <v>4111.3241067464496</v>
      </c>
      <c r="E40" s="15">
        <v>4543.6392300830703</v>
      </c>
      <c r="F40" s="20">
        <v>10622.9</v>
      </c>
      <c r="G40" s="14"/>
      <c r="H40" s="20"/>
    </row>
    <row r="41" spans="2:8" x14ac:dyDescent="0.15">
      <c r="B41" s="65" t="s">
        <v>881</v>
      </c>
      <c r="C41" s="65" t="s">
        <v>1217</v>
      </c>
      <c r="D41" s="15">
        <v>2525.8551329274501</v>
      </c>
      <c r="E41" s="15">
        <v>159.64986918527299</v>
      </c>
      <c r="F41" s="20">
        <v>3031.3</v>
      </c>
      <c r="G41" s="14"/>
      <c r="H41" s="20"/>
    </row>
    <row r="42" spans="2:8" x14ac:dyDescent="0.15">
      <c r="B42" s="65" t="s">
        <v>883</v>
      </c>
      <c r="C42" s="65" t="s">
        <v>1218</v>
      </c>
      <c r="D42" s="15">
        <v>1720.7354316261401</v>
      </c>
      <c r="E42" s="15">
        <v>6194.6185166374298</v>
      </c>
      <c r="F42" s="20">
        <v>10891.4</v>
      </c>
      <c r="G42" s="14"/>
      <c r="H42" s="20"/>
    </row>
    <row r="43" spans="2:8" x14ac:dyDescent="0.15">
      <c r="B43" s="65" t="s">
        <v>885</v>
      </c>
      <c r="C43" s="65" t="s">
        <v>1219</v>
      </c>
      <c r="D43" s="15">
        <v>4464.1446080078304</v>
      </c>
      <c r="E43" s="15">
        <v>2777.3236399760499</v>
      </c>
      <c r="F43" s="20">
        <v>8596.5</v>
      </c>
      <c r="G43" s="14"/>
      <c r="H43" s="20"/>
    </row>
    <row r="44" spans="2:8" x14ac:dyDescent="0.15">
      <c r="B44" s="65" t="s">
        <v>108</v>
      </c>
      <c r="C44" s="65" t="s">
        <v>1220</v>
      </c>
      <c r="D44" s="15">
        <v>6336.0238798979199</v>
      </c>
      <c r="E44" s="15">
        <v>5644.3425932423497</v>
      </c>
      <c r="F44" s="20">
        <v>12602.2</v>
      </c>
      <c r="G44" s="14"/>
      <c r="H44" s="20"/>
    </row>
    <row r="45" spans="2:8" x14ac:dyDescent="0.15">
      <c r="B45" s="65" t="s">
        <v>888</v>
      </c>
      <c r="C45" s="65" t="s">
        <v>1221</v>
      </c>
      <c r="D45" s="15">
        <v>1195.6474899285899</v>
      </c>
      <c r="E45" s="15">
        <v>1866.52207238551</v>
      </c>
      <c r="F45" s="20">
        <v>4317.5</v>
      </c>
      <c r="G45" s="14"/>
      <c r="H45" s="20"/>
    </row>
    <row r="46" spans="2:8" x14ac:dyDescent="0.15">
      <c r="B46" s="65" t="s">
        <v>1223</v>
      </c>
      <c r="C46" s="65" t="s">
        <v>1222</v>
      </c>
      <c r="D46" s="15">
        <v>482.24399612890102</v>
      </c>
      <c r="E46" s="15">
        <v>3760.8716276902001</v>
      </c>
      <c r="F46" s="20">
        <v>4953.8999999999996</v>
      </c>
      <c r="G46" s="14"/>
      <c r="H46" s="20"/>
    </row>
    <row r="47" spans="2:8" x14ac:dyDescent="0.15">
      <c r="B47" s="65" t="s">
        <v>1225</v>
      </c>
      <c r="C47" s="65" t="s">
        <v>1224</v>
      </c>
      <c r="D47" s="15">
        <v>575.03283145330795</v>
      </c>
      <c r="E47" s="15">
        <v>4152.9016987406603</v>
      </c>
      <c r="F47" s="20">
        <v>7499.7</v>
      </c>
      <c r="G47" s="14"/>
      <c r="H47" s="20"/>
    </row>
    <row r="48" spans="2:8" x14ac:dyDescent="0.15">
      <c r="B48" s="65" t="s">
        <v>892</v>
      </c>
      <c r="C48" s="65" t="s">
        <v>1226</v>
      </c>
      <c r="D48" s="15">
        <v>245.953653568146</v>
      </c>
      <c r="E48" s="15">
        <v>1709.97593782068</v>
      </c>
      <c r="F48" s="20">
        <v>2169.9</v>
      </c>
      <c r="G48" s="14"/>
      <c r="H48" s="20"/>
    </row>
    <row r="49" spans="2:8" x14ac:dyDescent="0.15">
      <c r="B49" s="65" t="s">
        <v>894</v>
      </c>
      <c r="C49" s="65" t="s">
        <v>1227</v>
      </c>
      <c r="D49" s="15">
        <v>1597.0018238221401</v>
      </c>
      <c r="E49" s="15">
        <v>5836.5027952023202</v>
      </c>
      <c r="F49" s="20">
        <v>7820</v>
      </c>
      <c r="G49" s="14"/>
      <c r="H49" s="20"/>
    </row>
    <row r="50" spans="2:8" x14ac:dyDescent="0.15">
      <c r="B50" s="65" t="s">
        <v>896</v>
      </c>
      <c r="C50" s="65" t="s">
        <v>1228</v>
      </c>
      <c r="D50" s="15">
        <v>785.94297172484698</v>
      </c>
      <c r="E50" s="15">
        <v>2782.5328441737202</v>
      </c>
      <c r="F50" s="20">
        <v>4391.5</v>
      </c>
      <c r="G50" s="14"/>
      <c r="H50" s="20"/>
    </row>
    <row r="51" spans="2:8" x14ac:dyDescent="0.15">
      <c r="B51" s="65" t="s">
        <v>898</v>
      </c>
      <c r="C51" s="65" t="s">
        <v>1229</v>
      </c>
      <c r="D51" s="15">
        <v>1640.65650658391</v>
      </c>
      <c r="E51" s="15">
        <v>4732.6373566952398</v>
      </c>
      <c r="F51" s="20">
        <v>8000.1</v>
      </c>
      <c r="G51" s="14"/>
      <c r="H51" s="20"/>
    </row>
    <row r="52" spans="2:8" x14ac:dyDescent="0.15">
      <c r="B52" s="65" t="s">
        <v>900</v>
      </c>
      <c r="C52" s="65" t="s">
        <v>1230</v>
      </c>
      <c r="D52" s="15">
        <v>2091.67874132315</v>
      </c>
      <c r="E52" s="15">
        <v>1709.7256752722701</v>
      </c>
      <c r="F52" s="20">
        <v>4743.6000000000004</v>
      </c>
      <c r="G52" s="14"/>
      <c r="H52" s="20"/>
    </row>
    <row r="53" spans="2:8" x14ac:dyDescent="0.15">
      <c r="B53" s="65" t="s">
        <v>902</v>
      </c>
      <c r="C53" s="65" t="s">
        <v>1231</v>
      </c>
      <c r="D53" s="15">
        <v>907.55007543684599</v>
      </c>
      <c r="E53" s="15">
        <v>3649.2130915883299</v>
      </c>
      <c r="F53" s="20">
        <v>6611.2</v>
      </c>
      <c r="G53" s="14"/>
      <c r="H53" s="20"/>
    </row>
    <row r="54" spans="2:8" x14ac:dyDescent="0.15">
      <c r="B54" s="65" t="s">
        <v>904</v>
      </c>
      <c r="C54" s="65" t="s">
        <v>1232</v>
      </c>
      <c r="D54" s="15">
        <v>1188.3035491999301</v>
      </c>
      <c r="E54" s="15">
        <v>2187.4738178498701</v>
      </c>
      <c r="F54" s="20">
        <v>4887.7</v>
      </c>
      <c r="G54" s="14"/>
      <c r="H54" s="20"/>
    </row>
    <row r="55" spans="2:8" x14ac:dyDescent="0.15">
      <c r="B55" s="65" t="s">
        <v>906</v>
      </c>
      <c r="C55" s="65" t="s">
        <v>1233</v>
      </c>
      <c r="D55" s="15">
        <v>1908.86525683838</v>
      </c>
      <c r="E55" s="15">
        <v>5506.3587774000898</v>
      </c>
      <c r="F55" s="20">
        <v>9032.5</v>
      </c>
      <c r="G55" s="14"/>
      <c r="H55" s="20"/>
    </row>
    <row r="56" spans="2:8" x14ac:dyDescent="0.15">
      <c r="B56" s="65" t="s">
        <v>908</v>
      </c>
      <c r="C56" s="65" t="s">
        <v>1234</v>
      </c>
      <c r="D56" s="15">
        <v>2989.1322427590399</v>
      </c>
      <c r="E56" s="15">
        <v>938.98756350725898</v>
      </c>
      <c r="F56" s="20">
        <v>4225.6000000000004</v>
      </c>
      <c r="G56" s="14"/>
      <c r="H56" s="20"/>
    </row>
    <row r="57" spans="2:8" x14ac:dyDescent="0.15">
      <c r="B57" s="65" t="s">
        <v>189</v>
      </c>
      <c r="C57" s="65" t="s">
        <v>1235</v>
      </c>
      <c r="D57" s="15">
        <v>1430.1226144622799</v>
      </c>
      <c r="E57" s="15">
        <v>1404.6582568986501</v>
      </c>
      <c r="F57" s="20">
        <v>3830.3</v>
      </c>
      <c r="G57" s="14"/>
      <c r="H57" s="20"/>
    </row>
    <row r="58" spans="2:8" x14ac:dyDescent="0.15">
      <c r="B58" s="65" t="s">
        <v>911</v>
      </c>
      <c r="C58" s="65" t="s">
        <v>1236</v>
      </c>
      <c r="D58" s="15">
        <v>4854.3344607816198</v>
      </c>
      <c r="E58" s="15">
        <v>5587.0549650834</v>
      </c>
      <c r="F58" s="20">
        <v>13322</v>
      </c>
      <c r="G58" s="14"/>
      <c r="H58" s="20"/>
    </row>
    <row r="59" spans="2:8" x14ac:dyDescent="0.15">
      <c r="B59" s="65" t="s">
        <v>913</v>
      </c>
      <c r="C59" s="65" t="s">
        <v>1237</v>
      </c>
      <c r="D59" s="15">
        <v>2467.2436243094298</v>
      </c>
      <c r="E59" s="15">
        <v>2274.5553724097899</v>
      </c>
      <c r="F59" s="20">
        <v>6880.9</v>
      </c>
      <c r="G59" s="14"/>
      <c r="H59" s="20"/>
    </row>
    <row r="60" spans="2:8" x14ac:dyDescent="0.15">
      <c r="B60" s="65" t="s">
        <v>915</v>
      </c>
      <c r="C60" s="65" t="s">
        <v>1238</v>
      </c>
      <c r="D60" s="15">
        <v>2068.6374073749098</v>
      </c>
      <c r="E60" s="15">
        <v>1301.1395582406999</v>
      </c>
      <c r="F60" s="20">
        <v>4253.7</v>
      </c>
      <c r="G60" s="14"/>
      <c r="H60" s="20"/>
    </row>
    <row r="61" spans="2:8" x14ac:dyDescent="0.15">
      <c r="B61" s="65" t="s">
        <v>1240</v>
      </c>
      <c r="C61" s="65" t="s">
        <v>1239</v>
      </c>
      <c r="D61" s="15">
        <v>19856.499101284098</v>
      </c>
      <c r="E61" s="15">
        <v>12571.1512571331</v>
      </c>
      <c r="F61" s="20">
        <v>33656.9</v>
      </c>
      <c r="G61" s="14"/>
      <c r="H61" s="20"/>
    </row>
    <row r="62" spans="2:8" x14ac:dyDescent="0.15">
      <c r="B62" s="65" t="s">
        <v>921</v>
      </c>
      <c r="C62" s="65" t="s">
        <v>1241</v>
      </c>
      <c r="D62" s="15">
        <v>567.574956817101</v>
      </c>
      <c r="E62" s="15">
        <v>1594.0811930997199</v>
      </c>
      <c r="F62" s="20">
        <v>12181.3</v>
      </c>
      <c r="G62" s="14"/>
      <c r="H62" s="20"/>
    </row>
    <row r="63" spans="2:8" x14ac:dyDescent="0.15">
      <c r="B63" s="65" t="s">
        <v>198</v>
      </c>
      <c r="C63" s="65" t="s">
        <v>1242</v>
      </c>
      <c r="D63" s="15">
        <v>3343.5454541136901</v>
      </c>
      <c r="E63" s="15">
        <v>3549.4203793124602</v>
      </c>
      <c r="F63" s="20">
        <v>8708</v>
      </c>
      <c r="G63" s="14"/>
      <c r="H63" s="20"/>
    </row>
    <row r="64" spans="2:8" x14ac:dyDescent="0.15">
      <c r="B64" s="65" t="s">
        <v>923</v>
      </c>
      <c r="C64" s="65" t="s">
        <v>1243</v>
      </c>
      <c r="D64" s="15">
        <v>2431.72954938052</v>
      </c>
      <c r="E64" s="15">
        <v>3022.75146429914</v>
      </c>
      <c r="F64" s="20">
        <v>7004.5</v>
      </c>
      <c r="G64" s="14"/>
      <c r="H64" s="20"/>
    </row>
    <row r="65" spans="2:8" x14ac:dyDescent="0.15">
      <c r="B65" s="65" t="s">
        <v>925</v>
      </c>
      <c r="C65" s="65" t="s">
        <v>1244</v>
      </c>
      <c r="D65" s="15">
        <v>2596.6445078018801</v>
      </c>
      <c r="E65" s="15">
        <v>2590.27034313985</v>
      </c>
      <c r="F65" s="20">
        <v>6561.1</v>
      </c>
      <c r="G65" s="14"/>
      <c r="H65" s="20"/>
    </row>
    <row r="66" spans="2:8" x14ac:dyDescent="0.15">
      <c r="B66" s="65" t="s">
        <v>926</v>
      </c>
      <c r="C66" s="65" t="s">
        <v>1245</v>
      </c>
      <c r="D66" s="15">
        <v>6839.8459150979297</v>
      </c>
      <c r="E66" s="15">
        <v>934.93427353342497</v>
      </c>
      <c r="F66" s="20">
        <v>8406.7000000000007</v>
      </c>
      <c r="G66" s="14"/>
      <c r="H66" s="20"/>
    </row>
    <row r="67" spans="2:8" x14ac:dyDescent="0.15">
      <c r="B67" s="65" t="s">
        <v>1247</v>
      </c>
      <c r="C67" s="65" t="s">
        <v>1246</v>
      </c>
      <c r="D67" s="15">
        <v>45069.859575025301</v>
      </c>
      <c r="E67" s="15">
        <v>10079.9558379595</v>
      </c>
      <c r="F67" s="20">
        <v>71318.899999999994</v>
      </c>
      <c r="G67" s="14"/>
      <c r="H67" s="20"/>
    </row>
    <row r="68" spans="2:8" x14ac:dyDescent="0.15">
      <c r="B68" s="65" t="s">
        <v>936</v>
      </c>
      <c r="C68" s="65" t="s">
        <v>1248</v>
      </c>
      <c r="D68" s="15">
        <v>31296.382294647301</v>
      </c>
      <c r="E68" s="15">
        <v>5629.8244288778997</v>
      </c>
      <c r="F68" s="20">
        <v>42307.8</v>
      </c>
      <c r="G68" s="14"/>
      <c r="H68" s="20"/>
    </row>
    <row r="69" spans="2:8" x14ac:dyDescent="0.15">
      <c r="B69" s="65" t="s">
        <v>938</v>
      </c>
      <c r="C69" s="65" t="s">
        <v>1249</v>
      </c>
      <c r="D69" s="15">
        <v>16.080336827104599</v>
      </c>
      <c r="E69" s="15">
        <v>1.04407295132002</v>
      </c>
      <c r="F69" s="20">
        <v>4976.2</v>
      </c>
      <c r="G69" s="14"/>
      <c r="H69" s="20"/>
    </row>
    <row r="70" spans="2:8" x14ac:dyDescent="0.15">
      <c r="B70" s="65" t="s">
        <v>1251</v>
      </c>
      <c r="C70" s="65" t="s">
        <v>1250</v>
      </c>
      <c r="D70" s="15">
        <v>44511.338504156301</v>
      </c>
      <c r="E70" s="15">
        <v>5676.0481504023301</v>
      </c>
      <c r="F70" s="20">
        <v>44794.3</v>
      </c>
      <c r="G70" s="14"/>
      <c r="H70" s="20"/>
    </row>
    <row r="71" spans="2:8" x14ac:dyDescent="0.15">
      <c r="B71" s="65" t="s">
        <v>1253</v>
      </c>
      <c r="C71" s="65" t="s">
        <v>1252</v>
      </c>
      <c r="D71" s="15">
        <v>204579.47798595601</v>
      </c>
      <c r="E71" s="15">
        <v>40798.859738397798</v>
      </c>
      <c r="F71" s="20">
        <v>274967.40000000002</v>
      </c>
      <c r="G71" s="14"/>
      <c r="H71" s="20"/>
    </row>
    <row r="72" spans="2:8" x14ac:dyDescent="0.15">
      <c r="B72" s="93" t="s">
        <v>1255</v>
      </c>
      <c r="C72" s="93" t="s">
        <v>1254</v>
      </c>
      <c r="D72" s="95">
        <v>66630.343271846694</v>
      </c>
      <c r="E72" s="95">
        <v>4374.21325741074</v>
      </c>
      <c r="F72" s="151">
        <v>78314.2</v>
      </c>
      <c r="G72" s="93">
        <v>24</v>
      </c>
      <c r="H72" s="152"/>
    </row>
    <row r="73" spans="2:8" x14ac:dyDescent="0.15">
      <c r="B73" s="97" t="s">
        <v>1257</v>
      </c>
      <c r="C73" s="97" t="s">
        <v>1256</v>
      </c>
      <c r="D73" s="99">
        <v>194082.46659572201</v>
      </c>
      <c r="E73" s="99">
        <v>15437.0906671342</v>
      </c>
      <c r="F73" s="153">
        <v>218010</v>
      </c>
      <c r="G73" s="97">
        <v>25</v>
      </c>
      <c r="H73" s="154"/>
    </row>
    <row r="74" spans="2:8" x14ac:dyDescent="0.15">
      <c r="B74" s="65" t="s">
        <v>1259</v>
      </c>
      <c r="C74" s="65" t="s">
        <v>1258</v>
      </c>
      <c r="D74" s="15">
        <v>26359.268648233301</v>
      </c>
      <c r="E74" s="15">
        <v>1165.5148422689099</v>
      </c>
      <c r="F74" s="20">
        <v>29762</v>
      </c>
      <c r="G74" s="14"/>
      <c r="H74" s="20"/>
    </row>
    <row r="75" spans="2:8" x14ac:dyDescent="0.15">
      <c r="B75" s="93" t="s">
        <v>1261</v>
      </c>
      <c r="C75" s="93" t="s">
        <v>1260</v>
      </c>
      <c r="D75" s="95">
        <v>79992.535307988903</v>
      </c>
      <c r="E75" s="95">
        <v>20887.643338542799</v>
      </c>
      <c r="F75" s="151">
        <v>99028.2</v>
      </c>
      <c r="G75" s="93">
        <v>26</v>
      </c>
      <c r="H75" s="154"/>
    </row>
    <row r="76" spans="2:8" x14ac:dyDescent="0.15">
      <c r="B76" s="65" t="s">
        <v>969</v>
      </c>
      <c r="C76" s="65" t="s">
        <v>1262</v>
      </c>
      <c r="D76" s="15">
        <v>37022.429803793901</v>
      </c>
      <c r="E76" s="15">
        <v>1626.3894398734501</v>
      </c>
      <c r="F76" s="20">
        <v>38155.599999999999</v>
      </c>
      <c r="G76" s="14"/>
      <c r="H76" s="20"/>
    </row>
    <row r="77" spans="2:8" x14ac:dyDescent="0.15">
      <c r="B77" s="118" t="s">
        <v>971</v>
      </c>
      <c r="C77" s="118" t="s">
        <v>1263</v>
      </c>
      <c r="D77" s="120">
        <v>19549.4194262005</v>
      </c>
      <c r="E77" s="120">
        <v>1776.7952840988601</v>
      </c>
      <c r="F77" s="155">
        <v>22778.1</v>
      </c>
      <c r="G77" s="156">
        <v>26</v>
      </c>
      <c r="H77" s="157">
        <v>0.878</v>
      </c>
    </row>
    <row r="78" spans="2:8" x14ac:dyDescent="0.15">
      <c r="B78" s="65" t="s">
        <v>973</v>
      </c>
      <c r="C78" s="65" t="s">
        <v>1264</v>
      </c>
      <c r="D78" s="15">
        <v>10724.720994793901</v>
      </c>
      <c r="E78" s="15">
        <v>157.691217292452</v>
      </c>
      <c r="F78" s="20">
        <v>12674</v>
      </c>
      <c r="G78" s="14"/>
      <c r="H78" s="20"/>
    </row>
    <row r="79" spans="2:8" x14ac:dyDescent="0.15">
      <c r="B79" s="93" t="s">
        <v>1266</v>
      </c>
      <c r="C79" s="93" t="s">
        <v>1265</v>
      </c>
      <c r="D79" s="95">
        <v>89576.990523973596</v>
      </c>
      <c r="E79" s="95">
        <v>375.930723360934</v>
      </c>
      <c r="F79" s="151">
        <v>102792.2</v>
      </c>
      <c r="G79" s="103" t="s">
        <v>230</v>
      </c>
      <c r="H79" s="154"/>
    </row>
    <row r="80" spans="2:8" x14ac:dyDescent="0.15">
      <c r="B80" s="65" t="s">
        <v>979</v>
      </c>
      <c r="C80" s="65" t="s">
        <v>1267</v>
      </c>
      <c r="D80" s="15">
        <v>5176.0470106595103</v>
      </c>
      <c r="E80" s="15">
        <v>663.989544433437</v>
      </c>
      <c r="F80" s="20">
        <v>13455.9</v>
      </c>
      <c r="G80" s="14"/>
      <c r="H80" s="20"/>
    </row>
    <row r="81" spans="2:8" x14ac:dyDescent="0.15">
      <c r="B81" s="65" t="s">
        <v>980</v>
      </c>
      <c r="C81" s="65" t="s">
        <v>1268</v>
      </c>
      <c r="D81" s="15">
        <v>458.96597842312599</v>
      </c>
      <c r="E81" s="15">
        <v>22.010782701771099</v>
      </c>
      <c r="F81" s="20">
        <v>10469.5</v>
      </c>
      <c r="G81" s="14"/>
      <c r="H81" s="20"/>
    </row>
    <row r="82" spans="2:8" x14ac:dyDescent="0.15">
      <c r="B82" s="65" t="s">
        <v>1270</v>
      </c>
      <c r="C82" s="65" t="s">
        <v>1269</v>
      </c>
      <c r="D82" s="15">
        <v>0</v>
      </c>
      <c r="E82" s="15">
        <v>0</v>
      </c>
      <c r="F82" s="20">
        <v>0</v>
      </c>
      <c r="G82" s="14"/>
      <c r="H82" s="20"/>
    </row>
    <row r="83" spans="2:8" x14ac:dyDescent="0.15">
      <c r="B83" s="65" t="s">
        <v>225</v>
      </c>
      <c r="C83" s="65" t="s">
        <v>1271</v>
      </c>
      <c r="D83" s="15">
        <v>0</v>
      </c>
      <c r="E83" s="15">
        <v>0</v>
      </c>
      <c r="F83" s="20">
        <v>0</v>
      </c>
      <c r="G83" s="14"/>
      <c r="H83" s="20"/>
    </row>
    <row r="84" spans="2:8" x14ac:dyDescent="0.15">
      <c r="B84" s="21" t="s">
        <v>982</v>
      </c>
      <c r="C84" s="21" t="s">
        <v>1272</v>
      </c>
      <c r="D84" s="23">
        <v>0</v>
      </c>
      <c r="E84" s="23">
        <v>0</v>
      </c>
      <c r="F84" s="158">
        <v>203933.9</v>
      </c>
      <c r="G84" s="103" t="s">
        <v>230</v>
      </c>
      <c r="H84" s="20"/>
    </row>
    <row r="85" spans="2:8" x14ac:dyDescent="0.15">
      <c r="B85" s="65" t="s">
        <v>1164</v>
      </c>
      <c r="C85" s="65" t="s">
        <v>1273</v>
      </c>
      <c r="D85" s="15">
        <v>-7220.7</v>
      </c>
      <c r="E85" s="15">
        <v>0</v>
      </c>
      <c r="F85" s="20">
        <v>23463.8</v>
      </c>
      <c r="G85" s="14"/>
      <c r="H85" s="20"/>
    </row>
    <row r="86" spans="2:8" x14ac:dyDescent="0.15">
      <c r="B86" s="65" t="s">
        <v>984</v>
      </c>
      <c r="C86" s="65" t="s">
        <v>1274</v>
      </c>
      <c r="D86" s="15">
        <v>5930</v>
      </c>
      <c r="E86" s="15">
        <v>0</v>
      </c>
      <c r="F86" s="20">
        <v>5930</v>
      </c>
      <c r="G86" s="14"/>
      <c r="H86" s="20"/>
    </row>
    <row r="87" spans="2:8" x14ac:dyDescent="0.15">
      <c r="B87" s="28" t="s">
        <v>986</v>
      </c>
      <c r="C87" s="28" t="s">
        <v>1275</v>
      </c>
      <c r="D87" s="30">
        <v>0</v>
      </c>
      <c r="E87" s="30">
        <v>0</v>
      </c>
      <c r="F87" s="32">
        <v>-18582</v>
      </c>
      <c r="G87" s="28"/>
      <c r="H87" s="32"/>
    </row>
    <row r="88" spans="2:8" x14ac:dyDescent="0.15">
      <c r="D88" s="15"/>
      <c r="E88" s="15"/>
    </row>
    <row r="89" spans="2:8" x14ac:dyDescent="0.15">
      <c r="D89" s="15"/>
      <c r="E89" s="15"/>
    </row>
    <row r="90" spans="2:8" ht="28.5" customHeight="1" x14ac:dyDescent="0.15">
      <c r="B90" s="2" t="s">
        <v>243</v>
      </c>
      <c r="C90" s="2"/>
      <c r="D90" s="2"/>
      <c r="E90" s="2"/>
      <c r="F90" s="2"/>
    </row>
    <row r="91" spans="2:8" ht="15" customHeight="1" x14ac:dyDescent="0.15">
      <c r="B91" s="1" t="s">
        <v>244</v>
      </c>
      <c r="C91" s="1"/>
      <c r="D91" s="1"/>
      <c r="E91" s="1"/>
      <c r="F91" s="1"/>
    </row>
    <row r="92" spans="2:8" ht="16" x14ac:dyDescent="0.2">
      <c r="B92" s="140"/>
      <c r="C92" s="141"/>
      <c r="D92" s="142" t="s">
        <v>245</v>
      </c>
      <c r="E92" s="142" t="s">
        <v>246</v>
      </c>
      <c r="F92" s="143" t="s">
        <v>247</v>
      </c>
    </row>
    <row r="93" spans="2:8" ht="16" x14ac:dyDescent="0.2">
      <c r="B93" s="43" t="s">
        <v>248</v>
      </c>
      <c r="C93" s="44"/>
      <c r="D93" s="45">
        <f>+D72+D75+D79+D84+H77*D77</f>
        <v>253364.25936001321</v>
      </c>
      <c r="E93" s="45">
        <f>+E72+E75+E79+E84+H77*E77</f>
        <v>27197.813578753274</v>
      </c>
      <c r="F93" s="46">
        <f>+F72+F75+F79+F84+H77*F77</f>
        <v>504067.67180000001</v>
      </c>
      <c r="G93" s="113"/>
    </row>
    <row r="94" spans="2:8" ht="16" x14ac:dyDescent="0.2">
      <c r="B94" s="48" t="s">
        <v>249</v>
      </c>
      <c r="C94" s="54"/>
      <c r="D94" s="85">
        <f>+SUM(D3:D87)</f>
        <v>1218771.561527933</v>
      </c>
      <c r="E94" s="85">
        <f>+SUM(E3:E87)</f>
        <v>320922.22127737477</v>
      </c>
      <c r="F94" s="86">
        <f>+SUM(F3:F87)</f>
        <v>1976563.2</v>
      </c>
    </row>
    <row r="95" spans="2:8" ht="16" x14ac:dyDescent="0.2">
      <c r="B95" s="43" t="s">
        <v>250</v>
      </c>
      <c r="C95" s="44"/>
      <c r="D95" s="51">
        <f>+D93/D94</f>
        <v>0.20788494526601764</v>
      </c>
      <c r="E95" s="51">
        <f>+E93/E94</f>
        <v>8.474892598741568E-2</v>
      </c>
      <c r="F95" s="52">
        <f>+F93/F94</f>
        <v>0.25502228909250158</v>
      </c>
    </row>
    <row r="96" spans="2:8" ht="16" x14ac:dyDescent="0.2">
      <c r="B96" s="53" t="s">
        <v>251</v>
      </c>
      <c r="C96" s="54"/>
      <c r="D96" s="55">
        <f>1-D95</f>
        <v>0.79211505473398236</v>
      </c>
      <c r="E96" s="55">
        <f>1-E95</f>
        <v>0.91525107401258432</v>
      </c>
      <c r="F96" s="56">
        <f>1-F95</f>
        <v>0.74497771090749842</v>
      </c>
    </row>
    <row r="97" spans="4:6" x14ac:dyDescent="0.15">
      <c r="D97" s="8"/>
      <c r="E97" s="8"/>
      <c r="F97" s="8"/>
    </row>
  </sheetData>
  <mergeCells count="2">
    <mergeCell ref="B90:F90"/>
    <mergeCell ref="B91:F9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4:K108"/>
  <sheetViews>
    <sheetView topLeftCell="A6" zoomScale="110" zoomScaleNormal="110" workbookViewId="0">
      <selection activeCell="D20" sqref="D20"/>
    </sheetView>
  </sheetViews>
  <sheetFormatPr baseColWidth="10" defaultColWidth="8.83203125" defaultRowHeight="13" x14ac:dyDescent="0.15"/>
  <cols>
    <col min="2" max="2" width="12.1640625" customWidth="1"/>
    <col min="3" max="3" width="14.1640625" customWidth="1"/>
    <col min="4" max="4" width="23" customWidth="1"/>
    <col min="5" max="5" width="23.5" customWidth="1"/>
    <col min="6" max="6" width="21.6640625" customWidth="1"/>
    <col min="7" max="7" width="23.83203125" customWidth="1"/>
    <col min="8" max="8" width="25.33203125" customWidth="1"/>
    <col min="9" max="9" width="16.33203125" customWidth="1"/>
    <col min="10" max="11" width="20" customWidth="1"/>
    <col min="12" max="12" width="24.5" customWidth="1"/>
    <col min="13" max="13" width="22" customWidth="1"/>
    <col min="14" max="14" width="24.5" customWidth="1"/>
    <col min="15" max="15" width="22" customWidth="1"/>
  </cols>
  <sheetData>
    <row r="4" spans="2:11" s="6" customFormat="1" ht="16" x14ac:dyDescent="0.2">
      <c r="B4" s="189"/>
      <c r="C4" s="226" t="s">
        <v>1277</v>
      </c>
      <c r="D4" s="227"/>
      <c r="E4" s="222" t="s">
        <v>1278</v>
      </c>
      <c r="F4" s="223"/>
      <c r="G4" s="191" t="s">
        <v>1279</v>
      </c>
      <c r="H4" s="195"/>
      <c r="I4" s="199" t="s">
        <v>1276</v>
      </c>
      <c r="J4" s="200"/>
    </row>
    <row r="5" spans="2:11" s="6" customFormat="1" ht="16" x14ac:dyDescent="0.2">
      <c r="B5" s="188"/>
      <c r="C5" s="228"/>
      <c r="D5" s="229"/>
      <c r="E5" s="224"/>
      <c r="F5" s="225"/>
      <c r="G5" s="192"/>
      <c r="H5" s="196"/>
      <c r="I5" s="201"/>
      <c r="J5" s="202"/>
    </row>
    <row r="6" spans="2:11" s="6" customFormat="1" ht="16" x14ac:dyDescent="0.2">
      <c r="B6" s="190"/>
      <c r="C6" s="193" t="s">
        <v>1280</v>
      </c>
      <c r="D6" s="197" t="s">
        <v>1281</v>
      </c>
      <c r="E6" s="193" t="s">
        <v>1280</v>
      </c>
      <c r="F6" s="197" t="s">
        <v>1281</v>
      </c>
      <c r="G6" s="193" t="s">
        <v>1280</v>
      </c>
      <c r="H6" s="197" t="s">
        <v>1281</v>
      </c>
      <c r="I6" s="193" t="s">
        <v>1280</v>
      </c>
      <c r="J6" s="197" t="s">
        <v>1281</v>
      </c>
    </row>
    <row r="7" spans="2:11" s="6" customFormat="1" ht="16" x14ac:dyDescent="0.2">
      <c r="B7" s="206">
        <v>1977</v>
      </c>
      <c r="C7" s="207">
        <f>+'1977'!D95</f>
        <v>0.20788494526601764</v>
      </c>
      <c r="D7" s="208">
        <f t="shared" ref="D7:D13" si="0">1-C7</f>
        <v>0.79211505473398236</v>
      </c>
      <c r="E7" s="209">
        <f>+'1977'!E95</f>
        <v>8.474892598741568E-2</v>
      </c>
      <c r="F7" s="210">
        <f t="shared" ref="F7:F13" si="1">1-E7</f>
        <v>0.91525107401258432</v>
      </c>
      <c r="G7" s="209">
        <f>+'1977'!F95</f>
        <v>0.25502228909250158</v>
      </c>
      <c r="H7" s="208">
        <f t="shared" ref="H7:H13" si="2">1-G7</f>
        <v>0.74497771090749842</v>
      </c>
      <c r="I7" s="211">
        <v>0.248</v>
      </c>
      <c r="J7" s="212">
        <f t="shared" ref="J7:J13" si="3">1-I7</f>
        <v>0.752</v>
      </c>
    </row>
    <row r="8" spans="2:11" s="6" customFormat="1" ht="16" x14ac:dyDescent="0.2">
      <c r="B8" s="48">
        <v>1982</v>
      </c>
      <c r="C8" s="205">
        <f>+'1982'!D95</f>
        <v>0.21437544166125219</v>
      </c>
      <c r="D8" s="198">
        <f t="shared" si="0"/>
        <v>0.78562455833874778</v>
      </c>
      <c r="E8" s="194">
        <f>+'1982'!E95</f>
        <v>9.4284057989289238E-2</v>
      </c>
      <c r="F8" s="198">
        <f t="shared" si="1"/>
        <v>0.90571594201071082</v>
      </c>
      <c r="G8" s="194">
        <f>+'1982'!F95</f>
        <v>0.27214402435393148</v>
      </c>
      <c r="H8" s="198">
        <f t="shared" si="2"/>
        <v>0.72785597564606852</v>
      </c>
      <c r="I8" s="203">
        <v>0.26300000000000001</v>
      </c>
      <c r="J8" s="204">
        <f t="shared" si="3"/>
        <v>0.73699999999999999</v>
      </c>
    </row>
    <row r="9" spans="2:11" s="6" customFormat="1" ht="16" x14ac:dyDescent="0.2">
      <c r="B9" s="48">
        <v>1987</v>
      </c>
      <c r="C9" s="205">
        <f>+'1987'!E103</f>
        <v>0.2405283003480333</v>
      </c>
      <c r="D9" s="198">
        <f t="shared" si="0"/>
        <v>0.7594716996519667</v>
      </c>
      <c r="E9" s="194">
        <f>+'1987'!F103</f>
        <v>9.3349780835902174E-2</v>
      </c>
      <c r="F9" s="198">
        <f t="shared" si="1"/>
        <v>0.90665021916409783</v>
      </c>
      <c r="G9" s="194">
        <f>+'1987'!G103</f>
        <v>0.29147223651072574</v>
      </c>
      <c r="H9" s="198">
        <f t="shared" si="2"/>
        <v>0.70852776348927426</v>
      </c>
      <c r="I9" s="203">
        <v>0.30299999999999999</v>
      </c>
      <c r="J9" s="204">
        <f t="shared" si="3"/>
        <v>0.69700000000000006</v>
      </c>
    </row>
    <row r="10" spans="2:11" s="6" customFormat="1" ht="16" x14ac:dyDescent="0.2">
      <c r="B10" s="48">
        <v>1992</v>
      </c>
      <c r="C10" s="205">
        <f>+'1992'!D104</f>
        <v>0.29355182393310164</v>
      </c>
      <c r="D10" s="198">
        <f t="shared" si="0"/>
        <v>0.70644817606689836</v>
      </c>
      <c r="E10" s="194">
        <f>+'1992'!E104</f>
        <v>0.12552869718666601</v>
      </c>
      <c r="F10" s="198">
        <f t="shared" si="1"/>
        <v>0.87447130281333396</v>
      </c>
      <c r="G10" s="194">
        <f>+'1992'!F104</f>
        <v>0.35093526994716795</v>
      </c>
      <c r="H10" s="198">
        <f t="shared" si="2"/>
        <v>0.64906473005283205</v>
      </c>
      <c r="I10" s="203">
        <v>0.34</v>
      </c>
      <c r="J10" s="204">
        <f t="shared" si="3"/>
        <v>0.65999999999999992</v>
      </c>
    </row>
    <row r="11" spans="2:11" s="6" customFormat="1" ht="16" x14ac:dyDescent="0.2">
      <c r="B11" s="48">
        <v>1997</v>
      </c>
      <c r="C11" s="205">
        <f>+'1997'!E142</f>
        <v>0.34968627614730219</v>
      </c>
      <c r="D11" s="198">
        <f t="shared" si="0"/>
        <v>0.65031372385269781</v>
      </c>
      <c r="E11" s="194">
        <f>+'1997'!F142</f>
        <v>0.22043447207603697</v>
      </c>
      <c r="F11" s="198">
        <f t="shared" si="1"/>
        <v>0.77956552792396305</v>
      </c>
      <c r="G11" s="194">
        <f>+'1997'!G142</f>
        <v>0.3995608883391838</v>
      </c>
      <c r="H11" s="198">
        <f t="shared" si="2"/>
        <v>0.6004391116608162</v>
      </c>
      <c r="I11" s="203">
        <v>0.34899999999999998</v>
      </c>
      <c r="J11" s="204">
        <f t="shared" si="3"/>
        <v>0.65100000000000002</v>
      </c>
    </row>
    <row r="12" spans="2:11" s="6" customFormat="1" ht="16" x14ac:dyDescent="0.2">
      <c r="B12" s="48">
        <v>2002</v>
      </c>
      <c r="C12" s="205">
        <f>+'2002'!D144</f>
        <v>0.36006864172889103</v>
      </c>
      <c r="D12" s="198">
        <f t="shared" si="0"/>
        <v>0.63993135827110903</v>
      </c>
      <c r="E12" s="194">
        <f>+'2002'!E144</f>
        <v>0.22252368022573416</v>
      </c>
      <c r="F12" s="198">
        <f t="shared" si="1"/>
        <v>0.77747631977426579</v>
      </c>
      <c r="G12" s="194">
        <f>+'2002'!F144</f>
        <v>0.40969729736577726</v>
      </c>
      <c r="H12" s="198">
        <f t="shared" si="2"/>
        <v>0.59030270263422269</v>
      </c>
      <c r="I12" s="203">
        <v>0.38500000000000001</v>
      </c>
      <c r="J12" s="204">
        <f t="shared" si="3"/>
        <v>0.61499999999999999</v>
      </c>
      <c r="K12" s="187"/>
    </row>
    <row r="13" spans="2:11" s="6" customFormat="1" ht="16" x14ac:dyDescent="0.2">
      <c r="B13" s="213">
        <v>2005</v>
      </c>
      <c r="C13" s="214">
        <f>+'2005'!D82</f>
        <v>0.36230027184728042</v>
      </c>
      <c r="D13" s="215">
        <f t="shared" si="0"/>
        <v>0.63769972815271958</v>
      </c>
      <c r="E13" s="216">
        <f>+'2005'!E82</f>
        <v>0.2759745931987645</v>
      </c>
      <c r="F13" s="215">
        <f t="shared" si="1"/>
        <v>0.7240254068012355</v>
      </c>
      <c r="G13" s="216">
        <f>+'2005'!F82</f>
        <v>0.41853329710864462</v>
      </c>
      <c r="H13" s="215">
        <f t="shared" si="2"/>
        <v>0.58146670289135538</v>
      </c>
      <c r="I13" s="217">
        <v>0.38600000000000001</v>
      </c>
      <c r="J13" s="218">
        <f t="shared" si="3"/>
        <v>0.61399999999999999</v>
      </c>
      <c r="K13" s="187"/>
    </row>
    <row r="14" spans="2:11" s="6" customFormat="1" ht="53" customHeight="1" x14ac:dyDescent="0.2">
      <c r="B14" s="219" t="s">
        <v>1875</v>
      </c>
      <c r="C14" s="220">
        <f>+C13-C7</f>
        <v>0.15441532658126278</v>
      </c>
      <c r="D14" s="221"/>
      <c r="E14" s="220">
        <f>+E13-E7</f>
        <v>0.19122566721134882</v>
      </c>
      <c r="F14" s="221"/>
      <c r="G14" s="220">
        <f>+G13-G7</f>
        <v>0.16351100801614304</v>
      </c>
      <c r="H14" s="221"/>
      <c r="I14" s="220">
        <f>+I13-I7</f>
        <v>0.13800000000000001</v>
      </c>
      <c r="J14" s="221"/>
    </row>
    <row r="44" spans="1:3" ht="18" x14ac:dyDescent="0.15">
      <c r="A44" s="184" t="s">
        <v>27</v>
      </c>
      <c r="B44" s="184"/>
      <c r="C44" s="184"/>
    </row>
    <row r="45" spans="1:3" ht="68" x14ac:dyDescent="0.2">
      <c r="A45" s="182"/>
      <c r="B45" s="183" t="s">
        <v>1282</v>
      </c>
      <c r="C45" s="183" t="s">
        <v>1283</v>
      </c>
    </row>
    <row r="46" spans="1:3" ht="16" x14ac:dyDescent="0.2">
      <c r="A46" s="6">
        <v>1977</v>
      </c>
      <c r="B46" s="181">
        <v>0.20799999999999999</v>
      </c>
      <c r="C46" s="181">
        <v>0.24781053552437701</v>
      </c>
    </row>
    <row r="47" spans="1:3" ht="16" x14ac:dyDescent="0.2">
      <c r="A47" s="6">
        <v>1978</v>
      </c>
      <c r="B47" s="181">
        <v>0.2092</v>
      </c>
      <c r="C47" s="181">
        <v>0.248174041362932</v>
      </c>
    </row>
    <row r="48" spans="1:3" ht="16" x14ac:dyDescent="0.2">
      <c r="A48" s="6">
        <v>1979</v>
      </c>
      <c r="B48" s="181">
        <v>0.2104</v>
      </c>
      <c r="C48" s="181">
        <v>0.25054251340448602</v>
      </c>
    </row>
    <row r="49" spans="1:3" ht="16" x14ac:dyDescent="0.2">
      <c r="A49" s="6">
        <v>1980</v>
      </c>
      <c r="B49" s="181">
        <v>0.21160000000000001</v>
      </c>
      <c r="C49" s="181">
        <v>0.261308985389338</v>
      </c>
    </row>
    <row r="50" spans="1:3" ht="16" x14ac:dyDescent="0.2">
      <c r="A50" s="6">
        <v>1981</v>
      </c>
      <c r="B50" s="181">
        <v>0.21279999999999999</v>
      </c>
      <c r="C50" s="181">
        <v>0.25835901752972201</v>
      </c>
    </row>
    <row r="51" spans="1:3" ht="16" x14ac:dyDescent="0.2">
      <c r="A51" s="6">
        <v>1982</v>
      </c>
      <c r="B51" s="181">
        <v>0.214</v>
      </c>
      <c r="C51" s="181">
        <v>0.26299925487227999</v>
      </c>
    </row>
    <row r="52" spans="1:3" ht="16" x14ac:dyDescent="0.2">
      <c r="A52" s="6">
        <v>1983</v>
      </c>
      <c r="B52" s="181">
        <v>0.21940000000000001</v>
      </c>
      <c r="C52" s="181">
        <v>0.27240643268690901</v>
      </c>
    </row>
    <row r="53" spans="1:3" ht="16" x14ac:dyDescent="0.2">
      <c r="A53" s="6">
        <v>1984</v>
      </c>
      <c r="B53" s="181">
        <v>0.2248</v>
      </c>
      <c r="C53" s="181">
        <v>0.273018821338263</v>
      </c>
    </row>
    <row r="54" spans="1:3" ht="16" x14ac:dyDescent="0.2">
      <c r="A54" s="6">
        <v>1985</v>
      </c>
      <c r="B54" s="181">
        <v>0.23019999999999999</v>
      </c>
      <c r="C54" s="181">
        <v>0.279918782683998</v>
      </c>
    </row>
    <row r="55" spans="1:3" ht="16" x14ac:dyDescent="0.2">
      <c r="A55" s="6">
        <v>1986</v>
      </c>
      <c r="B55" s="181">
        <v>0.2356</v>
      </c>
      <c r="C55" s="181">
        <v>0.28926020522138102</v>
      </c>
    </row>
    <row r="56" spans="1:3" ht="16" x14ac:dyDescent="0.2">
      <c r="A56" s="6">
        <v>1987</v>
      </c>
      <c r="B56" s="181">
        <v>0.24099999999999999</v>
      </c>
      <c r="C56" s="181">
        <v>0.30256829900932602</v>
      </c>
    </row>
    <row r="57" spans="1:3" ht="16" x14ac:dyDescent="0.2">
      <c r="A57" s="6">
        <v>1988</v>
      </c>
      <c r="B57" s="181">
        <v>0.25159999999999999</v>
      </c>
      <c r="C57" s="181">
        <v>0.30502880862806198</v>
      </c>
    </row>
    <row r="58" spans="1:3" ht="16" x14ac:dyDescent="0.2">
      <c r="A58" s="6">
        <v>1989</v>
      </c>
      <c r="B58" s="181">
        <v>0.26219999999999999</v>
      </c>
      <c r="C58" s="181">
        <v>0.30942513184688197</v>
      </c>
    </row>
    <row r="59" spans="1:3" ht="16" x14ac:dyDescent="0.2">
      <c r="A59" s="6">
        <v>1990</v>
      </c>
      <c r="B59" s="181">
        <v>0.27279999999999999</v>
      </c>
      <c r="C59" s="181">
        <v>0.321922080823419</v>
      </c>
    </row>
    <row r="60" spans="1:3" ht="16" x14ac:dyDescent="0.2">
      <c r="A60" s="6">
        <v>1991</v>
      </c>
      <c r="B60" s="181">
        <v>0.28339999999999999</v>
      </c>
      <c r="C60" s="181">
        <v>0.33159423482462802</v>
      </c>
    </row>
    <row r="61" spans="1:3" ht="16" x14ac:dyDescent="0.2">
      <c r="A61" s="6">
        <v>1992</v>
      </c>
      <c r="B61" s="181">
        <v>0.29399999999999998</v>
      </c>
      <c r="C61" s="181">
        <v>0.33959856565126101</v>
      </c>
    </row>
    <row r="62" spans="1:3" ht="16" x14ac:dyDescent="0.2">
      <c r="A62" s="6">
        <v>1993</v>
      </c>
      <c r="B62" s="181">
        <v>0.30520000000000003</v>
      </c>
      <c r="C62" s="181">
        <v>0.34229746586162801</v>
      </c>
    </row>
    <row r="63" spans="1:3" ht="16" x14ac:dyDescent="0.2">
      <c r="A63" s="6">
        <v>1994</v>
      </c>
      <c r="B63" s="181">
        <v>0.31640000000000001</v>
      </c>
      <c r="C63" s="181">
        <v>0.338577466646582</v>
      </c>
    </row>
    <row r="64" spans="1:3" ht="16" x14ac:dyDescent="0.2">
      <c r="A64" s="6">
        <v>1995</v>
      </c>
      <c r="B64" s="181">
        <v>0.3276</v>
      </c>
      <c r="C64" s="181">
        <v>0.34239060089239398</v>
      </c>
    </row>
    <row r="65" spans="1:3" ht="16" x14ac:dyDescent="0.2">
      <c r="A65" s="6">
        <v>1996</v>
      </c>
      <c r="B65" s="181">
        <v>0.33879999999999999</v>
      </c>
      <c r="C65" s="181">
        <v>0.34583469742447598</v>
      </c>
    </row>
    <row r="66" spans="1:3" ht="16" x14ac:dyDescent="0.2">
      <c r="A66" s="6">
        <v>1997</v>
      </c>
      <c r="B66" s="181">
        <v>0.35</v>
      </c>
      <c r="C66" s="181">
        <v>0.34944696934270397</v>
      </c>
    </row>
    <row r="67" spans="1:3" ht="16" x14ac:dyDescent="0.2">
      <c r="A67" s="6">
        <v>1998</v>
      </c>
      <c r="B67" s="181">
        <v>0.35199999999999998</v>
      </c>
      <c r="C67" s="181">
        <v>0.35648116618113002</v>
      </c>
    </row>
    <row r="68" spans="1:3" ht="16" x14ac:dyDescent="0.2">
      <c r="A68" s="6">
        <v>1999</v>
      </c>
      <c r="B68" s="181">
        <v>0.35399999999999998</v>
      </c>
      <c r="C68" s="181">
        <v>0.36081382650890198</v>
      </c>
    </row>
    <row r="69" spans="1:3" ht="16" x14ac:dyDescent="0.2">
      <c r="A69" s="6">
        <v>2000</v>
      </c>
      <c r="B69" s="181">
        <v>0.35599999999999998</v>
      </c>
      <c r="C69" s="181">
        <v>0.36605792264217901</v>
      </c>
    </row>
    <row r="70" spans="1:3" ht="16" x14ac:dyDescent="0.2">
      <c r="A70" s="6">
        <v>2001</v>
      </c>
      <c r="B70" s="181">
        <v>0.35799999999999998</v>
      </c>
      <c r="C70" s="181">
        <v>0.37933823989863202</v>
      </c>
    </row>
    <row r="71" spans="1:3" ht="16" x14ac:dyDescent="0.2">
      <c r="A71" s="6">
        <v>2002</v>
      </c>
      <c r="B71" s="181">
        <v>0.36</v>
      </c>
      <c r="C71" s="181">
        <v>0.385426407513281</v>
      </c>
    </row>
    <row r="72" spans="1:3" ht="16" x14ac:dyDescent="0.2">
      <c r="A72" s="6">
        <v>2003</v>
      </c>
      <c r="B72" s="181">
        <v>0.36066666666666702</v>
      </c>
      <c r="C72" s="181">
        <v>0.38784690235776098</v>
      </c>
    </row>
    <row r="73" spans="1:3" ht="16" x14ac:dyDescent="0.2">
      <c r="A73" s="6">
        <v>2004</v>
      </c>
      <c r="B73" s="181">
        <v>0.36133333333333301</v>
      </c>
      <c r="C73" s="181">
        <v>0.38378773953415901</v>
      </c>
    </row>
    <row r="74" spans="1:3" ht="16" x14ac:dyDescent="0.2">
      <c r="A74" s="185">
        <v>2005</v>
      </c>
      <c r="B74" s="186">
        <v>0.36199999999999999</v>
      </c>
      <c r="C74" s="186">
        <v>0.38569984798334001</v>
      </c>
    </row>
    <row r="80" spans="1:3" x14ac:dyDescent="0.15">
      <c r="B80" s="159"/>
    </row>
    <row r="81" spans="1:3" x14ac:dyDescent="0.15">
      <c r="A81" s="35"/>
      <c r="B81" s="178"/>
    </row>
    <row r="82" spans="1:3" x14ac:dyDescent="0.15">
      <c r="A82" s="35"/>
      <c r="B82" s="179"/>
      <c r="C82" s="160"/>
    </row>
    <row r="83" spans="1:3" x14ac:dyDescent="0.15">
      <c r="A83" s="35"/>
      <c r="B83" s="180"/>
      <c r="C83" s="160"/>
    </row>
    <row r="84" spans="1:3" x14ac:dyDescent="0.15">
      <c r="A84" s="35"/>
      <c r="B84" s="180"/>
      <c r="C84" s="160"/>
    </row>
    <row r="85" spans="1:3" x14ac:dyDescent="0.15">
      <c r="A85" s="35"/>
      <c r="B85" s="180"/>
      <c r="C85" s="160"/>
    </row>
    <row r="86" spans="1:3" x14ac:dyDescent="0.15">
      <c r="A86" s="35"/>
      <c r="B86" s="180"/>
      <c r="C86" s="160"/>
    </row>
    <row r="87" spans="1:3" x14ac:dyDescent="0.15">
      <c r="A87" s="35"/>
      <c r="B87" s="180"/>
      <c r="C87" s="160"/>
    </row>
    <row r="88" spans="1:3" x14ac:dyDescent="0.15">
      <c r="A88" s="35"/>
      <c r="B88" s="180"/>
      <c r="C88" s="160"/>
    </row>
    <row r="89" spans="1:3" x14ac:dyDescent="0.15">
      <c r="B89" s="159"/>
    </row>
    <row r="90" spans="1:3" x14ac:dyDescent="0.15">
      <c r="B90" s="159"/>
    </row>
    <row r="91" spans="1:3" x14ac:dyDescent="0.15">
      <c r="B91" s="159"/>
    </row>
    <row r="92" spans="1:3" x14ac:dyDescent="0.15">
      <c r="B92" s="159"/>
    </row>
    <row r="93" spans="1:3" x14ac:dyDescent="0.15">
      <c r="B93" s="159"/>
    </row>
    <row r="94" spans="1:3" x14ac:dyDescent="0.15">
      <c r="B94" s="159"/>
    </row>
    <row r="95" spans="1:3" x14ac:dyDescent="0.15">
      <c r="B95" s="159"/>
    </row>
    <row r="96" spans="1:3" x14ac:dyDescent="0.15">
      <c r="B96" s="159"/>
    </row>
    <row r="97" spans="2:2" x14ac:dyDescent="0.15">
      <c r="B97" s="159"/>
    </row>
    <row r="98" spans="2:2" x14ac:dyDescent="0.15">
      <c r="B98" s="159"/>
    </row>
    <row r="99" spans="2:2" x14ac:dyDescent="0.15">
      <c r="B99" s="159"/>
    </row>
    <row r="100" spans="2:2" x14ac:dyDescent="0.15">
      <c r="B100" s="159"/>
    </row>
    <row r="101" spans="2:2" x14ac:dyDescent="0.15">
      <c r="B101" s="159"/>
    </row>
    <row r="102" spans="2:2" x14ac:dyDescent="0.15">
      <c r="B102" s="159"/>
    </row>
    <row r="103" spans="2:2" x14ac:dyDescent="0.15">
      <c r="B103" s="159"/>
    </row>
    <row r="104" spans="2:2" x14ac:dyDescent="0.15">
      <c r="B104" s="159"/>
    </row>
    <row r="105" spans="2:2" x14ac:dyDescent="0.15">
      <c r="B105" s="159"/>
    </row>
    <row r="106" spans="2:2" x14ac:dyDescent="0.15">
      <c r="B106" s="159"/>
    </row>
    <row r="107" spans="2:2" x14ac:dyDescent="0.15">
      <c r="B107" s="159"/>
    </row>
    <row r="108" spans="2:2" x14ac:dyDescent="0.15">
      <c r="B108" s="159"/>
    </row>
  </sheetData>
  <mergeCells count="10">
    <mergeCell ref="A44:C44"/>
    <mergeCell ref="C4:D5"/>
    <mergeCell ref="E4:F5"/>
    <mergeCell ref="G4:H5"/>
    <mergeCell ref="B4:B6"/>
    <mergeCell ref="C14:D14"/>
    <mergeCell ref="E14:F14"/>
    <mergeCell ref="G14:H14"/>
    <mergeCell ref="I14:J14"/>
    <mergeCell ref="I4:J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ignoredErrors>
    <ignoredError sqref="E7:E13 G7:G13" formula="1"/>
  </ignoredErrors>
  <drawing r:id="rId1"/>
</worksheet>
</file>

<file path=docProps/app.xml><?xml version="1.0" encoding="utf-8"?>
<Properties xmlns="http://schemas.openxmlformats.org/officeDocument/2006/extended-properties" xmlns:vt="http://schemas.openxmlformats.org/officeDocument/2006/docPropsVTypes">
  <Template/>
  <TotalTime>1378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2005</vt:lpstr>
      <vt:lpstr>2002</vt:lpstr>
      <vt:lpstr>1997</vt:lpstr>
      <vt:lpstr>1992</vt:lpstr>
      <vt:lpstr>1987</vt:lpstr>
      <vt:lpstr>1982</vt:lpstr>
      <vt:lpstr>1977</vt:lpstr>
      <vt:lpstr>Summary and Figures</vt:lpstr>
      <vt:lpstr>2007_VA_detail_level</vt:lpstr>
      <vt:lpstr>Bridge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91</cp:revision>
  <dcterms:created xsi:type="dcterms:W3CDTF">2019-07-11T10:12:09Z</dcterms:created>
  <dcterms:modified xsi:type="dcterms:W3CDTF">2021-01-16T12:03:36Z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