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Volumes/USB/Dropbox/BKR/Nacho/Data_Appendix/REStud/Sensitivity/Trade/"/>
    </mc:Choice>
  </mc:AlternateContent>
  <xr:revisionPtr revIDLastSave="0" documentId="13_ncr:1_{88F20093-AFFD-6E44-AA8C-73633A68CE62}" xr6:coauthVersionLast="46" xr6:coauthVersionMax="46" xr10:uidLastSave="{00000000-0000-0000-0000-000000000000}"/>
  <bookViews>
    <workbookView xWindow="0" yWindow="0" windowWidth="28800" windowHeight="18000" tabRatio="500" activeTab="1" xr2:uid="{00000000-000D-0000-FFFF-FFFF00000000}"/>
  </bookViews>
  <sheets>
    <sheet name="README" sheetId="1" r:id="rId1"/>
    <sheet name="Calculated Series" sheetId="2" r:id="rId2"/>
    <sheet name="US GDP" sheetId="3" r:id="rId3"/>
    <sheet name="Trade" sheetId="4" r:id="rId4"/>
    <sheet name="Disaggregate Service Trade" sheetId="5"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22" i="2" l="1"/>
  <c r="C48" i="2"/>
  <c r="D14" i="2"/>
  <c r="R169" i="5"/>
  <c r="Q169" i="5"/>
  <c r="P169" i="5"/>
  <c r="O169" i="5"/>
  <c r="N169" i="5"/>
  <c r="M169" i="5"/>
  <c r="L169" i="5"/>
  <c r="K169" i="5"/>
  <c r="J169" i="5"/>
  <c r="I169" i="5"/>
  <c r="H169" i="5"/>
  <c r="G169" i="5"/>
  <c r="F169" i="5"/>
  <c r="E169" i="5"/>
  <c r="D169" i="5"/>
  <c r="C169" i="5"/>
  <c r="R168" i="5"/>
  <c r="R170" i="5" s="1"/>
  <c r="Q168" i="5"/>
  <c r="Q170" i="5" s="1"/>
  <c r="P168" i="5"/>
  <c r="P170" i="5" s="1"/>
  <c r="O168" i="5"/>
  <c r="O170" i="5" s="1"/>
  <c r="N168" i="5"/>
  <c r="N170" i="5" s="1"/>
  <c r="M168" i="5"/>
  <c r="M170" i="5" s="1"/>
  <c r="L168" i="5"/>
  <c r="L170" i="5" s="1"/>
  <c r="K168" i="5"/>
  <c r="K170" i="5" s="1"/>
  <c r="J168" i="5"/>
  <c r="J170" i="5" s="1"/>
  <c r="I168" i="5"/>
  <c r="I170" i="5" s="1"/>
  <c r="H168" i="5"/>
  <c r="H170" i="5" s="1"/>
  <c r="G168" i="5"/>
  <c r="G170" i="5" s="1"/>
  <c r="F168" i="5"/>
  <c r="F170" i="5" s="1"/>
  <c r="E168" i="5"/>
  <c r="E170" i="5" s="1"/>
  <c r="D168" i="5"/>
  <c r="D170" i="5" s="1"/>
  <c r="C168" i="5"/>
  <c r="C170" i="5" s="1"/>
  <c r="R165" i="5"/>
  <c r="Q165" i="5"/>
  <c r="P165" i="5"/>
  <c r="O165" i="5"/>
  <c r="N165" i="5"/>
  <c r="M165" i="5"/>
  <c r="L165" i="5"/>
  <c r="K165" i="5"/>
  <c r="J165" i="5"/>
  <c r="I165" i="5"/>
  <c r="H165" i="5"/>
  <c r="G165" i="5"/>
  <c r="F165" i="5"/>
  <c r="E165" i="5"/>
  <c r="D165" i="5"/>
  <c r="C165" i="5"/>
  <c r="R164" i="5"/>
  <c r="R166" i="5" s="1"/>
  <c r="Q164" i="5"/>
  <c r="Q166" i="5" s="1"/>
  <c r="P164" i="5"/>
  <c r="P166" i="5" s="1"/>
  <c r="O164" i="5"/>
  <c r="O166" i="5" s="1"/>
  <c r="N164" i="5"/>
  <c r="N166" i="5" s="1"/>
  <c r="M164" i="5"/>
  <c r="M166" i="5" s="1"/>
  <c r="L164" i="5"/>
  <c r="L166" i="5" s="1"/>
  <c r="K164" i="5"/>
  <c r="K166" i="5" s="1"/>
  <c r="J164" i="5"/>
  <c r="J166" i="5" s="1"/>
  <c r="I164" i="5"/>
  <c r="I166" i="5" s="1"/>
  <c r="H164" i="5"/>
  <c r="H166" i="5" s="1"/>
  <c r="G164" i="5"/>
  <c r="G166" i="5" s="1"/>
  <c r="F164" i="5"/>
  <c r="F166" i="5" s="1"/>
  <c r="E164" i="5"/>
  <c r="E166" i="5" s="1"/>
  <c r="D164" i="5"/>
  <c r="D166" i="5" s="1"/>
  <c r="C164" i="5"/>
  <c r="C166" i="5" s="1"/>
  <c r="K58" i="2"/>
  <c r="I58" i="2"/>
  <c r="G58" i="2"/>
  <c r="F58" i="2"/>
  <c r="D58" i="2"/>
  <c r="C58" i="2"/>
  <c r="K57" i="2"/>
  <c r="I57" i="2"/>
  <c r="G57" i="2"/>
  <c r="F57" i="2"/>
  <c r="D57" i="2"/>
  <c r="C57" i="2"/>
  <c r="K56" i="2"/>
  <c r="I56" i="2"/>
  <c r="G56" i="2"/>
  <c r="F56" i="2"/>
  <c r="D56" i="2"/>
  <c r="C56" i="2"/>
  <c r="K55" i="2"/>
  <c r="I55" i="2"/>
  <c r="G55" i="2"/>
  <c r="F55" i="2"/>
  <c r="D55" i="2"/>
  <c r="C55" i="2"/>
  <c r="K54" i="2"/>
  <c r="I54" i="2"/>
  <c r="G54" i="2"/>
  <c r="F54" i="2"/>
  <c r="D54" i="2"/>
  <c r="C54" i="2"/>
  <c r="K53" i="2"/>
  <c r="I53" i="2"/>
  <c r="G53" i="2"/>
  <c r="F53" i="2"/>
  <c r="D53" i="2"/>
  <c r="C53" i="2"/>
  <c r="K52" i="2"/>
  <c r="I52" i="2"/>
  <c r="G52" i="2"/>
  <c r="F52" i="2"/>
  <c r="D52" i="2"/>
  <c r="C52" i="2"/>
  <c r="K51" i="2"/>
  <c r="I51" i="2"/>
  <c r="G51" i="2"/>
  <c r="F51" i="2"/>
  <c r="D51" i="2"/>
  <c r="C51" i="2"/>
  <c r="K50" i="2"/>
  <c r="I50" i="2"/>
  <c r="G50" i="2"/>
  <c r="F50" i="2"/>
  <c r="D50" i="2"/>
  <c r="C50" i="2"/>
  <c r="K49" i="2"/>
  <c r="I49" i="2"/>
  <c r="G49" i="2"/>
  <c r="F49" i="2"/>
  <c r="D49" i="2"/>
  <c r="C49" i="2"/>
  <c r="K48" i="2"/>
  <c r="I48" i="2"/>
  <c r="G48" i="2"/>
  <c r="F48" i="2"/>
  <c r="D48" i="2"/>
  <c r="K47" i="2"/>
  <c r="I47" i="2"/>
  <c r="G47" i="2"/>
  <c r="F47" i="2"/>
  <c r="D47" i="2"/>
  <c r="C47" i="2"/>
  <c r="K46" i="2"/>
  <c r="I46" i="2"/>
  <c r="G46" i="2"/>
  <c r="F46" i="2"/>
  <c r="D46" i="2"/>
  <c r="C46" i="2"/>
  <c r="K45" i="2"/>
  <c r="I45" i="2"/>
  <c r="G45" i="2"/>
  <c r="F45" i="2"/>
  <c r="D45" i="2"/>
  <c r="C45" i="2"/>
  <c r="K44" i="2"/>
  <c r="I44" i="2"/>
  <c r="G44" i="2"/>
  <c r="F44" i="2"/>
  <c r="D44" i="2"/>
  <c r="C44" i="2"/>
  <c r="K43" i="2"/>
  <c r="I43" i="2"/>
  <c r="G43" i="2"/>
  <c r="F43" i="2"/>
  <c r="D43" i="2"/>
  <c r="C43" i="2"/>
  <c r="G42" i="2"/>
  <c r="F42" i="2"/>
  <c r="D42" i="2"/>
  <c r="C42" i="2"/>
  <c r="G41" i="2"/>
  <c r="F41" i="2"/>
  <c r="D41" i="2"/>
  <c r="C41" i="2"/>
  <c r="G40" i="2"/>
  <c r="F40" i="2"/>
  <c r="D40" i="2"/>
  <c r="C40" i="2"/>
  <c r="G39" i="2"/>
  <c r="F39" i="2"/>
  <c r="D39" i="2"/>
  <c r="C39" i="2"/>
  <c r="G38" i="2"/>
  <c r="F38" i="2"/>
  <c r="D38" i="2"/>
  <c r="C38" i="2"/>
  <c r="G37" i="2"/>
  <c r="F37" i="2"/>
  <c r="D37" i="2"/>
  <c r="C37" i="2"/>
  <c r="G36" i="2"/>
  <c r="F36" i="2"/>
  <c r="D36" i="2"/>
  <c r="C36" i="2"/>
  <c r="G35" i="2"/>
  <c r="F35" i="2"/>
  <c r="D35" i="2"/>
  <c r="C35" i="2"/>
  <c r="G34" i="2"/>
  <c r="F34" i="2"/>
  <c r="D34" i="2"/>
  <c r="C34" i="2"/>
  <c r="G33" i="2"/>
  <c r="F33" i="2"/>
  <c r="D33" i="2"/>
  <c r="C33" i="2"/>
  <c r="G32" i="2"/>
  <c r="F32" i="2"/>
  <c r="D32" i="2"/>
  <c r="C32" i="2"/>
  <c r="G31" i="2"/>
  <c r="F31" i="2"/>
  <c r="D31" i="2"/>
  <c r="C31" i="2"/>
  <c r="G30" i="2"/>
  <c r="F30" i="2"/>
  <c r="D30" i="2"/>
  <c r="C30" i="2"/>
  <c r="G29" i="2"/>
  <c r="F29" i="2"/>
  <c r="D29" i="2"/>
  <c r="C29" i="2"/>
  <c r="G28" i="2"/>
  <c r="F28" i="2"/>
  <c r="D28" i="2"/>
  <c r="C28" i="2"/>
  <c r="G27" i="2"/>
  <c r="F27" i="2"/>
  <c r="D27" i="2"/>
  <c r="C27" i="2"/>
  <c r="G26" i="2"/>
  <c r="F26" i="2"/>
  <c r="D26" i="2"/>
  <c r="C26" i="2"/>
  <c r="G25" i="2"/>
  <c r="F25" i="2"/>
  <c r="D25" i="2"/>
  <c r="C25" i="2"/>
  <c r="G24" i="2"/>
  <c r="F24" i="2"/>
  <c r="D24" i="2"/>
  <c r="C24" i="2"/>
  <c r="G23" i="2"/>
  <c r="F23" i="2"/>
  <c r="D23" i="2"/>
  <c r="C23" i="2"/>
  <c r="G22" i="2"/>
  <c r="F22" i="2"/>
  <c r="D22" i="2"/>
  <c r="G21" i="2"/>
  <c r="F21" i="2"/>
  <c r="D21" i="2"/>
  <c r="C21" i="2"/>
  <c r="G20" i="2"/>
  <c r="F20" i="2"/>
  <c r="D20" i="2"/>
  <c r="C20" i="2"/>
  <c r="G19" i="2"/>
  <c r="F19" i="2"/>
  <c r="D19" i="2"/>
  <c r="C19" i="2"/>
  <c r="G18" i="2"/>
  <c r="F18" i="2"/>
  <c r="D18" i="2"/>
  <c r="C18" i="2"/>
  <c r="G17" i="2"/>
  <c r="F17" i="2"/>
  <c r="D17" i="2"/>
  <c r="C17" i="2"/>
  <c r="G16" i="2"/>
  <c r="F16" i="2"/>
  <c r="D16" i="2"/>
  <c r="C16" i="2"/>
  <c r="G15" i="2"/>
  <c r="F15" i="2"/>
  <c r="D15" i="2"/>
  <c r="C15" i="2"/>
  <c r="G14" i="2"/>
  <c r="F14" i="2"/>
  <c r="C14" i="2"/>
  <c r="G13" i="2"/>
  <c r="F13" i="2"/>
  <c r="D13" i="2"/>
  <c r="C13" i="2"/>
  <c r="G12" i="2"/>
  <c r="F12" i="2"/>
  <c r="D12" i="2"/>
  <c r="C12" i="2"/>
  <c r="G11" i="2"/>
  <c r="F11" i="2"/>
  <c r="D11" i="2"/>
  <c r="C11" i="2"/>
  <c r="G10" i="2"/>
  <c r="F10" i="2"/>
  <c r="D10" i="2"/>
  <c r="C10" i="2"/>
  <c r="G9" i="2"/>
  <c r="F9" i="2"/>
  <c r="D9" i="2"/>
  <c r="C9" i="2"/>
  <c r="G8" i="2"/>
  <c r="F8" i="2"/>
  <c r="D8" i="2"/>
  <c r="C8" i="2"/>
  <c r="G7" i="2"/>
  <c r="F7" i="2"/>
  <c r="D7" i="2"/>
  <c r="C7" i="2"/>
  <c r="G6" i="2"/>
  <c r="F6" i="2"/>
  <c r="D6" i="2"/>
  <c r="C6" i="2"/>
  <c r="G5" i="2"/>
  <c r="F5" i="2"/>
  <c r="D5" i="2"/>
  <c r="C5" i="2"/>
  <c r="G4" i="2"/>
  <c r="F4" i="2"/>
  <c r="D4" i="2"/>
  <c r="C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100-000001000000}">
      <text>
        <r>
          <rPr>
            <sz val="12"/>
            <color rgb="FF000000"/>
            <rFont val="Times New Roman"/>
            <family val="2"/>
            <charset val="1"/>
          </rPr>
          <t xml:space="preserve">Joe Kaboski:
</t>
        </r>
        <r>
          <rPr>
            <sz val="10"/>
            <color rgb="FF000000"/>
            <rFont val="Tahoma"/>
            <family val="2"/>
            <charset val="1"/>
          </rPr>
          <t xml:space="preserve">This row assumes that all </t>
        </r>
        <r>
          <rPr>
            <i/>
            <sz val="10"/>
            <color rgb="FF000000"/>
            <rFont val="Tahoma"/>
            <family val="2"/>
            <charset val="1"/>
          </rPr>
          <t xml:space="preserve">net </t>
        </r>
        <r>
          <rPr>
            <sz val="10"/>
            <color rgb="FF000000"/>
            <rFont val="Tahoma"/>
            <family val="2"/>
            <charset val="1"/>
          </rPr>
          <t>service exports are high skillled.</t>
        </r>
      </text>
    </comment>
    <comment ref="F3" authorId="0" shapeId="0" xr:uid="{00000000-0006-0000-0100-000002000000}">
      <text>
        <r>
          <rPr>
            <sz val="12"/>
            <color rgb="FF000000"/>
            <rFont val="Times New Roman"/>
            <family val="2"/>
            <charset val="1"/>
          </rPr>
          <t xml:space="preserve">Joe Kaboski:
</t>
        </r>
        <r>
          <rPr>
            <sz val="10"/>
            <color rgb="FF000000"/>
            <rFont val="Tahoma"/>
            <family val="2"/>
            <charset val="1"/>
          </rPr>
          <t>Assumes that all services imports are low skilled.</t>
        </r>
      </text>
    </comment>
    <comment ref="G3" authorId="0" shapeId="0" xr:uid="{00000000-0006-0000-0100-000003000000}">
      <text>
        <r>
          <rPr>
            <sz val="12"/>
            <color rgb="FF000000"/>
            <rFont val="Times New Roman"/>
            <family val="2"/>
            <charset val="1"/>
          </rPr>
          <t xml:space="preserve">Joe Kaboski:
</t>
        </r>
        <r>
          <rPr>
            <sz val="10"/>
            <color rgb="FF000000"/>
            <rFont val="Tahoma"/>
            <family val="2"/>
            <charset val="1"/>
          </rPr>
          <t>Assumes that all service exports are high-skilled.</t>
        </r>
      </text>
    </comment>
  </commentList>
</comments>
</file>

<file path=xl/sharedStrings.xml><?xml version="1.0" encoding="utf-8"?>
<sst xmlns="http://schemas.openxmlformats.org/spreadsheetml/2006/main" count="1059" uniqueCount="370">
  <si>
    <t>This Excel file contains the calculations and adjustment data series which feeds into our alternative simulations evaluating the impact of trade and its relationship with our decomposition of the growth in the skill premium.</t>
  </si>
  <si>
    <t>Disaggregate Service Trade: This worksheet is the BEA's "Table 2.1. U.S. Trade in Services, by Type of Service". It is used to construct the adjustment series using disaggregated service trade data.  Using our classification row 164 aggregates high-skill intensive exports, row 165 aggregates high-skill intensive imports, and row 166 calculates net high-skill intensive exports. Again, applyng our classification, row 168 aggregates low-skill intensive exports, row 169 aggregates low-skill intensive imports, and row 166 calculates net low-skill intensive exports. Rows 164 and 166 are then used to make the adjustments in columns I and K of the worksheet 'Calculated Series'.</t>
  </si>
  <si>
    <t>Data Series Used</t>
  </si>
  <si>
    <t>More Extreme Alternative</t>
  </si>
  <si>
    <t>Check with Disaggregated Data</t>
  </si>
  <si>
    <t>Year</t>
  </si>
  <si>
    <t xml:space="preserve">        Gross domestic product</t>
  </si>
  <si>
    <t>Net Goods Exports/GDP</t>
  </si>
  <si>
    <t>Net Service Exports/GDP</t>
  </si>
  <si>
    <t>Net Low Exports</t>
  </si>
  <si>
    <t>High Service Exports</t>
  </si>
  <si>
    <t>Net Low Exports/GDP</t>
  </si>
  <si>
    <t>Net High Exports/GDP</t>
  </si>
  <si>
    <t>Net High Exports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</si>
  <si>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</si>
  <si>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</si>
  <si>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</si>
  <si>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</si>
  <si>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</si>
  <si>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</si>
  <si>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</si>
  <si>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</si>
  <si>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</si>
  <si>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</si>
  <si>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</si>
  <si>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</si>
  <si>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</si>
  <si>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</si>
  <si>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</si>
  <si>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</si>
  <si>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</si>
  <si>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</si>
  <si>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</si>
  <si>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</si>
  <si>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</si>
  <si>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</si>
  <si>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</si>
  <si>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</si>
  <si>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</si>
  <si>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</si>
  <si>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</si>
  <si>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</si>
  <si>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</si>
  <si>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</si>
  <si>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</si>
  <si>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</si>
  <si>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</si>
  <si>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</si>
  <si>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</si>
  <si>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</si>
  <si>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</si>
  <si>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</si>
  <si>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</si>
  <si>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</si>
  <si>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</si>
  <si>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</si>
  <si>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</si>
  <si>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</si>
  <si>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</si>
  <si>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</si>
  <si>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</si>
  <si>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</si>
  <si>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</si>
  <si>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</si>
  <si>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</si>
  <si>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</si>
  <si>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</si>
  <si>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</si>
  <si>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</si>
  <si>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Table 1.1.5. Gross Domestic Product</t>
  </si>
  <si>
    <t>[Billions of dollars]</t>
  </si>
  <si>
    <t>Bureau of Economic Analysis</t>
  </si>
  <si>
    <t>Last Revised on: December 22, 2015 - Next Release Date January 29, 2016</t>
  </si>
  <si>
    <t>Line</t>
  </si>
  <si>
    <t> </t>
  </si>
  <si>
    <t>1</t>
  </si>
  <si>
    <t>2</t>
  </si>
  <si>
    <t>Personal consumption expenditures</t>
  </si>
  <si>
    <t>3</t>
  </si>
  <si>
    <t xml:space="preserve">    Goods</t>
  </si>
  <si>
    <t>4</t>
  </si>
  <si>
    <t xml:space="preserve">        Durable goods</t>
  </si>
  <si>
    <t>5</t>
  </si>
  <si>
    <t xml:space="preserve">        Nondurable goods</t>
  </si>
  <si>
    <t>6</t>
  </si>
  <si>
    <t xml:space="preserve">    Services</t>
  </si>
  <si>
    <t>7</t>
  </si>
  <si>
    <t>Gross private domestic investment</t>
  </si>
  <si>
    <t>8</t>
  </si>
  <si>
    <t xml:space="preserve">    Fixed investment</t>
  </si>
  <si>
    <t>9</t>
  </si>
  <si>
    <t xml:space="preserve">        Nonresidential</t>
  </si>
  <si>
    <t>10</t>
  </si>
  <si>
    <t xml:space="preserve">            Structures</t>
  </si>
  <si>
    <t>11</t>
  </si>
  <si>
    <t xml:space="preserve">            Equipment</t>
  </si>
  <si>
    <t>12</t>
  </si>
  <si>
    <t xml:space="preserve">            Intellectual property products</t>
  </si>
  <si>
    <t>13</t>
  </si>
  <si>
    <t xml:space="preserve">        Residential</t>
  </si>
  <si>
    <t>14</t>
  </si>
  <si>
    <t xml:space="preserve">    Change in private inventories</t>
  </si>
  <si>
    <t>15</t>
  </si>
  <si>
    <t>Net exports of goods and services</t>
  </si>
  <si>
    <t>16</t>
  </si>
  <si>
    <t xml:space="preserve">    Exports</t>
  </si>
  <si>
    <t>17</t>
  </si>
  <si>
    <t xml:space="preserve">        Goods</t>
  </si>
  <si>
    <t>18</t>
  </si>
  <si>
    <t xml:space="preserve">        Services</t>
  </si>
  <si>
    <t>19</t>
  </si>
  <si>
    <t xml:space="preserve">    Imports</t>
  </si>
  <si>
    <t>20</t>
  </si>
  <si>
    <t>21</t>
  </si>
  <si>
    <t>22</t>
  </si>
  <si>
    <t>Government consumption expenditures and gross investment</t>
  </si>
  <si>
    <t>23</t>
  </si>
  <si>
    <t xml:space="preserve">    Federal</t>
  </si>
  <si>
    <t>24</t>
  </si>
  <si>
    <t xml:space="preserve">        National defense</t>
  </si>
  <si>
    <t>25</t>
  </si>
  <si>
    <t xml:space="preserve">        Nondefense</t>
  </si>
  <si>
    <t>26</t>
  </si>
  <si>
    <t xml:space="preserve">    State and local</t>
  </si>
  <si>
    <t>U.S. Trade in Goods and Services - Balance of Payments (BOP) Basis</t>
  </si>
  <si>
    <t>Value in millions of dollars</t>
  </si>
  <si>
    <t>1960 through 2014</t>
  </si>
  <si>
    <t>Balance</t>
  </si>
  <si>
    <t>Exports</t>
  </si>
  <si>
    <t>Imports</t>
  </si>
  <si>
    <t>Period</t>
  </si>
  <si>
    <t>Total</t>
  </si>
  <si>
    <t xml:space="preserve">Goods </t>
  </si>
  <si>
    <t>Services</t>
  </si>
  <si>
    <t>Goods</t>
  </si>
  <si>
    <t>U.S. Census Bureau, Economic Indicator Division</t>
  </si>
  <si>
    <t>NOTE:  (1) Data presented on a Balance of Payment (BOP) basis.  Information on data sources and methodology</t>
  </si>
  <si>
    <t>are available at https://www.census.gov/foreign-trade/guide/sec2.html#bop.</t>
  </si>
  <si>
    <t>Table 2.1. U.S. Trade in Services, by Type of Service</t>
  </si>
  <si>
    <t>[Millions of dollars]</t>
  </si>
  <si>
    <t>Release Date: October 15, 2015</t>
  </si>
  <si>
    <t>2000 </t>
  </si>
  <si>
    <t>2002 </t>
  </si>
  <si>
    <t>2004 </t>
  </si>
  <si>
    <t>2006 </t>
  </si>
  <si>
    <t>2008 </t>
  </si>
  <si>
    <t>2010 </t>
  </si>
  <si>
    <t>2012 </t>
  </si>
  <si>
    <t>2014 </t>
  </si>
  <si>
    <t>Exports of services</t>
  </si>
  <si>
    <t xml:space="preserve">  Maintenance and repair services n.i.e.</t>
  </si>
  <si>
    <t xml:space="preserve">  Transport</t>
  </si>
  <si>
    <t xml:space="preserve">    Sea transport</t>
  </si>
  <si>
    <t xml:space="preserve">      Freight</t>
  </si>
  <si>
    <t xml:space="preserve">      Port</t>
  </si>
  <si>
    <t xml:space="preserve">    Air transport</t>
  </si>
  <si>
    <t xml:space="preserve">      Passenger</t>
  </si>
  <si>
    <t xml:space="preserve">      Freight /1/</t>
  </si>
  <si>
    <t xml:space="preserve">    Other modes of transport</t>
  </si>
  <si>
    <t xml:space="preserve">      Postal services /1/</t>
  </si>
  <si>
    <t xml:space="preserve">      Road and other transport</t>
  </si>
  <si>
    <t xml:space="preserve">  Travel (for all purposes including education)</t>
  </si>
  <si>
    <t xml:space="preserve">    Business</t>
  </si>
  <si>
    <t xml:space="preserve">      Expenditures by border, seasonal, and other short-term workers</t>
  </si>
  <si>
    <t xml:space="preserve">      Other business travel</t>
  </si>
  <si>
    <t xml:space="preserve">    Personal</t>
  </si>
  <si>
    <t xml:space="preserve">      Health related</t>
  </si>
  <si>
    <t xml:space="preserve">      Education related</t>
  </si>
  <si>
    <t xml:space="preserve">      Other personal travel</t>
  </si>
  <si>
    <t xml:space="preserve">  Insurance services</t>
  </si>
  <si>
    <t xml:space="preserve">    Direct insurance</t>
  </si>
  <si>
    <t xml:space="preserve">    Reinsurance</t>
  </si>
  <si>
    <t xml:space="preserve">    Auxiliary insurance services</t>
  </si>
  <si>
    <t>n.a.</t>
  </si>
  <si>
    <t xml:space="preserve">  Financial services</t>
  </si>
  <si>
    <t>27</t>
  </si>
  <si>
    <t xml:space="preserve">    Securities brokerage, underwriting, and related services</t>
  </si>
  <si>
    <t>28</t>
  </si>
  <si>
    <t xml:space="preserve">    Financial management, financial advisory, and custody services</t>
  </si>
  <si>
    <t>29</t>
  </si>
  <si>
    <t xml:space="preserve">    Credit card and other credit-related services</t>
  </si>
  <si>
    <t>30</t>
  </si>
  <si>
    <t xml:space="preserve">    Securities lending, electronic funds transfer, and other services</t>
  </si>
  <si>
    <t>31</t>
  </si>
  <si>
    <t xml:space="preserve">  Charges for the use of intellectual property n.i.e.</t>
  </si>
  <si>
    <t>32</t>
  </si>
  <si>
    <t xml:space="preserve">    Industrial processes</t>
  </si>
  <si>
    <t>33</t>
  </si>
  <si>
    <t xml:space="preserve">    Computer software</t>
  </si>
  <si>
    <t>34</t>
  </si>
  <si>
    <t xml:space="preserve">    Trademarks</t>
  </si>
  <si>
    <t>35</t>
  </si>
  <si>
    <t xml:space="preserve">    Franchise fees</t>
  </si>
  <si>
    <t>36</t>
  </si>
  <si>
    <t xml:space="preserve">    Audio-visual and related products</t>
  </si>
  <si>
    <t>37</t>
  </si>
  <si>
    <t xml:space="preserve">      Movies and television programming</t>
  </si>
  <si>
    <t>38</t>
  </si>
  <si>
    <t xml:space="preserve">      Books and sound recordings</t>
  </si>
  <si>
    <t>39</t>
  </si>
  <si>
    <t xml:space="preserve">      Broadcasting and recording of live events</t>
  </si>
  <si>
    <t>40</t>
  </si>
  <si>
    <t xml:space="preserve">    Other intellectual property</t>
  </si>
  <si>
    <t>41</t>
  </si>
  <si>
    <t xml:space="preserve">  Telecommunications, computer, and information services</t>
  </si>
  <si>
    <t>42</t>
  </si>
  <si>
    <t xml:space="preserve">    Telecommunications services</t>
  </si>
  <si>
    <t>43</t>
  </si>
  <si>
    <t xml:space="preserve">    Computer services</t>
  </si>
  <si>
    <t>44</t>
  </si>
  <si>
    <t xml:space="preserve">    Information services</t>
  </si>
  <si>
    <t>45</t>
  </si>
  <si>
    <t xml:space="preserve">  Other business services</t>
  </si>
  <si>
    <t>46</t>
  </si>
  <si>
    <t xml:space="preserve">    Research and development services</t>
  </si>
  <si>
    <t>47</t>
  </si>
  <si>
    <t xml:space="preserve">    Professional and management consulting services</t>
  </si>
  <si>
    <t>48</t>
  </si>
  <si>
    <t xml:space="preserve">      Legal services</t>
  </si>
  <si>
    <t>49</t>
  </si>
  <si>
    <t xml:space="preserve">      Accounting, auditing, and bookkeeping services</t>
  </si>
  <si>
    <t>50</t>
  </si>
  <si>
    <t xml:space="preserve">      Business and management consulting and public relations services</t>
  </si>
  <si>
    <t>51</t>
  </si>
  <si>
    <t xml:space="preserve">      Advertising</t>
  </si>
  <si>
    <t>52</t>
  </si>
  <si>
    <t xml:space="preserve">    Technical, trade-related, and other business services</t>
  </si>
  <si>
    <t>53</t>
  </si>
  <si>
    <t xml:space="preserve">      Architectural and engineering services</t>
  </si>
  <si>
    <t>54</t>
  </si>
  <si>
    <t xml:space="preserve">        Architecture and engineering abroad</t>
  </si>
  <si>
    <t>55</t>
  </si>
  <si>
    <t xml:space="preserve">        Foreign contractors' expenditures in the United States</t>
  </si>
  <si>
    <t>56</t>
  </si>
  <si>
    <t xml:space="preserve">      Construction</t>
  </si>
  <si>
    <t>57</t>
  </si>
  <si>
    <t xml:space="preserve">        Construction abroad</t>
  </si>
  <si>
    <t>58</t>
  </si>
  <si>
    <t>59</t>
  </si>
  <si>
    <t xml:space="preserve">      Industrial engineering</t>
  </si>
  <si>
    <t>60</t>
  </si>
  <si>
    <t xml:space="preserve">      Mining</t>
  </si>
  <si>
    <t>61</t>
  </si>
  <si>
    <t xml:space="preserve">        Mining abroad</t>
  </si>
  <si>
    <t>62</t>
  </si>
  <si>
    <t>63</t>
  </si>
  <si>
    <t xml:space="preserve">      Operating leasing services</t>
  </si>
  <si>
    <t>64</t>
  </si>
  <si>
    <t xml:space="preserve">      Trade-related services</t>
  </si>
  <si>
    <t>65</t>
  </si>
  <si>
    <t xml:space="preserve">      Sports and performing arts</t>
  </si>
  <si>
    <t>66</t>
  </si>
  <si>
    <t xml:space="preserve">      Training services</t>
  </si>
  <si>
    <t>67</t>
  </si>
  <si>
    <t xml:space="preserve">      Other business services n.i.e.</t>
  </si>
  <si>
    <t>68</t>
  </si>
  <si>
    <t xml:space="preserve">  Government goods and services n.i.e.</t>
  </si>
  <si>
    <t>69</t>
  </si>
  <si>
    <t>Imports of services</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</si>
  <si>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</si>
  <si>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</si>
  <si>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</si>
  <si>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</si>
  <si>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</si>
  <si>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</si>
  <si>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</si>
  <si>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</si>
  <si>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</si>
  <si>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</si>
  <si>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</si>
  <si>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</si>
  <si>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</si>
  <si>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</si>
  <si>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</si>
  <si>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</si>
  <si>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</si>
  <si>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</si>
  <si>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</si>
  <si>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</si>
  <si>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</si>
  <si>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</si>
  <si>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</si>
  <si>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</si>
  <si>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</si>
  <si>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</si>
  <si>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</si>
  <si>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</si>
  <si>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</si>
  <si>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</si>
  <si>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</si>
  <si>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</si>
  <si>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</si>
  <si>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(D)</t>
  </si>
  <si>
    <t>103</t>
  </si>
  <si>
    <t>104</t>
  </si>
  <si>
    <t>105</t>
  </si>
  <si>
    <t>106</t>
  </si>
  <si>
    <t>107</t>
  </si>
  <si>
    <t>108</t>
  </si>
  <si>
    <t>109</t>
  </si>
  <si>
    <t>110</t>
  </si>
  <si>
    <t>111</t>
  </si>
  <si>
    <t>112</t>
  </si>
  <si>
    <t>113</t>
  </si>
  <si>
    <t>114</t>
  </si>
  <si>
    <t>115</t>
  </si>
  <si>
    <t>116</t>
  </si>
  <si>
    <t>117</t>
  </si>
  <si>
    <t>118</t>
  </si>
  <si>
    <t>119</t>
  </si>
  <si>
    <t>120</t>
  </si>
  <si>
    <t>121</t>
  </si>
  <si>
    <t>122</t>
  </si>
  <si>
    <t xml:space="preserve">        Architecture and engineering in the United States</t>
  </si>
  <si>
    <t>123</t>
  </si>
  <si>
    <t xml:space="preserve">        U.S. contractors' expenditures abroad</t>
  </si>
  <si>
    <t>124</t>
  </si>
  <si>
    <t>125</t>
  </si>
  <si>
    <t xml:space="preserve">        Construction in the United States</t>
  </si>
  <si>
    <t>126</t>
  </si>
  <si>
    <t>127</t>
  </si>
  <si>
    <t>128</t>
  </si>
  <si>
    <t>129</t>
  </si>
  <si>
    <t xml:space="preserve">        Mining in the United States</t>
  </si>
  <si>
    <t>130</t>
  </si>
  <si>
    <t>131</t>
  </si>
  <si>
    <t>132</t>
  </si>
  <si>
    <t>133</t>
  </si>
  <si>
    <t>134</t>
  </si>
  <si>
    <t>135</t>
  </si>
  <si>
    <t>136</t>
  </si>
  <si>
    <t>137</t>
  </si>
  <si>
    <t>Balance on services (line 1 less line 69)</t>
  </si>
  <si>
    <t xml:space="preserve">  Memoranda:</t>
  </si>
  <si>
    <t xml:space="preserve">  Exports of services by affiliation:</t>
  </si>
  <si>
    <t>138</t>
  </si>
  <si>
    <t xml:space="preserve">    Unaffiliated</t>
  </si>
  <si>
    <t>139</t>
  </si>
  <si>
    <t xml:space="preserve">    Affiliated</t>
  </si>
  <si>
    <t>140</t>
  </si>
  <si>
    <t xml:space="preserve">      U.S. parents' exports to their foreign affiliates</t>
  </si>
  <si>
    <t>141</t>
  </si>
  <si>
    <t xml:space="preserve">      U.S. affiliates' exports to their foreign parent groups</t>
  </si>
  <si>
    <t xml:space="preserve">  Imports of services by affiliation:</t>
  </si>
  <si>
    <t>142</t>
  </si>
  <si>
    <t>143</t>
  </si>
  <si>
    <t>144</t>
  </si>
  <si>
    <t xml:space="preserve">      U.S. parents' imports from their foreign affiliates</t>
  </si>
  <si>
    <t>145</t>
  </si>
  <si>
    <t xml:space="preserve">      U.S. affiliates' imports from their foreign parent groups</t>
  </si>
  <si>
    <t>Legend / Footnotes:</t>
  </si>
  <si>
    <t>0 Transactions are possible but are zero for a given period.</t>
  </si>
  <si>
    <t>(*) Transactions between zero and +/- $500,000.</t>
  </si>
  <si>
    <t>D Suppressed to avoid disclosure of individual companies.</t>
  </si>
  <si>
    <t>n.a. Transactions are possible, but data are not available.</t>
  </si>
  <si>
    <t>..... Not applicable</t>
  </si>
  <si>
    <t>n.i.e. Not included elsewhere</t>
  </si>
  <si>
    <t>1. Courier services are included in "Air transport, freight" (lines 9 and 77) but are not separately identifiable.</t>
  </si>
  <si>
    <t>high exports</t>
  </si>
  <si>
    <t>high imports</t>
  </si>
  <si>
    <t>net high exports</t>
  </si>
  <si>
    <t>low exports</t>
  </si>
  <si>
    <t>low imports</t>
  </si>
  <si>
    <t>net low exports</t>
  </si>
  <si>
    <r>
      <t>Calculated Series:</t>
    </r>
    <r>
      <rPr>
        <sz val="14"/>
        <color rgb="FF000000"/>
        <rFont val="Times New Roman"/>
        <family val="1"/>
      </rPr>
      <t xml:space="preserve"> This worksheet contains three series of potential adjustments:</t>
    </r>
  </si>
  <si>
    <r>
      <t xml:space="preserve">2) The second series (columns F and G) employ a more extreme assumption. In calculating the adjustment for trade, it assumes that all exports of services are high-skill intensive output, whereas all imports of services are low-skill intensive. Column F is the net exports (over GDP) of high-skill intensive sector output, while Column G is the net exports (over GDP) of low-skill intensive sector output. Again, the raw data GDP is taken from the worksheet 'US GDP', while the raw data for exports and imports are taken from the worksheet 'Trade'.  The </t>
    </r>
    <r>
      <rPr>
        <sz val="14"/>
        <color rgb="FFFF0000"/>
        <rFont val="Times New Roman"/>
        <family val="1"/>
      </rPr>
      <t>red</t>
    </r>
    <r>
      <rPr>
        <sz val="14"/>
        <color rgb="FF000000"/>
        <rFont val="Times New Roman"/>
        <family val="1"/>
      </rPr>
      <t xml:space="preserve"> values are the ones we would have used for the simulation, but they do not match well with the green values in the third series.</t>
    </r>
  </si>
  <si>
    <r>
      <t xml:space="preserve">3) The third series (columns I and K) use disaggregated service trade data in the worksheet 'Disaggregate Service Trade'.  These disaggregated data are first available in 1999, so we cannot use it to construct the full series. However, we can use it to evaluate the two alternative assumptions in the above series.  Using disaggregated service exports grouped by high-skill sector output and low-skill sector output, and applying these to construct the net exports of each, we see that the disaggregated data are more comparable with the first series, which is the series that we then use for our adjustments.  The </t>
    </r>
    <r>
      <rPr>
        <sz val="14"/>
        <color rgb="FF00B050"/>
        <rFont val="Times New Roman"/>
        <family val="1"/>
      </rPr>
      <t>green</t>
    </r>
    <r>
      <rPr>
        <sz val="14"/>
        <color rgb="FF000000"/>
        <rFont val="Times New Roman"/>
        <family val="1"/>
      </rPr>
      <t xml:space="preserve"> values are the ones we compare with the other two series.</t>
    </r>
  </si>
  <si>
    <r>
      <t>US GDP</t>
    </r>
    <r>
      <rPr>
        <sz val="14"/>
        <color rgb="FF000000"/>
        <rFont val="Times New Roman"/>
        <family val="1"/>
      </rPr>
      <t>: This worksheet is raw data is used to scale the trade data relative to GDP. Row 7 becomes column B in the worksheet 'Calculated Series'.</t>
    </r>
  </si>
  <si>
    <r>
      <t>Trade</t>
    </r>
    <r>
      <rPr>
        <sz val="14"/>
        <color rgb="FF000000"/>
        <rFont val="Times New Roman"/>
        <family val="1"/>
      </rPr>
      <t>:  This worksheet is raw data of 'U.S. Trade in Goods and Services - Balance of Payments (BOP) Basis'.  The net exports of goods and services, i.e., columns C and D, are used to construct columns C and D in the worksheet 'Calculated Series).</t>
    </r>
  </si>
  <si>
    <r>
      <t xml:space="preserve"> 1) The first series (columns C and D) are the series used in our analysis. They are an adjustment for the net exports (over GDP) of low-skill sector output, (Column C) and the next exports (over GDP) of high-skill sector output. (Column D). The raw data for GDP is taken from the worksheet 'US GDP', while the raw data for exports and imports are taken from the worksheet 'Trade'. Note that this series makes a strong (conservative) assumption that all net exports of services are high-skill intensive.  The </t>
    </r>
    <r>
      <rPr>
        <sz val="14"/>
        <color rgb="FFFF0000"/>
        <rFont val="Times New Roman"/>
        <family val="1"/>
      </rPr>
      <t>red</t>
    </r>
    <r>
      <rPr>
        <sz val="14"/>
        <color rgb="FF000000"/>
        <rFont val="Times New Roman"/>
        <family val="1"/>
      </rPr>
      <t xml:space="preserve"> values are the time period we use for the adjustment.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</si>
</sst>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_-;_-@_-"/>
    <numFmt numFmtId="165" formatCode="#,##0.0000_ ;\-#,##0.0000\ "/>
    <numFmt numFmtId="166" formatCode="0.0000"/>
    <numFmt numFmtId="167" formatCode="d\-mmm\-yy"/>
  </numFmts>
  <fonts count="19" x14ac:knownFonts="1">
    <font>
      <sz val="12"/>
      <color rgb="FF000000"/>
      <name val="Times New Roman"/>
      <family val="2"/>
      <charset val="1"/>
    </font>
    <font>
      <sz val="10"/>
      <name val="Arial"/>
      <family val="2"/>
      <charset val="1"/>
    </font>
    <font>
      <b/>
      <sz val="12"/>
      <color rgb="FF000000"/>
      <name val="Times New Roman"/>
      <family val="1"/>
      <charset val="1"/>
    </font>
    <font>
      <sz val="12"/>
      <name val="Times New Roman"/>
      <family val="1"/>
      <charset val="1"/>
    </font>
    <font>
      <sz val="12"/>
      <color rgb="FF00B050"/>
      <name val="Times New Roman"/>
      <family val="2"/>
      <charset val="1"/>
    </font>
    <font>
      <sz val="12"/>
      <color rgb="FFFF0000"/>
      <name val="Times New Roman"/>
      <family val="2"/>
      <charset val="1"/>
    </font>
    <font>
      <sz val="10"/>
      <color rgb="FF000000"/>
      <name val="Tahoma"/>
      <family val="2"/>
      <charset val="1"/>
    </font>
    <font>
      <i/>
      <sz val="10"/>
      <color rgb="FF000000"/>
      <name val="Tahoma"/>
      <family val="2"/>
      <charset val="1"/>
    </font>
    <font>
      <b/>
      <sz val="14"/>
      <name val="Arial"/>
      <family val="2"/>
      <charset val="1"/>
    </font>
    <font>
      <sz val="13"/>
      <name val="Arial"/>
      <family val="2"/>
      <charset val="1"/>
    </font>
    <font>
      <b/>
      <sz val="10"/>
      <color rgb="FFFFFFFF"/>
      <name val="Arial"/>
      <family val="2"/>
      <charset val="1"/>
    </font>
    <font>
      <b/>
      <sz val="10"/>
      <name val="Arial"/>
      <family val="2"/>
      <charset val="1"/>
    </font>
    <font>
      <b/>
      <i/>
      <sz val="15"/>
      <name val="Arial"/>
      <family val="2"/>
      <charset val="1"/>
    </font>
    <font>
      <i/>
      <sz val="10"/>
      <name val="Arial"/>
      <family val="2"/>
      <charset val="1"/>
    </font>
    <font>
      <sz val="12"/>
      <color rgb="FF000000"/>
      <name val="Times New Roman"/>
      <family val="2"/>
      <charset val="1"/>
    </font>
    <font>
      <sz val="14"/>
      <color rgb="FF000000"/>
      <name val="Times New Roman"/>
      <family val="1"/>
    </font>
    <font>
      <b/>
      <sz val="14"/>
      <color rgb="FF000000"/>
      <name val="Times New Roman"/>
      <family val="1"/>
    </font>
    <font>
      <sz val="14"/>
      <color rgb="FF00B050"/>
      <name val="Times New Roman"/>
      <family val="1"/>
    </font>
    <font>
      <sz val="14"/>
      <color rgb="FFFF0000"/>
      <name val="Times New Roman"/>
      <family val="1"/>
    </font>
  </fonts>
  <fills count="3">
    <fill>
      <patternFill patternType="none"/>
    </fill>
    <fill>
      <patternFill patternType="gray125"/>
    </fill>
    <fill>
      <patternFill patternType="solid">
        <fgColor rgb="FF003366"/>
        <bgColor rgb="FF333399"/>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3">
    <xf numFmtId="0" fontId="0" fillId="0" borderId="0"/>
    <xf numFmtId="164" fontId="14" fillId="0" borderId="0" applyBorder="0" applyProtection="0"/>
    <xf numFmtId="0" fontId="1" fillId="0" borderId="0"/>
  </cellStyleXfs>
  <cellXfs count="25">
    <xf numFmtId="0" fontId="0" fillId="0" borderId="0" xfId="0"/>
    <xf numFmtId="0" fontId="13" fillId="0" borderId="0" xfId="2" applyFont="1" applyBorder="1" applyAlignment="1">
      <alignment wrapText="1"/>
    </xf>
    <xf numFmtId="0" fontId="12" fillId="0" borderId="0" xfId="2" applyFont="1" applyBorder="1" applyAlignment="1">
      <alignment wrapText="1"/>
    </xf>
    <xf numFmtId="0" fontId="1" fillId="0" borderId="0" xfId="2" applyFont="1" applyBorder="1"/>
    <xf numFmtId="0" fontId="9" fillId="0" borderId="0" xfId="2" applyFont="1" applyBorder="1"/>
    <xf numFmtId="0" fontId="8" fillId="0" borderId="0" xfId="2" applyFont="1" applyBorder="1"/>
    <xf numFmtId="0" fontId="0" fillId="0" borderId="0" xfId="0" applyFont="1" applyBorder="1" applyAlignment="1">
      <alignment horizontal="center"/>
    </xf>
    <xf numFmtId="0" fontId="2" fillId="0" borderId="0" xfId="0" applyFont="1" applyBorder="1" applyAlignment="1">
      <alignment horizontal="center"/>
    </xf>
    <xf numFmtId="0" fontId="3" fillId="0" borderId="0" xfId="2" applyFont="1"/>
    <xf numFmtId="0" fontId="0" fillId="0" borderId="0" xfId="0" applyFont="1"/>
    <xf numFmtId="165" fontId="0" fillId="0" borderId="0" xfId="1" applyNumberFormat="1" applyFont="1" applyBorder="1" applyAlignment="1" applyProtection="1"/>
    <xf numFmtId="166" fontId="0" fillId="0" borderId="0" xfId="0" applyNumberFormat="1"/>
    <xf numFmtId="165" fontId="4" fillId="0" borderId="0" xfId="1" applyNumberFormat="1" applyFont="1" applyBorder="1" applyAlignment="1" applyProtection="1"/>
    <xf numFmtId="166" fontId="5" fillId="0" borderId="0" xfId="0" applyNumberFormat="1" applyFont="1"/>
    <xf numFmtId="0" fontId="4" fillId="0" borderId="0" xfId="0" applyFont="1"/>
    <xf numFmtId="0" fontId="1" fillId="0" borderId="0" xfId="2"/>
    <xf numFmtId="0" fontId="10" fillId="2" borderId="1" xfId="2" applyFont="1" applyFill="1" applyBorder="1" applyAlignment="1">
      <alignment horizontal="center"/>
    </xf>
    <xf numFmtId="0" fontId="11" fillId="0" borderId="0" xfId="2" applyFont="1"/>
    <xf numFmtId="167" fontId="0" fillId="0" borderId="0" xfId="0" applyNumberFormat="1"/>
    <xf numFmtId="3" fontId="0" fillId="0" borderId="0" xfId="0" applyNumberFormat="1"/>
    <xf numFmtId="0" fontId="15" fillId="0" borderId="0" xfId="0" applyFont="1"/>
    <xf numFmtId="0" fontId="16" fillId="0" borderId="0" xfId="0" applyFont="1"/>
    <xf numFmtId="0" fontId="15" fillId="0" borderId="0" xfId="0" applyFont="1" applyBorder="1" applyAlignment="1">
      <alignment horizontal="left" wrapText="1"/>
    </xf>
    <xf numFmtId="0" fontId="15" fillId="0" borderId="0" xfId="0" applyFont="1" applyBorder="1" applyAlignment="1">
      <alignment wrapText="1"/>
    </xf>
    <xf numFmtId="0" fontId="16" fillId="0" borderId="0" xfId="0" applyFont="1" applyBorder="1" applyAlignment="1">
      <alignment wrapText="1"/>
    </xf>
  </cellXfs>
  <cellStyles count="3">
    <cellStyle name="Comma" xfId="1" builtinId="3"/>
    <cellStyle name="Normal" xfId="0" builtinId="0"/>
    <cellStyle name="Normal 2" xfId="2"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
  <sheetViews>
    <sheetView zoomScale="98" zoomScaleNormal="100" workbookViewId="0">
      <selection activeCell="C5" sqref="C5:P5"/>
    </sheetView>
  </sheetViews>
  <sheetFormatPr baseColWidth="10" defaultColWidth="10.6640625" defaultRowHeight="18" x14ac:dyDescent="0.2"/>
  <cols>
    <col min="1" max="16384" width="10.6640625" style="20"/>
  </cols>
  <sheetData>
    <row r="1" spans="1:16" x14ac:dyDescent="0.2">
      <c r="A1" s="20" t="s">
        <v>0</v>
      </c>
    </row>
    <row r="3" spans="1:16" x14ac:dyDescent="0.2">
      <c r="A3" s="21" t="s">
        <v>364</v>
      </c>
    </row>
    <row r="4" spans="1:16" ht="81" customHeight="1" x14ac:dyDescent="0.2">
      <c r="C4" s="22" t="s">
        <v>369</v>
      </c>
      <c r="D4" s="22"/>
      <c r="E4" s="22"/>
      <c r="F4" s="22"/>
      <c r="G4" s="22"/>
      <c r="H4" s="22"/>
      <c r="I4" s="22"/>
      <c r="J4" s="22"/>
      <c r="K4" s="22"/>
      <c r="L4" s="22"/>
      <c r="M4" s="22"/>
      <c r="N4" s="22"/>
      <c r="O4" s="22"/>
      <c r="P4" s="22"/>
    </row>
    <row r="5" spans="1:16" ht="94" customHeight="1" x14ac:dyDescent="0.2">
      <c r="C5" s="23" t="s">
        <v>365</v>
      </c>
      <c r="D5" s="23"/>
      <c r="E5" s="23"/>
      <c r="F5" s="23"/>
      <c r="G5" s="23"/>
      <c r="H5" s="23"/>
      <c r="I5" s="23"/>
      <c r="J5" s="23"/>
      <c r="K5" s="23"/>
      <c r="L5" s="23"/>
      <c r="M5" s="23"/>
      <c r="N5" s="23"/>
      <c r="O5" s="23"/>
      <c r="P5" s="23"/>
    </row>
    <row r="6" spans="1:16" ht="92" customHeight="1" x14ac:dyDescent="0.2">
      <c r="C6" s="23" t="s">
        <v>366</v>
      </c>
      <c r="D6" s="23"/>
      <c r="E6" s="23"/>
      <c r="F6" s="23"/>
      <c r="G6" s="23"/>
      <c r="H6" s="23"/>
      <c r="I6" s="23"/>
      <c r="J6" s="23"/>
      <c r="K6" s="23"/>
      <c r="L6" s="23"/>
      <c r="M6" s="23"/>
      <c r="N6" s="23"/>
      <c r="O6" s="23"/>
      <c r="P6" s="23"/>
    </row>
    <row r="8" spans="1:16" x14ac:dyDescent="0.2">
      <c r="A8" s="21" t="s">
        <v>367</v>
      </c>
    </row>
    <row r="9" spans="1:16" ht="36" customHeight="1" x14ac:dyDescent="0.2">
      <c r="A9" s="24" t="s">
        <v>368</v>
      </c>
      <c r="B9" s="24"/>
      <c r="C9" s="24"/>
      <c r="D9" s="24"/>
      <c r="E9" s="24"/>
      <c r="F9" s="24"/>
      <c r="G9" s="24"/>
      <c r="H9" s="24"/>
      <c r="I9" s="24"/>
      <c r="J9" s="24"/>
      <c r="K9" s="24"/>
      <c r="L9" s="24"/>
      <c r="M9" s="24"/>
      <c r="N9" s="24"/>
      <c r="O9" s="24"/>
      <c r="P9" s="24"/>
    </row>
    <row r="10" spans="1:16" x14ac:dyDescent="0.2">
      <c r="A10" s="20" t="s">
        <v>1</v>
      </c>
    </row>
  </sheetData>
  <mergeCells count="4">
    <mergeCell ref="C4:P4"/>
    <mergeCell ref="C5:P5"/>
    <mergeCell ref="C6:P6"/>
    <mergeCell ref="A9:P9"/>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58"/>
  <sheetViews>
    <sheetView tabSelected="1" zoomScaleNormal="100" workbookViewId="0">
      <selection activeCell="I9" sqref="I9"/>
    </sheetView>
  </sheetViews>
  <sheetFormatPr baseColWidth="10" defaultColWidth="10.6640625" defaultRowHeight="16" x14ac:dyDescent="0.2"/>
  <sheetData>
    <row r="2" spans="1:12" x14ac:dyDescent="0.2">
      <c r="C2" s="7" t="s">
        <v>2</v>
      </c>
      <c r="D2" s="7"/>
      <c r="F2" s="7" t="s">
        <v>3</v>
      </c>
      <c r="G2" s="7"/>
      <c r="I2" s="6" t="s">
        <v>4</v>
      </c>
      <c r="J2" s="6"/>
      <c r="K2" s="6"/>
      <c r="L2" s="6"/>
    </row>
    <row r="3" spans="1:12" x14ac:dyDescent="0.2">
      <c r="A3" t="s">
        <v>5</v>
      </c>
      <c r="B3" t="s">
        <v>6</v>
      </c>
      <c r="C3" t="s">
        <v>7</v>
      </c>
      <c r="D3" t="s">
        <v>8</v>
      </c>
      <c r="F3" t="s">
        <v>9</v>
      </c>
      <c r="G3" t="s">
        <v>10</v>
      </c>
      <c r="I3" s="8" t="s">
        <v>11</v>
      </c>
      <c r="J3" s="8" t="s">
        <v>9</v>
      </c>
      <c r="K3" s="9" t="s">
        <v>12</v>
      </c>
      <c r="L3" s="8" t="s">
        <v>13</v>
      </c>
    </row>
    <row r="4" spans="1:12" x14ac:dyDescent="0.2">
      <c r="A4" t="s">
        <v>14</v>
      </c>
      <c r="B4">
        <v>543.29999999999995</v>
      </c>
      <c r="C4" s="10">
        <f>Trade!C7/'Calculated Series'!$B4/1000</f>
        <v>9.0042333885514466E-3</v>
      </c>
      <c r="D4" s="10">
        <f>Trade!D7/'Calculated Series'!$B4/1000</f>
        <v>-2.5473955457390026E-3</v>
      </c>
      <c r="F4" s="11">
        <f>(Trade!C7-Trade!J7)/'Calculated Series'!$B4/1000</f>
        <v>-5.1205595435302783E-3</v>
      </c>
      <c r="G4" s="11">
        <f>Trade!G7/'Calculated Series'!$B4/1000</f>
        <v>1.1577397386342721E-2</v>
      </c>
    </row>
    <row r="5" spans="1:12" x14ac:dyDescent="0.2">
      <c r="A5" t="s">
        <v>15</v>
      </c>
      <c r="B5">
        <v>563.29999999999995</v>
      </c>
      <c r="C5" s="10">
        <f>Trade!C8/'Calculated Series'!$B5/1000</f>
        <v>9.8899343156399807E-3</v>
      </c>
      <c r="D5" s="10">
        <f>Trade!D8/'Calculated Series'!$B5/1000</f>
        <v>-2.4427480916030535E-3</v>
      </c>
      <c r="F5" s="11">
        <f>(Trade!C8-Trade!J8)/'Calculated Series'!$B5/1000</f>
        <v>-3.7280312444523348E-3</v>
      </c>
      <c r="G5" s="11">
        <f>Trade!G8/'Calculated Series'!$B5/1000</f>
        <v>1.1175217468489259E-2</v>
      </c>
    </row>
    <row r="6" spans="1:12" x14ac:dyDescent="0.2">
      <c r="A6" t="s">
        <v>16</v>
      </c>
      <c r="B6">
        <v>605.1</v>
      </c>
      <c r="C6" s="10">
        <f>Trade!C9/'Calculated Series'!$B6/1000</f>
        <v>7.4714923153197813E-3</v>
      </c>
      <c r="D6" s="10">
        <f>Trade!D9/'Calculated Series'!$B6/1000</f>
        <v>-1.9021649314162948E-3</v>
      </c>
      <c r="F6" s="11">
        <f>(Trade!C9-Trade!J9)/'Calculated Series'!$B6/1000</f>
        <v>-5.9015038836555938E-3</v>
      </c>
      <c r="G6" s="11">
        <f>Trade!G9/'Calculated Series'!$B6/1000</f>
        <v>1.1470831267559082E-2</v>
      </c>
    </row>
    <row r="7" spans="1:12" x14ac:dyDescent="0.2">
      <c r="A7" t="s">
        <v>17</v>
      </c>
      <c r="B7">
        <v>638.6</v>
      </c>
      <c r="C7" s="10">
        <f>Trade!C10/'Calculated Series'!$B7/1000</f>
        <v>8.1803946132164105E-3</v>
      </c>
      <c r="D7" s="10">
        <f>Trade!D10/'Calculated Series'!$B7/1000</f>
        <v>-1.5878484184152835E-3</v>
      </c>
      <c r="F7" s="11">
        <f>(Trade!C10-Trade!J10)/'Calculated Series'!$B7/1000</f>
        <v>-4.9138740995928595E-3</v>
      </c>
      <c r="G7" s="11">
        <f>Trade!G10/'Calculated Series'!$B7/1000</f>
        <v>1.1506420294393986E-2</v>
      </c>
    </row>
    <row r="8" spans="1:12" x14ac:dyDescent="0.2">
      <c r="A8" t="s">
        <v>18</v>
      </c>
      <c r="B8">
        <v>685.8</v>
      </c>
      <c r="C8" s="10">
        <f>Trade!C11/'Calculated Series'!$B8/1000</f>
        <v>9.9168853893263353E-3</v>
      </c>
      <c r="D8" s="10">
        <f>Trade!D11/'Calculated Series'!$B8/1000</f>
        <v>-1.135899679206766E-3</v>
      </c>
      <c r="F8" s="11">
        <f>(Trade!C11-Trade!J11)/'Calculated Series'!$B8/1000</f>
        <v>-2.650918635170604E-3</v>
      </c>
      <c r="G8" s="11">
        <f>Trade!G11/'Calculated Series'!$B8/1000</f>
        <v>1.1431904345290173E-2</v>
      </c>
    </row>
    <row r="9" spans="1:12" x14ac:dyDescent="0.2">
      <c r="A9" t="s">
        <v>19</v>
      </c>
      <c r="B9">
        <v>743.7</v>
      </c>
      <c r="C9" s="10">
        <f>Trade!C12/'Calculated Series'!$B9/1000</f>
        <v>6.6572542691945673E-3</v>
      </c>
      <c r="D9" s="10">
        <f>Trade!D12/'Calculated Series'!$B9/1000</f>
        <v>-3.859082963560575E-4</v>
      </c>
      <c r="F9" s="11">
        <f>(Trade!C12-Trade!J12)/'Calculated Series'!$B9/1000</f>
        <v>-5.5936533548473838E-3</v>
      </c>
      <c r="G9" s="11">
        <f>Trade!G12/'Calculated Series'!$B9/1000</f>
        <v>1.1864999327685893E-2</v>
      </c>
    </row>
    <row r="10" spans="1:12" x14ac:dyDescent="0.2">
      <c r="A10" t="s">
        <v>20</v>
      </c>
      <c r="B10">
        <v>815</v>
      </c>
      <c r="C10" s="10">
        <f>Trade!C13/'Calculated Series'!$B10/1000</f>
        <v>4.6834355828220863E-3</v>
      </c>
      <c r="D10" s="10">
        <f>Trade!D13/'Calculated Series'!$B10/1000</f>
        <v>-1.0773006134969325E-3</v>
      </c>
      <c r="F10" s="11">
        <f>(Trade!C13-Trade!J13)/'Calculated Series'!$B10/1000</f>
        <v>-8.192638036809816E-3</v>
      </c>
      <c r="G10" s="11">
        <f>Trade!G13/'Calculated Series'!$B10/1000</f>
        <v>1.179877300613497E-2</v>
      </c>
    </row>
    <row r="11" spans="1:12" x14ac:dyDescent="0.2">
      <c r="A11" t="s">
        <v>21</v>
      </c>
      <c r="B11">
        <v>861.7</v>
      </c>
      <c r="C11" s="10">
        <f>Trade!C14/'Calculated Series'!$B11/1000</f>
        <v>4.409887431820819E-3</v>
      </c>
      <c r="D11" s="10">
        <f>Trade!D14/'Calculated Series'!$B11/1000</f>
        <v>-1.3879540443309736E-3</v>
      </c>
      <c r="F11" s="11">
        <f>(Trade!C14-Trade!J14)/'Calculated Series'!$B11/1000</f>
        <v>-9.3570848323082274E-3</v>
      </c>
      <c r="G11" s="11">
        <f>Trade!G14/'Calculated Series'!$B11/1000</f>
        <v>1.2379018219798074E-2</v>
      </c>
    </row>
    <row r="12" spans="1:12" x14ac:dyDescent="0.2">
      <c r="A12" t="s">
        <v>22</v>
      </c>
      <c r="B12">
        <v>942.5</v>
      </c>
      <c r="C12" s="10">
        <f>Trade!C15/'Calculated Series'!$B12/1000</f>
        <v>6.7374005305039788E-4</v>
      </c>
      <c r="D12" s="10">
        <f>Trade!D15/'Calculated Series'!$B12/1000</f>
        <v>-4.0848806366047748E-4</v>
      </c>
      <c r="F12" s="11">
        <f>(Trade!C15-Trade!J15)/'Calculated Series'!$B12/1000</f>
        <v>-1.2378779840848807E-2</v>
      </c>
      <c r="G12" s="11">
        <f>Trade!G15/'Calculated Series'!$B12/1000</f>
        <v>1.2644031830238727E-2</v>
      </c>
    </row>
    <row r="13" spans="1:12" x14ac:dyDescent="0.2">
      <c r="A13" t="s">
        <v>23</v>
      </c>
      <c r="B13">
        <v>1019.9</v>
      </c>
      <c r="C13" s="10">
        <f>Trade!C16/'Calculated Series'!$B13/1000</f>
        <v>5.9515638788116491E-4</v>
      </c>
      <c r="D13" s="10">
        <f>Trade!D16/'Calculated Series'!$B13/1000</f>
        <v>-5.0593195411314834E-4</v>
      </c>
      <c r="F13" s="11">
        <f>(Trade!C16-Trade!J16)/'Calculated Series'!$B13/1000</f>
        <v>-1.246690852044318E-2</v>
      </c>
      <c r="G13" s="11">
        <f>Trade!G16/'Calculated Series'!$B13/1000</f>
        <v>1.2556132954211197E-2</v>
      </c>
    </row>
    <row r="14" spans="1:12" x14ac:dyDescent="0.2">
      <c r="A14" t="s">
        <v>24</v>
      </c>
      <c r="B14">
        <v>1075.9000000000001</v>
      </c>
      <c r="C14" s="10">
        <f>Trade!C17/'Calculated Series'!$B14/1000</f>
        <v>2.4193698299098429E-3</v>
      </c>
      <c r="D14" s="10">
        <f>Trade!D17/'Calculated Series'!$B14/1000</f>
        <v>-3.2437958918115061E-4</v>
      </c>
      <c r="F14" s="11">
        <f>(Trade!C17-Trade!J17)/'Calculated Series'!$B14/1000</f>
        <v>-1.1076308207082441E-2</v>
      </c>
      <c r="G14" s="11">
        <f>Trade!G17/'Calculated Series'!$B14/1000</f>
        <v>1.3171298447811133E-2</v>
      </c>
    </row>
    <row r="15" spans="1:12" x14ac:dyDescent="0.2">
      <c r="A15" t="s">
        <v>25</v>
      </c>
      <c r="B15">
        <v>1167.8</v>
      </c>
      <c r="C15" s="10">
        <f>Trade!C18/'Calculated Series'!$B15/1000</f>
        <v>-1.9352628874807331E-3</v>
      </c>
      <c r="D15" s="10">
        <f>Trade!D18/'Calculated Series'!$B15/1000</f>
        <v>8.2034594964891245E-4</v>
      </c>
      <c r="F15" s="11">
        <f>(Trade!C18-Trade!J18)/'Calculated Series'!$B15/1000</f>
        <v>-1.5122452474738824E-2</v>
      </c>
      <c r="G15" s="11">
        <f>Trade!G18/'Calculated Series'!$B15/1000</f>
        <v>1.4007535536907005E-2</v>
      </c>
    </row>
    <row r="16" spans="1:12" x14ac:dyDescent="0.2">
      <c r="A16" t="s">
        <v>26</v>
      </c>
      <c r="B16">
        <v>1282.4000000000001</v>
      </c>
      <c r="C16" s="10">
        <f>Trade!C19/'Calculated Series'!$B16/1000</f>
        <v>-5.0031191515907672E-3</v>
      </c>
      <c r="D16" s="10">
        <f>Trade!D19/'Calculated Series'!$B16/1000</f>
        <v>7.5873362445414837E-4</v>
      </c>
      <c r="F16" s="11">
        <f>(Trade!C19-Trade!J19)/'Calculated Series'!$B16/1000</f>
        <v>-1.8156581409856518E-2</v>
      </c>
      <c r="G16" s="11">
        <f>Trade!G19/'Calculated Series'!$B16/1000</f>
        <v>1.3912195882719899E-2</v>
      </c>
    </row>
    <row r="17" spans="1:7" x14ac:dyDescent="0.2">
      <c r="A17" t="s">
        <v>27</v>
      </c>
      <c r="B17">
        <v>1428.5</v>
      </c>
      <c r="C17" s="10">
        <f>Trade!C20/'Calculated Series'!$B17/1000</f>
        <v>6.3773188659432963E-4</v>
      </c>
      <c r="D17" s="10">
        <f>Trade!D20/'Calculated Series'!$B17/1000</f>
        <v>6.923346167308365E-4</v>
      </c>
      <c r="F17" s="11">
        <f>(Trade!C20-Trade!J20)/'Calculated Series'!$B17/1000</f>
        <v>-1.2553027651382569E-2</v>
      </c>
      <c r="G17" s="11">
        <f>Trade!G20/'Calculated Series'!$B17/1000</f>
        <v>1.3883094154707737E-2</v>
      </c>
    </row>
    <row r="18" spans="1:7" x14ac:dyDescent="0.2">
      <c r="A18" t="s">
        <v>28</v>
      </c>
      <c r="B18">
        <v>1548.8</v>
      </c>
      <c r="C18" s="10">
        <f>Trade!C21/'Calculated Series'!$B18/1000</f>
        <v>-3.5543646694214878E-3</v>
      </c>
      <c r="D18" s="10">
        <f>Trade!D21/'Calculated Series'!$B18/1000</f>
        <v>7.8254132231404957E-4</v>
      </c>
      <c r="F18" s="11">
        <f>(Trade!C21-Trade!J21)/'Calculated Series'!$B18/1000</f>
        <v>-1.7357954545454548E-2</v>
      </c>
      <c r="G18" s="11">
        <f>Trade!G21/'Calculated Series'!$B18/1000</f>
        <v>1.4586131198347108E-2</v>
      </c>
    </row>
    <row r="19" spans="1:7" x14ac:dyDescent="0.2">
      <c r="A19" t="s">
        <v>29</v>
      </c>
      <c r="B19">
        <v>1688.9</v>
      </c>
      <c r="C19" s="10">
        <f>Trade!C22/'Calculated Series'!$B19/1000</f>
        <v>5.2714784771152818E-3</v>
      </c>
      <c r="D19" s="10">
        <f>Trade!D22/'Calculated Series'!$B19/1000</f>
        <v>2.072946888507312E-3</v>
      </c>
      <c r="F19" s="11">
        <f>(Trade!C22-Trade!J22)/'Calculated Series'!$B19/1000</f>
        <v>-7.7523832080052101E-3</v>
      </c>
      <c r="G19" s="11">
        <f>Trade!G22/'Calculated Series'!$B19/1000</f>
        <v>1.5096808573627805E-2</v>
      </c>
    </row>
    <row r="20" spans="1:7" x14ac:dyDescent="0.2">
      <c r="A20" t="s">
        <v>30</v>
      </c>
      <c r="B20">
        <v>1877.6</v>
      </c>
      <c r="C20" s="10">
        <f>Trade!C23/'Calculated Series'!$B20/1000</f>
        <v>-5.0505965061781004E-3</v>
      </c>
      <c r="D20" s="10">
        <f>Trade!D23/'Calculated Series'!$B20/1000</f>
        <v>1.8113549211759693E-3</v>
      </c>
      <c r="F20" s="11">
        <f>(Trade!C23-Trade!J23)/'Calculated Series'!$B20/1000</f>
        <v>-1.8136450788240308E-2</v>
      </c>
      <c r="G20" s="11">
        <f>Trade!G23/'Calculated Series'!$B20/1000</f>
        <v>1.4897209203238176E-2</v>
      </c>
    </row>
    <row r="21" spans="1:7" x14ac:dyDescent="0.2">
      <c r="A21" t="s">
        <v>31</v>
      </c>
      <c r="B21">
        <v>2086</v>
      </c>
      <c r="C21" s="10">
        <f>Trade!C24/'Calculated Series'!$B21/1000</f>
        <v>-1.4904602109300096E-2</v>
      </c>
      <c r="D21" s="10">
        <f>Trade!D24/'Calculated Series'!$B21/1000</f>
        <v>1.8432406519654843E-3</v>
      </c>
      <c r="F21" s="11">
        <f>(Trade!C24-Trade!J24)/'Calculated Series'!$B21/1000</f>
        <v>-2.8154841802492808E-2</v>
      </c>
      <c r="G21" s="11">
        <f>Trade!G24/'Calculated Series'!$B21/1000</f>
        <v>1.5093480345158197E-2</v>
      </c>
    </row>
    <row r="22" spans="1:7" x14ac:dyDescent="0.2">
      <c r="A22" t="s">
        <v>32</v>
      </c>
      <c r="B22">
        <v>2356.6</v>
      </c>
      <c r="C22" s="12">
        <f>Trade!C25/'Calculated Series'!$B22/1000</f>
        <v>-1.4396588305185438E-2</v>
      </c>
      <c r="D22" s="12">
        <f>Trade!D25/'Calculated Series'!$B22/1000</f>
        <v>1.7669523890350505E-3</v>
      </c>
      <c r="F22" s="11">
        <f>(Trade!C25-Trade!J25)/'Calculated Series'!$B22/1000</f>
        <v>-2.8055673427819741E-2</v>
      </c>
      <c r="G22" s="11">
        <f>Trade!G25/'Calculated Series'!$B22/1000</f>
        <v>1.5426037511669355E-2</v>
      </c>
    </row>
    <row r="23" spans="1:7" x14ac:dyDescent="0.2">
      <c r="A23" t="s">
        <v>33</v>
      </c>
      <c r="B23">
        <v>2632.1</v>
      </c>
      <c r="C23" s="12">
        <f>Trade!C26/'Calculated Series'!$B23/1000</f>
        <v>-1.047376619429353E-2</v>
      </c>
      <c r="D23" s="12">
        <f>Trade!D26/'Calculated Series'!$B23/1000</f>
        <v>1.1409140990083964E-3</v>
      </c>
      <c r="F23" s="11">
        <f>(Trade!C26-Trade!J26)/'Calculated Series'!$B23/1000</f>
        <v>-2.4412826260400439E-2</v>
      </c>
      <c r="G23" s="11">
        <f>Trade!G26/'Calculated Series'!$B23/1000</f>
        <v>1.5079974165115308E-2</v>
      </c>
    </row>
    <row r="24" spans="1:7" x14ac:dyDescent="0.2">
      <c r="A24" t="s">
        <v>34</v>
      </c>
      <c r="B24">
        <v>2862.5</v>
      </c>
      <c r="C24" s="12">
        <f>Trade!C27/'Calculated Series'!$B24/1000</f>
        <v>-8.9082969432314422E-3</v>
      </c>
      <c r="D24" s="12">
        <f>Trade!D27/'Calculated Series'!$B24/1000</f>
        <v>2.1285589519650654E-3</v>
      </c>
      <c r="F24" s="11">
        <f>(Trade!C27-Trade!J27)/'Calculated Series'!$B24/1000</f>
        <v>-2.3402969432314409E-2</v>
      </c>
      <c r="G24" s="11">
        <f>Trade!G27/'Calculated Series'!$B24/1000</f>
        <v>1.6623231441048034E-2</v>
      </c>
    </row>
    <row r="25" spans="1:7" x14ac:dyDescent="0.2">
      <c r="A25" t="s">
        <v>35</v>
      </c>
      <c r="B25">
        <v>3211</v>
      </c>
      <c r="C25" s="12">
        <f>Trade!C28/'Calculated Series'!$B25/1000</f>
        <v>-8.7271877919651193E-3</v>
      </c>
      <c r="D25" s="12">
        <f>Trade!D28/'Calculated Series'!$B25/1000</f>
        <v>3.6907505450015574E-3</v>
      </c>
      <c r="F25" s="11">
        <f>(Trade!C28-Trade!J28)/'Calculated Series'!$B25/1000</f>
        <v>-2.2898162566178763E-2</v>
      </c>
      <c r="G25" s="11">
        <f>Trade!G28/'Calculated Series'!$B25/1000</f>
        <v>1.7861725319215198E-2</v>
      </c>
    </row>
    <row r="26" spans="1:7" x14ac:dyDescent="0.2">
      <c r="A26" t="s">
        <v>36</v>
      </c>
      <c r="B26">
        <v>3345</v>
      </c>
      <c r="C26" s="12">
        <f>Trade!C29/'Calculated Series'!$B26/1000</f>
        <v>-1.0907324364723468E-2</v>
      </c>
      <c r="D26" s="12">
        <f>Trade!D29/'Calculated Series'!$B26/1000</f>
        <v>3.6857997010463378E-3</v>
      </c>
      <c r="F26" s="11">
        <f>(Trade!C29-Trade!J29)/'Calculated Series'!$B26/1000</f>
        <v>-2.6377877428998504E-2</v>
      </c>
      <c r="G26" s="11">
        <f>Trade!G29/'Calculated Series'!$B26/1000</f>
        <v>1.9156651718983557E-2</v>
      </c>
    </row>
    <row r="27" spans="1:7" x14ac:dyDescent="0.2">
      <c r="A27" t="s">
        <v>37</v>
      </c>
      <c r="B27">
        <v>3638.1</v>
      </c>
      <c r="C27" s="12">
        <f>Trade!C30/'Calculated Series'!$B27/1000</f>
        <v>-1.8444242874027652E-2</v>
      </c>
      <c r="D27" s="12">
        <f>Trade!D30/'Calculated Series'!$B27/1000</f>
        <v>2.5658997828536876E-3</v>
      </c>
      <c r="F27" s="11">
        <f>(Trade!C30-Trade!J30)/'Calculated Series'!$B27/1000</f>
        <v>-3.3554602677221629E-2</v>
      </c>
      <c r="G27" s="11">
        <f>Trade!G30/'Calculated Series'!$B27/1000</f>
        <v>1.7675984717297491E-2</v>
      </c>
    </row>
    <row r="28" spans="1:7" x14ac:dyDescent="0.2">
      <c r="A28" t="s">
        <v>38</v>
      </c>
      <c r="B28">
        <v>4040.7</v>
      </c>
      <c r="C28" s="12">
        <f>Trade!C31/'Calculated Series'!$B28/1000</f>
        <v>-2.7839730739723314E-2</v>
      </c>
      <c r="D28" s="12">
        <f>Trade!D31/'Calculated Series'!$B28/1000</f>
        <v>8.4638800207884784E-4</v>
      </c>
      <c r="F28" s="11">
        <f>(Trade!C31-Trade!J31)/'Calculated Series'!$B28/1000</f>
        <v>-4.4606132600786989E-2</v>
      </c>
      <c r="G28" s="11">
        <f>Trade!G31/'Calculated Series'!$B28/1000</f>
        <v>1.7612789863142523E-2</v>
      </c>
    </row>
    <row r="29" spans="1:7" x14ac:dyDescent="0.2">
      <c r="A29" t="s">
        <v>39</v>
      </c>
      <c r="B29">
        <v>4346.7</v>
      </c>
      <c r="C29" s="12">
        <f>Trade!C32/'Calculated Series'!$B29/1000</f>
        <v>-2.8107069731060346E-2</v>
      </c>
      <c r="D29" s="12">
        <f>Trade!D32/'Calculated Series'!$B29/1000</f>
        <v>6.7637518117192355E-5</v>
      </c>
      <c r="F29" s="11">
        <f>(Trade!C32-Trade!J32)/'Calculated Series'!$B29/1000</f>
        <v>-4.4869671244852423E-2</v>
      </c>
      <c r="G29" s="11">
        <f>Trade!G32/'Calculated Series'!$B29/1000</f>
        <v>1.6830008972323833E-2</v>
      </c>
    </row>
    <row r="30" spans="1:7" x14ac:dyDescent="0.2">
      <c r="A30" t="s">
        <v>40</v>
      </c>
      <c r="B30">
        <v>4590.2</v>
      </c>
      <c r="C30" s="12">
        <f>Trade!C33/'Calculated Series'!$B30/1000</f>
        <v>-3.160668380462725E-2</v>
      </c>
      <c r="D30" s="12">
        <f>Trade!D33/'Calculated Series'!$B30/1000</f>
        <v>1.4254280859221822E-3</v>
      </c>
      <c r="F30" s="11">
        <f>(Trade!C33-Trade!J33)/'Calculated Series'!$B30/1000</f>
        <v>-4.9067143043876084E-2</v>
      </c>
      <c r="G30" s="11">
        <f>Trade!G33/'Calculated Series'!$B30/1000</f>
        <v>1.888566946973988E-2</v>
      </c>
    </row>
    <row r="31" spans="1:7" x14ac:dyDescent="0.2">
      <c r="A31" t="s">
        <v>41</v>
      </c>
      <c r="B31">
        <v>4870.2</v>
      </c>
      <c r="C31" s="12">
        <f>Trade!C34/'Calculated Series'!$B31/1000</f>
        <v>-3.2761898895322571E-2</v>
      </c>
      <c r="D31" s="12">
        <f>Trade!D34/'Calculated Series'!$B31/1000</f>
        <v>1.6167713851587204E-3</v>
      </c>
      <c r="F31" s="11">
        <f>(Trade!C34-Trade!J34)/'Calculated Series'!$B31/1000</f>
        <v>-5.1403227793519773E-2</v>
      </c>
      <c r="G31" s="11">
        <f>Trade!G34/'Calculated Series'!$B31/1000</f>
        <v>2.025810028335592E-2</v>
      </c>
    </row>
    <row r="32" spans="1:7" x14ac:dyDescent="0.2">
      <c r="A32" t="s">
        <v>42</v>
      </c>
      <c r="B32">
        <v>5252.6</v>
      </c>
      <c r="C32" s="12">
        <f>Trade!C35/'Calculated Series'!$B32/1000</f>
        <v>-2.4170696417012524E-2</v>
      </c>
      <c r="D32" s="12">
        <f>Trade!D35/'Calculated Series'!$B32/1000</f>
        <v>2.3594029623424588E-3</v>
      </c>
      <c r="F32" s="11">
        <f>(Trade!C35-Trade!J35)/'Calculated Series'!$B32/1000</f>
        <v>-4.2928264097780146E-2</v>
      </c>
      <c r="G32" s="11">
        <f>Trade!G35/'Calculated Series'!$B32/1000</f>
        <v>2.1116970643110074E-2</v>
      </c>
    </row>
    <row r="33" spans="1:12" x14ac:dyDescent="0.2">
      <c r="A33" t="s">
        <v>43</v>
      </c>
      <c r="B33">
        <v>5657.7</v>
      </c>
      <c r="C33" s="12">
        <f>Trade!C36/'Calculated Series'!$B33/1000</f>
        <v>-2.0812167488555421E-2</v>
      </c>
      <c r="D33" s="12">
        <f>Trade!D36/'Calculated Series'!$B33/1000</f>
        <v>4.3492938826731713E-3</v>
      </c>
      <c r="F33" s="11">
        <f>(Trade!C36-Trade!J36)/'Calculated Series'!$B33/1000</f>
        <v>-3.8925358361171503E-2</v>
      </c>
      <c r="G33" s="11">
        <f>Trade!G36/'Calculated Series'!$B33/1000</f>
        <v>2.2462661505558795E-2</v>
      </c>
    </row>
    <row r="34" spans="1:12" x14ac:dyDescent="0.2">
      <c r="A34" t="s">
        <v>44</v>
      </c>
      <c r="B34">
        <v>5979.6</v>
      </c>
      <c r="C34" s="12">
        <f>Trade!C37/'Calculated Series'!$B34/1000</f>
        <v>-1.8569302294467856E-2</v>
      </c>
      <c r="D34" s="12">
        <f>Trade!D37/'Calculated Series'!$B34/1000</f>
        <v>5.0459896983075783E-3</v>
      </c>
      <c r="F34" s="11">
        <f>(Trade!C37-Trade!J37)/'Calculated Series'!$B34/1000</f>
        <v>-3.8246036524182216E-2</v>
      </c>
      <c r="G34" s="11">
        <f>Trade!G37/'Calculated Series'!$B34/1000</f>
        <v>2.4722723928021939E-2</v>
      </c>
    </row>
    <row r="35" spans="1:12" x14ac:dyDescent="0.2">
      <c r="A35" t="s">
        <v>45</v>
      </c>
      <c r="B35">
        <v>6174</v>
      </c>
      <c r="C35" s="12">
        <f>Trade!C38/'Calculated Series'!$B35/1000</f>
        <v>-1.2461451247165533E-2</v>
      </c>
      <c r="D35" s="12">
        <f>Trade!D38/'Calculated Series'!$B35/1000</f>
        <v>7.4185293164884996E-3</v>
      </c>
      <c r="F35" s="11">
        <f>(Trade!C38-Trade!J38)/'Calculated Series'!$B35/1000</f>
        <v>-3.1648202137998058E-2</v>
      </c>
      <c r="G35" s="11">
        <f>Trade!G38/'Calculated Series'!$B35/1000</f>
        <v>2.6605280207321023E-2</v>
      </c>
    </row>
    <row r="36" spans="1:12" x14ac:dyDescent="0.2">
      <c r="A36" t="s">
        <v>46</v>
      </c>
      <c r="B36">
        <v>6539.3</v>
      </c>
      <c r="C36" s="12">
        <f>Trade!C39/'Calculated Series'!$B36/1000</f>
        <v>-1.4817641031914731E-2</v>
      </c>
      <c r="D36" s="12">
        <f>Trade!D39/'Calculated Series'!$B36/1000</f>
        <v>8.8212805651981096E-3</v>
      </c>
      <c r="F36" s="11">
        <f>(Trade!C39-Trade!J39)/'Calculated Series'!$B36/1000</f>
        <v>-3.310186105546465E-2</v>
      </c>
      <c r="G36" s="11">
        <f>Trade!G39/'Calculated Series'!$B36/1000</f>
        <v>2.7105500588748031E-2</v>
      </c>
    </row>
    <row r="37" spans="1:12" x14ac:dyDescent="0.2">
      <c r="A37" t="s">
        <v>47</v>
      </c>
      <c r="B37">
        <v>6878.7</v>
      </c>
      <c r="C37" s="12">
        <f>Trade!C40/'Calculated Series'!$B37/1000</f>
        <v>-1.925523718144417E-2</v>
      </c>
      <c r="D37" s="12">
        <f>Trade!D40/'Calculated Series'!$B37/1000</f>
        <v>9.0338290665387365E-3</v>
      </c>
      <c r="F37" s="11">
        <f>(Trade!C40-Trade!J40)/'Calculated Series'!$B37/1000</f>
        <v>-3.7249916408623726E-2</v>
      </c>
      <c r="G37" s="11">
        <f>Trade!G40/'Calculated Series'!$B37/1000</f>
        <v>2.702836291741172E-2</v>
      </c>
    </row>
    <row r="38" spans="1:12" x14ac:dyDescent="0.2">
      <c r="A38" t="s">
        <v>48</v>
      </c>
      <c r="B38">
        <v>7308.8</v>
      </c>
      <c r="C38" s="12">
        <f>Trade!C41/'Calculated Series'!$B38/1000</f>
        <v>-2.2689223949211908E-2</v>
      </c>
      <c r="D38" s="12">
        <f>Trade!D41/'Calculated Series'!$B38/1000</f>
        <v>9.2132771453590188E-3</v>
      </c>
      <c r="F38" s="11">
        <f>(Trade!C41-Trade!J41)/'Calculated Series'!$B38/1000</f>
        <v>-4.089426444833625E-2</v>
      </c>
      <c r="G38" s="11">
        <f>Trade!G41/'Calculated Series'!$B38/1000</f>
        <v>2.7418317644483364E-2</v>
      </c>
    </row>
    <row r="39" spans="1:12" x14ac:dyDescent="0.2">
      <c r="A39" t="s">
        <v>49</v>
      </c>
      <c r="B39">
        <v>7664.1</v>
      </c>
      <c r="C39" s="12">
        <f>Trade!C42/'Calculated Series'!$B39/1000</f>
        <v>-2.2725434167090722E-2</v>
      </c>
      <c r="D39" s="12">
        <f>Trade!D42/'Calculated Series'!$B39/1000</f>
        <v>1.0149397841886197E-2</v>
      </c>
      <c r="F39" s="11">
        <f>(Trade!C42-Trade!J42)/'Calculated Series'!$B39/1000</f>
        <v>-4.1174697616158454E-2</v>
      </c>
      <c r="G39" s="11">
        <f>Trade!G42/'Calculated Series'!$B39/1000</f>
        <v>2.8598661290953929E-2</v>
      </c>
    </row>
    <row r="40" spans="1:12" x14ac:dyDescent="0.2">
      <c r="A40" t="s">
        <v>50</v>
      </c>
      <c r="B40">
        <v>8100.2</v>
      </c>
      <c r="C40" s="12">
        <f>Trade!C43/'Calculated Series'!$B40/1000</f>
        <v>-2.3579664699637046E-2</v>
      </c>
      <c r="D40" s="12">
        <f>Trade!D43/'Calculated Series'!$B40/1000</f>
        <v>1.0732451050591344E-2</v>
      </c>
      <c r="F40" s="11">
        <f>(Trade!C43-Trade!J43)/'Calculated Series'!$B40/1000</f>
        <v>-4.2413026838843487E-2</v>
      </c>
      <c r="G40" s="11">
        <f>Trade!G43/'Calculated Series'!$B40/1000</f>
        <v>2.9565813189797781E-2</v>
      </c>
    </row>
    <row r="41" spans="1:12" x14ac:dyDescent="0.2">
      <c r="A41" t="s">
        <v>51</v>
      </c>
      <c r="B41">
        <v>8608.5</v>
      </c>
      <c r="C41" s="12">
        <f>Trade!C44/'Calculated Series'!$B41/1000</f>
        <v>-2.3050241040831736E-2</v>
      </c>
      <c r="D41" s="12">
        <f>Trade!D44/'Calculated Series'!$B41/1000</f>
        <v>1.0472788522971482E-2</v>
      </c>
      <c r="F41" s="11">
        <f>(Trade!C44-Trade!J44)/'Calculated Series'!$B41/1000</f>
        <v>-4.2325608410292155E-2</v>
      </c>
      <c r="G41" s="11">
        <f>Trade!G44/'Calculated Series'!$B41/1000</f>
        <v>2.9748155892431901E-2</v>
      </c>
    </row>
    <row r="42" spans="1:12" x14ac:dyDescent="0.2">
      <c r="A42" t="s">
        <v>52</v>
      </c>
      <c r="B42">
        <v>9089.2000000000007</v>
      </c>
      <c r="C42" s="12">
        <f>Trade!C45/'Calculated Series'!$B42/1000</f>
        <v>-2.7309444175504991E-2</v>
      </c>
      <c r="D42" s="12">
        <f>Trade!D45/'Calculated Series'!$B42/1000</f>
        <v>9.0306077542577998E-3</v>
      </c>
      <c r="F42" s="11">
        <f>(Trade!C45-Trade!J45)/'Calculated Series'!$B42/1000</f>
        <v>-4.7187651278440344E-2</v>
      </c>
      <c r="G42" s="11">
        <f>Trade!G45/'Calculated Series'!$B42/1000</f>
        <v>2.8908814857193151E-2</v>
      </c>
    </row>
    <row r="43" spans="1:12" x14ac:dyDescent="0.2">
      <c r="A43" t="s">
        <v>53</v>
      </c>
      <c r="B43">
        <v>9660.6</v>
      </c>
      <c r="C43" s="12">
        <f>Trade!C46/'Calculated Series'!$B43/1000</f>
        <v>-3.4891000558971492E-2</v>
      </c>
      <c r="D43" s="12">
        <f>Trade!D46/'Calculated Series'!$B43/1000</f>
        <v>8.1206136264828262E-3</v>
      </c>
      <c r="F43" s="13">
        <f>(Trade!C46-Trade!J46)/'Calculated Series'!$B43/1000</f>
        <v>-5.4857979835620976E-2</v>
      </c>
      <c r="G43" s="13">
        <f>Trade!G46/'Calculated Series'!$B43/1000</f>
        <v>2.808759290313231E-2</v>
      </c>
      <c r="I43" s="14">
        <f>(Trade!C46+J43)/'Calculated Series'!$B43/1000</f>
        <v>-3.3427116328178373E-2</v>
      </c>
      <c r="J43">
        <v>14142</v>
      </c>
      <c r="K43" s="14">
        <f t="shared" ref="K43:K58" si="0">L43/B43/1000</f>
        <v>6.6567293956897085E-3</v>
      </c>
      <c r="L43">
        <v>64308</v>
      </c>
    </row>
    <row r="44" spans="1:12" x14ac:dyDescent="0.2">
      <c r="A44" t="s">
        <v>54</v>
      </c>
      <c r="B44">
        <v>10284.799999999999</v>
      </c>
      <c r="C44" s="12">
        <f>Trade!C47/'Calculated Series'!$B44/1000</f>
        <v>-4.3441097542003738E-2</v>
      </c>
      <c r="D44" s="12">
        <f>Trade!D47/'Calculated Series'!$B44/1000</f>
        <v>7.220947417548227E-3</v>
      </c>
      <c r="F44" s="13">
        <f>(Trade!C47-Trade!J47)/'Calculated Series'!$B44/1000</f>
        <v>-6.4454145924082135E-2</v>
      </c>
      <c r="G44" s="13">
        <f>Trade!G47/'Calculated Series'!$B44/1000</f>
        <v>2.8233995799626637E-2</v>
      </c>
      <c r="I44" s="14">
        <f>(Trade!C47+J44)/'Calculated Series'!$B44/1000</f>
        <v>-4.2471511356565031E-2</v>
      </c>
      <c r="J44">
        <v>9972</v>
      </c>
      <c r="K44" s="14">
        <f t="shared" si="0"/>
        <v>6.2512640012445551E-3</v>
      </c>
      <c r="L44">
        <v>64293</v>
      </c>
    </row>
    <row r="45" spans="1:12" x14ac:dyDescent="0.2">
      <c r="A45" t="s">
        <v>55</v>
      </c>
      <c r="B45">
        <v>10621.8</v>
      </c>
      <c r="C45" s="12">
        <f>Trade!C48/'Calculated Series'!$B45/1000</f>
        <v>-3.9764446703948485E-2</v>
      </c>
      <c r="D45" s="12">
        <f>Trade!D48/'Calculated Series'!$B45/1000</f>
        <v>5.7295373665480435E-3</v>
      </c>
      <c r="F45" s="13">
        <f>(Trade!C48-Trade!J48)/'Calculated Series'!$B45/1000</f>
        <v>-5.9861322939614756E-2</v>
      </c>
      <c r="G45" s="13">
        <f>Trade!G48/'Calculated Series'!$B45/1000</f>
        <v>2.5826413602214316E-2</v>
      </c>
      <c r="I45" s="14">
        <f>(Trade!C48+J45)/'Calculated Series'!$B45/1000</f>
        <v>-3.9750607241710451E-2</v>
      </c>
      <c r="J45">
        <v>147</v>
      </c>
      <c r="K45" s="14">
        <f t="shared" si="0"/>
        <v>5.7157920503116237E-3</v>
      </c>
      <c r="L45">
        <v>60712</v>
      </c>
    </row>
    <row r="46" spans="1:12" x14ac:dyDescent="0.2">
      <c r="A46" t="s">
        <v>56</v>
      </c>
      <c r="B46">
        <v>10977.5</v>
      </c>
      <c r="C46" s="12">
        <f>Trade!C49/'Calculated Series'!$B46/1000</f>
        <v>-4.3292644044636758E-2</v>
      </c>
      <c r="D46" s="12">
        <f>Trade!D49/'Calculated Series'!$B46/1000</f>
        <v>5.1277613299931671E-3</v>
      </c>
      <c r="F46" s="13">
        <f>(Trade!C49-Trade!J49)/'Calculated Series'!$B46/1000</f>
        <v>-6.3732543839672057E-2</v>
      </c>
      <c r="G46" s="13">
        <f>Trade!G49/'Calculated Series'!$B46/1000</f>
        <v>2.5567752220450924E-2</v>
      </c>
      <c r="I46" s="14">
        <f>(Trade!C49+J46)/'Calculated Series'!$B46/1000</f>
        <v>-4.3910453199726709E-2</v>
      </c>
      <c r="J46">
        <v>-6782</v>
      </c>
      <c r="K46" s="14">
        <f t="shared" si="0"/>
        <v>5.7454793896606696E-3</v>
      </c>
      <c r="L46">
        <v>63071</v>
      </c>
    </row>
    <row r="47" spans="1:12" x14ac:dyDescent="0.2">
      <c r="A47" t="s">
        <v>57</v>
      </c>
      <c r="B47">
        <v>11510.7</v>
      </c>
      <c r="C47" s="12">
        <f>Trade!C50/'Calculated Series'!$B47/1000</f>
        <v>-4.705560912889746E-2</v>
      </c>
      <c r="D47" s="12">
        <f>Trade!D50/'Calculated Series'!$B47/1000</f>
        <v>4.1486616800020847E-3</v>
      </c>
      <c r="F47" s="13">
        <f>(Trade!C50-Trade!J50)/'Calculated Series'!$B47/1000</f>
        <v>-6.8098551782254768E-2</v>
      </c>
      <c r="G47" s="13">
        <f>Trade!G50/'Calculated Series'!$B47/1000</f>
        <v>2.5191517457669819E-2</v>
      </c>
      <c r="I47" s="14">
        <f>(Trade!C50+J47)/'Calculated Series'!$B47/1000</f>
        <v>-4.8851242756739383E-2</v>
      </c>
      <c r="J47">
        <v>-20669</v>
      </c>
      <c r="K47" s="14">
        <f t="shared" si="0"/>
        <v>5.9443821835335814E-3</v>
      </c>
      <c r="L47">
        <v>68424</v>
      </c>
    </row>
    <row r="48" spans="1:12" x14ac:dyDescent="0.2">
      <c r="A48" t="s">
        <v>58</v>
      </c>
      <c r="B48">
        <v>12274.9</v>
      </c>
      <c r="C48" s="12">
        <f>Trade!C51/'Calculated Series'!$B48/1000</f>
        <v>-5.4156530806768285E-2</v>
      </c>
      <c r="D48" s="12">
        <f>Trade!D51/'Calculated Series'!$B48/1000</f>
        <v>4.4710751207749141E-3</v>
      </c>
      <c r="F48" s="13">
        <f>(Trade!C51-Trade!J51)/'Calculated Series'!$B48/1000</f>
        <v>-7.7218470211569953E-2</v>
      </c>
      <c r="G48" s="13">
        <f>Trade!G51/'Calculated Series'!$B48/1000</f>
        <v>2.7533095992635377E-2</v>
      </c>
      <c r="I48" s="14">
        <f>(Trade!C51+J48)/'Calculated Series'!$B48/1000</f>
        <v>-5.6227667842507885E-2</v>
      </c>
      <c r="J48">
        <v>-25423</v>
      </c>
      <c r="K48" s="14">
        <f t="shared" si="0"/>
        <v>6.5422121565145135E-3</v>
      </c>
      <c r="L48">
        <v>80305</v>
      </c>
    </row>
    <row r="49" spans="1:12" x14ac:dyDescent="0.2">
      <c r="A49" t="s">
        <v>59</v>
      </c>
      <c r="B49">
        <v>13093.7</v>
      </c>
      <c r="C49" s="12">
        <f>Trade!C52/'Calculated Series'!$B49/1000</f>
        <v>-5.9784781994394243E-2</v>
      </c>
      <c r="D49" s="12">
        <f>Trade!D52/'Calculated Series'!$B49/1000</f>
        <v>5.235953168317588E-3</v>
      </c>
      <c r="F49" s="13">
        <f>(Trade!C52-Trade!J52)/'Calculated Series'!$B49/1000</f>
        <v>-8.3036269350909214E-2</v>
      </c>
      <c r="G49" s="13">
        <f>Trade!G52/'Calculated Series'!$B49/1000</f>
        <v>2.8487440524832552E-2</v>
      </c>
      <c r="I49" s="14">
        <f>(Trade!C52+J49)/'Calculated Series'!$B49/1000</f>
        <v>-6.1337895323705288E-2</v>
      </c>
      <c r="J49">
        <v>-20336</v>
      </c>
      <c r="K49" s="14">
        <f t="shared" si="0"/>
        <v>6.7891428702353037E-3</v>
      </c>
      <c r="L49">
        <v>88895</v>
      </c>
    </row>
    <row r="50" spans="1:12" x14ac:dyDescent="0.2">
      <c r="A50" t="s">
        <v>60</v>
      </c>
      <c r="B50">
        <v>13855.9</v>
      </c>
      <c r="C50" s="10">
        <f>Trade!C53/'Calculated Series'!$B50/1000</f>
        <v>-6.042833738696151E-2</v>
      </c>
      <c r="D50" s="10">
        <f>Trade!D53/'Calculated Series'!$B50/1000</f>
        <v>5.4542108415909472E-3</v>
      </c>
      <c r="F50" s="11">
        <f>(Trade!C53-Trade!J53)/'Calculated Series'!$B50/1000</f>
        <v>-8.505070042364625E-2</v>
      </c>
      <c r="G50" s="11">
        <f>Trade!G53/'Calculated Series'!$B50/1000</f>
        <v>3.007657387827568E-2</v>
      </c>
      <c r="I50">
        <f>(Trade!C53+J50)/'Calculated Series'!$B50/1000</f>
        <v>-6.1573048304332453E-2</v>
      </c>
      <c r="J50">
        <v>-15861</v>
      </c>
      <c r="K50">
        <f t="shared" si="0"/>
        <v>6.5990661018050078E-3</v>
      </c>
      <c r="L50">
        <v>91436</v>
      </c>
    </row>
    <row r="51" spans="1:12" x14ac:dyDescent="0.2">
      <c r="A51" t="s">
        <v>61</v>
      </c>
      <c r="B51">
        <v>14477.6</v>
      </c>
      <c r="C51" s="10">
        <f>Trade!C54/'Calculated Series'!$B51/1000</f>
        <v>-5.672183234790297E-2</v>
      </c>
      <c r="D51" s="10">
        <f>Trade!D54/'Calculated Series'!$B51/1000</f>
        <v>8.0000138144443837E-3</v>
      </c>
      <c r="F51" s="11">
        <f>(Trade!C54-Trade!J54)/'Calculated Series'!$B51/1000</f>
        <v>-8.2456415427971483E-2</v>
      </c>
      <c r="G51" s="11">
        <f>Trade!G54/'Calculated Series'!$B51/1000</f>
        <v>3.3734596894512907E-2</v>
      </c>
      <c r="I51">
        <f>(Trade!C54+J51)/'Calculated Series'!$B51/1000</f>
        <v>-5.6664087970381825E-2</v>
      </c>
      <c r="J51">
        <v>836</v>
      </c>
      <c r="K51">
        <f t="shared" si="0"/>
        <v>7.9422694369232459E-3</v>
      </c>
      <c r="L51">
        <v>114985</v>
      </c>
    </row>
    <row r="52" spans="1:12" x14ac:dyDescent="0.2">
      <c r="A52" t="s">
        <v>62</v>
      </c>
      <c r="B52">
        <v>14718.6</v>
      </c>
      <c r="C52" s="10">
        <f>Trade!C55/'Calculated Series'!$B52/1000</f>
        <v>-5.6560542442895385E-2</v>
      </c>
      <c r="D52" s="10">
        <f>Trade!D55/'Calculated Series'!$B52/1000</f>
        <v>8.4087481146304672E-3</v>
      </c>
      <c r="F52" s="11">
        <f>(Trade!C55-Trade!J55)/'Calculated Series'!$B52/1000</f>
        <v>-8.4352044352044339E-2</v>
      </c>
      <c r="G52" s="11">
        <f>Trade!G55/'Calculated Series'!$B52/1000</f>
        <v>3.6200250023779433E-2</v>
      </c>
      <c r="I52">
        <f>(Trade!C55+J52)/'Calculated Series'!$B52/1000</f>
        <v>-5.570027040615276E-2</v>
      </c>
      <c r="J52">
        <v>12662</v>
      </c>
      <c r="K52">
        <f t="shared" si="0"/>
        <v>7.5484081366434305E-3</v>
      </c>
      <c r="L52">
        <v>111102</v>
      </c>
    </row>
    <row r="53" spans="1:12" x14ac:dyDescent="0.2">
      <c r="A53" t="s">
        <v>63</v>
      </c>
      <c r="B53">
        <v>14418.7</v>
      </c>
      <c r="C53" s="10">
        <f>Trade!C56/'Calculated Series'!$B53/1000</f>
        <v>-3.5349511398392368E-2</v>
      </c>
      <c r="D53" s="10">
        <f>Trade!D56/'Calculated Series'!$B53/1000</f>
        <v>8.7331035391540156E-3</v>
      </c>
      <c r="F53" s="11">
        <f>(Trade!C56-Trade!J56)/'Calculated Series'!$B53/1000</f>
        <v>-6.2175854966120381E-2</v>
      </c>
      <c r="G53" s="11">
        <f>Trade!G56/'Calculated Series'!$B53/1000</f>
        <v>3.5559516461262104E-2</v>
      </c>
      <c r="I53">
        <f>(Trade!C56+J53)/'Calculated Series'!$B53/1000</f>
        <v>-3.4227149465624503E-2</v>
      </c>
      <c r="J53">
        <v>16183</v>
      </c>
      <c r="K53">
        <f t="shared" si="0"/>
        <v>7.6106722520060746E-3</v>
      </c>
      <c r="L53">
        <v>109736</v>
      </c>
    </row>
    <row r="54" spans="1:12" x14ac:dyDescent="0.2">
      <c r="A54" t="s">
        <v>64</v>
      </c>
      <c r="B54">
        <v>14964.4</v>
      </c>
      <c r="C54" s="10">
        <f>Trade!C57/'Calculated Series'!$B54/1000</f>
        <v>-4.3348079441875381E-2</v>
      </c>
      <c r="D54" s="10">
        <f>Trade!D57/'Calculated Series'!$B54/1000</f>
        <v>1.0292427360936622E-2</v>
      </c>
      <c r="F54" s="11">
        <f>(Trade!C57-Trade!J57)/'Calculated Series'!$B54/1000</f>
        <v>-7.0700529256101152E-2</v>
      </c>
      <c r="G54" s="11">
        <f>Trade!G57/'Calculated Series'!$B54/1000</f>
        <v>3.7644877175162385E-2</v>
      </c>
      <c r="I54">
        <f>(Trade!C57+J54)/'Calculated Series'!$B54/1000</f>
        <v>-4.1640493437758948E-2</v>
      </c>
      <c r="J54">
        <v>25553</v>
      </c>
      <c r="K54">
        <f t="shared" si="0"/>
        <v>8.5848413568201873E-3</v>
      </c>
      <c r="L54">
        <v>128467</v>
      </c>
    </row>
    <row r="55" spans="1:12" x14ac:dyDescent="0.2">
      <c r="A55" t="s">
        <v>65</v>
      </c>
      <c r="B55">
        <v>15517.9</v>
      </c>
      <c r="C55" s="10">
        <f>Trade!C58/'Calculated Series'!$B55/1000</f>
        <v>-4.7728494190579909E-2</v>
      </c>
      <c r="D55" s="10">
        <f>Trade!D58/'Calculated Series'!$B55/1000</f>
        <v>1.2374097010549107E-2</v>
      </c>
      <c r="F55" s="11">
        <f>(Trade!C58-Trade!J58)/'Calculated Series'!$B55/1000</f>
        <v>-7.5809677855895458E-2</v>
      </c>
      <c r="G55" s="11">
        <f>Trade!G58/'Calculated Series'!$B55/1000</f>
        <v>4.0455280675864652E-2</v>
      </c>
      <c r="I55">
        <f>(Trade!C58+J55)/'Calculated Series'!$B55/1000</f>
        <v>-4.5164745229702478E-2</v>
      </c>
      <c r="J55">
        <v>39784</v>
      </c>
      <c r="K55">
        <f t="shared" si="0"/>
        <v>9.8104124913809213E-3</v>
      </c>
      <c r="L55">
        <v>152237</v>
      </c>
    </row>
    <row r="56" spans="1:12" x14ac:dyDescent="0.2">
      <c r="A56" t="s">
        <v>66</v>
      </c>
      <c r="B56">
        <v>16155.3</v>
      </c>
      <c r="C56" s="10">
        <f>Trade!C59/'Calculated Series'!$B56/1000</f>
        <v>-4.5877885276039441E-2</v>
      </c>
      <c r="D56" s="10">
        <f>Trade!D59/'Calculated Series'!$B56/1000</f>
        <v>1.2652070837434156E-2</v>
      </c>
      <c r="F56" s="11">
        <f>(Trade!C59-Trade!J59)/'Calculated Series'!$B56/1000</f>
        <v>-7.385712428738557E-2</v>
      </c>
      <c r="G56" s="11">
        <f>Trade!G59/'Calculated Series'!$B56/1000</f>
        <v>4.063130984878028E-2</v>
      </c>
      <c r="I56">
        <f>(Trade!C59+J56)/'Calculated Series'!$B56/1000</f>
        <v>-4.3171343150545029E-2</v>
      </c>
      <c r="J56">
        <v>43725</v>
      </c>
      <c r="K56">
        <f t="shared" si="0"/>
        <v>9.9455906111307127E-3</v>
      </c>
      <c r="L56">
        <v>160674</v>
      </c>
    </row>
    <row r="57" spans="1:12" x14ac:dyDescent="0.2">
      <c r="A57" t="s">
        <v>67</v>
      </c>
      <c r="B57">
        <v>16663.2</v>
      </c>
      <c r="C57" s="10">
        <f>Trade!C60/'Calculated Series'!$B57/1000</f>
        <v>-4.2163990109942866E-2</v>
      </c>
      <c r="D57" s="10">
        <f>Trade!D60/'Calculated Series'!$B57/1000</f>
        <v>1.3454378510730232E-2</v>
      </c>
      <c r="F57" s="11">
        <f>(Trade!C60-Trade!J60)/'Calculated Series'!$B57/1000</f>
        <v>-6.9991778289884288E-2</v>
      </c>
      <c r="G57" s="11">
        <f>Trade!G60/'Calculated Series'!$B57/1000</f>
        <v>4.1282226703154248E-2</v>
      </c>
      <c r="I57">
        <f>(Trade!C60+J57)/'Calculated Series'!$B57/1000</f>
        <v>-3.9069806519756105E-2</v>
      </c>
      <c r="J57">
        <v>51559</v>
      </c>
      <c r="K57">
        <f t="shared" si="0"/>
        <v>1.0360254933026069E-2</v>
      </c>
      <c r="L57">
        <v>172635</v>
      </c>
    </row>
    <row r="58" spans="1:12" x14ac:dyDescent="0.2">
      <c r="A58" t="s">
        <v>68</v>
      </c>
      <c r="B58">
        <v>17348.099999999999</v>
      </c>
      <c r="C58" s="10">
        <f>Trade!C61/'Calculated Series'!$B58/1000</f>
        <v>-4.2740242447299709E-2</v>
      </c>
      <c r="D58" s="10">
        <f>Trade!D61/'Calculated Series'!$B58/1000</f>
        <v>1.3438820389552747E-2</v>
      </c>
      <c r="F58" s="11">
        <f>(Trade!C61-Trade!J61)/'Calculated Series'!$B58/1000</f>
        <v>-7.0260720194142312E-2</v>
      </c>
      <c r="G58" s="11">
        <f>Trade!G61/'Calculated Series'!$B58/1000</f>
        <v>4.0959240493195222E-2</v>
      </c>
      <c r="I58">
        <f>(Trade!C61+J58)/'Calculated Series'!$B58/1000</f>
        <v>-3.9993716891186935E-2</v>
      </c>
      <c r="J58">
        <v>47647</v>
      </c>
      <c r="K58">
        <f t="shared" si="0"/>
        <v>1.0692467763040333E-2</v>
      </c>
      <c r="L58">
        <v>185494</v>
      </c>
    </row>
  </sheetData>
  <mergeCells count="3">
    <mergeCell ref="C2:D2"/>
    <mergeCell ref="F2:G2"/>
    <mergeCell ref="I2:L2"/>
  </mergeCells>
  <pageMargins left="0.75" right="0.75" top="1" bottom="1" header="0.51180555555555496" footer="0.51180555555555496"/>
  <pageSetup firstPageNumber="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32"/>
  <sheetViews>
    <sheetView zoomScaleNormal="100" workbookViewId="0">
      <pane ySplit="6" topLeftCell="A7" activePane="bottomLeft" state="frozen"/>
      <selection pane="bottomLeft" activeCell="G38" sqref="G38"/>
    </sheetView>
  </sheetViews>
  <sheetFormatPr baseColWidth="10" defaultColWidth="8.83203125" defaultRowHeight="16" x14ac:dyDescent="0.2"/>
  <cols>
    <col min="1" max="1024" width="8.83203125" style="15"/>
  </cols>
  <sheetData>
    <row r="1" spans="1:57" ht="18" x14ac:dyDescent="0.2">
      <c r="A1" s="5" t="s">
        <v>69</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ht="17" x14ac:dyDescent="0.2">
      <c r="A2" s="4" t="s">
        <v>70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
      <c r="A3" s="3" t="s">
        <v>71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row>
    <row r="4" spans="1:57" x14ac:dyDescent="0.2">
      <c r="A4" s="3" t="s">
        <v>72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row>
    <row r="6" spans="1:57" x14ac:dyDescent="0.2">
      <c r="A6" s="16" t="s">
        <v>73</v>
      </c>
      <c r="B6" s="16" t="s">
        <v>74</v>
      </c>
      <c r="C6" s="16" t="s">
        <v>14</v>
      </c>
      <c r="D6" s="16" t="s">
        <v>15</v>
      </c>
      <c r="E6" s="16" t="s">
        <v>16</v>
      </c>
      <c r="F6" s="16" t="s">
        <v>17</v>
      </c>
      <c r="G6" s="16" t="s">
        <v>18</v>
      </c>
      <c r="H6" s="16" t="s">
        <v>19</v>
      </c>
      <c r="I6" s="16" t="s">
        <v>20</v>
      </c>
      <c r="J6" s="16" t="s">
        <v>21</v>
      </c>
      <c r="K6" s="16" t="s">
        <v>22</v>
      </c>
      <c r="L6" s="16" t="s">
        <v>23</v>
      </c>
      <c r="M6" s="16" t="s">
        <v>24</v>
      </c>
      <c r="N6" s="16" t="s">
        <v>25</v>
      </c>
      <c r="O6" s="16" t="s">
        <v>26</v>
      </c>
      <c r="P6" s="16" t="s">
        <v>27</v>
      </c>
      <c r="Q6" s="16" t="s">
        <v>28</v>
      </c>
      <c r="R6" s="16" t="s">
        <v>29</v>
      </c>
      <c r="S6" s="16" t="s">
        <v>30</v>
      </c>
      <c r="T6" s="16" t="s">
        <v>31</v>
      </c>
      <c r="U6" s="16" t="s">
        <v>32</v>
      </c>
      <c r="V6" s="16" t="s">
        <v>33</v>
      </c>
      <c r="W6" s="16" t="s">
        <v>34</v>
      </c>
      <c r="X6" s="16" t="s">
        <v>35</v>
      </c>
      <c r="Y6" s="16" t="s">
        <v>36</v>
      </c>
      <c r="Z6" s="16" t="s">
        <v>37</v>
      </c>
      <c r="AA6" s="16" t="s">
        <v>38</v>
      </c>
      <c r="AB6" s="16" t="s">
        <v>39</v>
      </c>
      <c r="AC6" s="16" t="s">
        <v>40</v>
      </c>
      <c r="AD6" s="16" t="s">
        <v>41</v>
      </c>
      <c r="AE6" s="16" t="s">
        <v>42</v>
      </c>
      <c r="AF6" s="16" t="s">
        <v>43</v>
      </c>
      <c r="AG6" s="16" t="s">
        <v>44</v>
      </c>
      <c r="AH6" s="16" t="s">
        <v>45</v>
      </c>
      <c r="AI6" s="16" t="s">
        <v>46</v>
      </c>
      <c r="AJ6" s="16" t="s">
        <v>47</v>
      </c>
      <c r="AK6" s="16" t="s">
        <v>48</v>
      </c>
      <c r="AL6" s="16" t="s">
        <v>49</v>
      </c>
      <c r="AM6" s="16" t="s">
        <v>50</v>
      </c>
      <c r="AN6" s="16" t="s">
        <v>51</v>
      </c>
      <c r="AO6" s="16" t="s">
        <v>52</v>
      </c>
      <c r="AP6" s="16" t="s">
        <v>53</v>
      </c>
      <c r="AQ6" s="16" t="s">
        <v>54</v>
      </c>
      <c r="AR6" s="16" t="s">
        <v>55</v>
      </c>
      <c r="AS6" s="16" t="s">
        <v>56</v>
      </c>
      <c r="AT6" s="16" t="s">
        <v>57</v>
      </c>
      <c r="AU6" s="16" t="s">
        <v>58</v>
      </c>
      <c r="AV6" s="16" t="s">
        <v>59</v>
      </c>
      <c r="AW6" s="16" t="s">
        <v>60</v>
      </c>
      <c r="AX6" s="16" t="s">
        <v>61</v>
      </c>
      <c r="AY6" s="16" t="s">
        <v>62</v>
      </c>
      <c r="AZ6" s="16" t="s">
        <v>63</v>
      </c>
      <c r="BA6" s="16" t="s">
        <v>64</v>
      </c>
      <c r="BB6" s="16" t="s">
        <v>65</v>
      </c>
      <c r="BC6" s="16" t="s">
        <v>66</v>
      </c>
      <c r="BD6" s="16" t="s">
        <v>67</v>
      </c>
      <c r="BE6" s="16" t="s">
        <v>68</v>
      </c>
    </row>
    <row r="7" spans="1:57" x14ac:dyDescent="0.2">
      <c r="A7" s="15" t="s">
        <v>75</v>
      </c>
      <c r="B7" s="17" t="s">
        <v>6</v>
      </c>
      <c r="C7" s="15">
        <v>543.29999999999995</v>
      </c>
      <c r="D7" s="15">
        <v>563.29999999999995</v>
      </c>
      <c r="E7" s="15">
        <v>605.1</v>
      </c>
      <c r="F7" s="15">
        <v>638.6</v>
      </c>
      <c r="G7" s="15">
        <v>685.8</v>
      </c>
      <c r="H7" s="15">
        <v>743.7</v>
      </c>
      <c r="I7" s="15">
        <v>815</v>
      </c>
      <c r="J7" s="15">
        <v>861.7</v>
      </c>
      <c r="K7" s="15">
        <v>942.5</v>
      </c>
      <c r="L7" s="15">
        <v>1019.9</v>
      </c>
      <c r="M7" s="15">
        <v>1075.9000000000001</v>
      </c>
      <c r="N7" s="15">
        <v>1167.8</v>
      </c>
      <c r="O7" s="15">
        <v>1282.4000000000001</v>
      </c>
      <c r="P7" s="15">
        <v>1428.5</v>
      </c>
      <c r="Q7" s="15">
        <v>1548.8</v>
      </c>
      <c r="R7" s="15">
        <v>1688.9</v>
      </c>
      <c r="S7" s="15">
        <v>1877.6</v>
      </c>
      <c r="T7" s="15">
        <v>2086</v>
      </c>
      <c r="U7" s="15">
        <v>2356.6</v>
      </c>
      <c r="V7" s="15">
        <v>2632.1</v>
      </c>
      <c r="W7" s="15">
        <v>2862.5</v>
      </c>
      <c r="X7" s="15">
        <v>3211</v>
      </c>
      <c r="Y7" s="15">
        <v>3345</v>
      </c>
      <c r="Z7" s="15">
        <v>3638.1</v>
      </c>
      <c r="AA7" s="15">
        <v>4040.7</v>
      </c>
      <c r="AB7" s="15">
        <v>4346.7</v>
      </c>
      <c r="AC7" s="15">
        <v>4590.2</v>
      </c>
      <c r="AD7" s="15">
        <v>4870.2</v>
      </c>
      <c r="AE7" s="15">
        <v>5252.6</v>
      </c>
      <c r="AF7" s="15">
        <v>5657.7</v>
      </c>
      <c r="AG7" s="15">
        <v>5979.6</v>
      </c>
      <c r="AH7" s="15">
        <v>6174</v>
      </c>
      <c r="AI7" s="15">
        <v>6539.3</v>
      </c>
      <c r="AJ7" s="15">
        <v>6878.7</v>
      </c>
      <c r="AK7" s="15">
        <v>7308.8</v>
      </c>
      <c r="AL7" s="15">
        <v>7664.1</v>
      </c>
      <c r="AM7" s="15">
        <v>8100.2</v>
      </c>
      <c r="AN7" s="15">
        <v>8608.5</v>
      </c>
      <c r="AO7" s="15">
        <v>9089.2000000000007</v>
      </c>
      <c r="AP7" s="15">
        <v>9660.6</v>
      </c>
      <c r="AQ7" s="15">
        <v>10284.799999999999</v>
      </c>
      <c r="AR7" s="15">
        <v>10621.8</v>
      </c>
      <c r="AS7" s="15">
        <v>10977.5</v>
      </c>
      <c r="AT7" s="15">
        <v>11510.7</v>
      </c>
      <c r="AU7" s="15">
        <v>12274.9</v>
      </c>
      <c r="AV7" s="15">
        <v>13093.7</v>
      </c>
      <c r="AW7" s="15">
        <v>13855.9</v>
      </c>
      <c r="AX7" s="15">
        <v>14477.6</v>
      </c>
      <c r="AY7" s="15">
        <v>14718.6</v>
      </c>
      <c r="AZ7" s="15">
        <v>14418.7</v>
      </c>
      <c r="BA7" s="15">
        <v>14964.4</v>
      </c>
      <c r="BB7" s="15">
        <v>15517.9</v>
      </c>
      <c r="BC7" s="15">
        <v>16155.3</v>
      </c>
      <c r="BD7" s="15">
        <v>16663.2</v>
      </c>
      <c r="BE7" s="15">
        <v>17348.099999999999</v>
      </c>
    </row>
    <row r="8" spans="1:57" x14ac:dyDescent="0.2">
      <c r="A8" s="15" t="s">
        <v>76</v>
      </c>
      <c r="B8" s="17" t="s">
        <v>77</v>
      </c>
      <c r="C8" s="15">
        <v>331.6</v>
      </c>
      <c r="D8" s="15">
        <v>342</v>
      </c>
      <c r="E8" s="15">
        <v>363.1</v>
      </c>
      <c r="F8" s="15">
        <v>382.5</v>
      </c>
      <c r="G8" s="15">
        <v>411.2</v>
      </c>
      <c r="H8" s="15">
        <v>443.6</v>
      </c>
      <c r="I8" s="15">
        <v>480.6</v>
      </c>
      <c r="J8" s="15">
        <v>507.4</v>
      </c>
      <c r="K8" s="15">
        <v>557.4</v>
      </c>
      <c r="L8" s="15">
        <v>604.5</v>
      </c>
      <c r="M8" s="15">
        <v>647.70000000000005</v>
      </c>
      <c r="N8" s="15">
        <v>701</v>
      </c>
      <c r="O8" s="15">
        <v>769.4</v>
      </c>
      <c r="P8" s="15">
        <v>851.1</v>
      </c>
      <c r="Q8" s="15">
        <v>932</v>
      </c>
      <c r="R8" s="15">
        <v>1032.8</v>
      </c>
      <c r="S8" s="15">
        <v>1150.2</v>
      </c>
      <c r="T8" s="15">
        <v>1276.7</v>
      </c>
      <c r="U8" s="15">
        <v>1426.2</v>
      </c>
      <c r="V8" s="15">
        <v>1589.5</v>
      </c>
      <c r="W8" s="15">
        <v>1754.6</v>
      </c>
      <c r="X8" s="15">
        <v>1937.5</v>
      </c>
      <c r="Y8" s="15">
        <v>2073.9</v>
      </c>
      <c r="Z8" s="15">
        <v>2286.5</v>
      </c>
      <c r="AA8" s="15">
        <v>2498.1999999999998</v>
      </c>
      <c r="AB8" s="15">
        <v>2722.7</v>
      </c>
      <c r="AC8" s="15">
        <v>2898.4</v>
      </c>
      <c r="AD8" s="15">
        <v>3092.1</v>
      </c>
      <c r="AE8" s="15">
        <v>3346.9</v>
      </c>
      <c r="AF8" s="15">
        <v>3592.8</v>
      </c>
      <c r="AG8" s="15">
        <v>3825.6</v>
      </c>
      <c r="AH8" s="15">
        <v>3960.2</v>
      </c>
      <c r="AI8" s="15">
        <v>4215.7</v>
      </c>
      <c r="AJ8" s="15">
        <v>4471</v>
      </c>
      <c r="AK8" s="15">
        <v>4741</v>
      </c>
      <c r="AL8" s="15">
        <v>4984.2</v>
      </c>
      <c r="AM8" s="15">
        <v>5268.1</v>
      </c>
      <c r="AN8" s="15">
        <v>5560.7</v>
      </c>
      <c r="AO8" s="15">
        <v>5903</v>
      </c>
      <c r="AP8" s="15">
        <v>6307</v>
      </c>
      <c r="AQ8" s="15">
        <v>6792.4</v>
      </c>
      <c r="AR8" s="15">
        <v>7103.1</v>
      </c>
      <c r="AS8" s="15">
        <v>7384.1</v>
      </c>
      <c r="AT8" s="15">
        <v>7765.5</v>
      </c>
      <c r="AU8" s="15">
        <v>8260</v>
      </c>
      <c r="AV8" s="15">
        <v>8794.1</v>
      </c>
      <c r="AW8" s="15">
        <v>9304</v>
      </c>
      <c r="AX8" s="15">
        <v>9750.5</v>
      </c>
      <c r="AY8" s="15">
        <v>10013.6</v>
      </c>
      <c r="AZ8" s="15">
        <v>9847</v>
      </c>
      <c r="BA8" s="15">
        <v>10202.200000000001</v>
      </c>
      <c r="BB8" s="15">
        <v>10689.3</v>
      </c>
      <c r="BC8" s="15">
        <v>11050.6</v>
      </c>
      <c r="BD8" s="15">
        <v>11392.3</v>
      </c>
      <c r="BE8" s="15">
        <v>11865.9</v>
      </c>
    </row>
    <row r="9" spans="1:57" x14ac:dyDescent="0.2">
      <c r="A9" s="15" t="s">
        <v>78</v>
      </c>
      <c r="B9" s="15" t="s">
        <v>79</v>
      </c>
      <c r="C9" s="15">
        <v>177</v>
      </c>
      <c r="D9" s="15">
        <v>178.8</v>
      </c>
      <c r="E9" s="15">
        <v>189</v>
      </c>
      <c r="F9" s="15">
        <v>198.2</v>
      </c>
      <c r="G9" s="15">
        <v>212.3</v>
      </c>
      <c r="H9" s="15">
        <v>229.7</v>
      </c>
      <c r="I9" s="15">
        <v>249.6</v>
      </c>
      <c r="J9" s="15">
        <v>259</v>
      </c>
      <c r="K9" s="15">
        <v>284.60000000000002</v>
      </c>
      <c r="L9" s="15">
        <v>304.7</v>
      </c>
      <c r="M9" s="15">
        <v>318.8</v>
      </c>
      <c r="N9" s="15">
        <v>342.1</v>
      </c>
      <c r="O9" s="15">
        <v>373.8</v>
      </c>
      <c r="P9" s="15">
        <v>416.6</v>
      </c>
      <c r="Q9" s="15">
        <v>451.5</v>
      </c>
      <c r="R9" s="15">
        <v>491.3</v>
      </c>
      <c r="S9" s="15">
        <v>546.29999999999995</v>
      </c>
      <c r="T9" s="15">
        <v>600.4</v>
      </c>
      <c r="U9" s="15">
        <v>663.6</v>
      </c>
      <c r="V9" s="15">
        <v>737.9</v>
      </c>
      <c r="W9" s="15">
        <v>799.8</v>
      </c>
      <c r="X9" s="15">
        <v>869.4</v>
      </c>
      <c r="Y9" s="15">
        <v>899.3</v>
      </c>
      <c r="Z9" s="15">
        <v>973.8</v>
      </c>
      <c r="AA9" s="15">
        <v>1063.7</v>
      </c>
      <c r="AB9" s="15">
        <v>1137.5999999999999</v>
      </c>
      <c r="AC9" s="15">
        <v>1195.5999999999999</v>
      </c>
      <c r="AD9" s="15">
        <v>1256.3</v>
      </c>
      <c r="AE9" s="15">
        <v>1337.3</v>
      </c>
      <c r="AF9" s="15">
        <v>1423.8</v>
      </c>
      <c r="AG9" s="15">
        <v>1491.3</v>
      </c>
      <c r="AH9" s="15">
        <v>1497.4</v>
      </c>
      <c r="AI9" s="15">
        <v>1563.3</v>
      </c>
      <c r="AJ9" s="15">
        <v>1642.3</v>
      </c>
      <c r="AK9" s="15">
        <v>1746.6</v>
      </c>
      <c r="AL9" s="15">
        <v>1815.5</v>
      </c>
      <c r="AM9" s="15">
        <v>1917.7</v>
      </c>
      <c r="AN9" s="15">
        <v>2006.8</v>
      </c>
      <c r="AO9" s="15">
        <v>2108.6999999999998</v>
      </c>
      <c r="AP9" s="15">
        <v>2286.8000000000002</v>
      </c>
      <c r="AQ9" s="15">
        <v>2452.9</v>
      </c>
      <c r="AR9" s="15">
        <v>2525.1999999999998</v>
      </c>
      <c r="AS9" s="15">
        <v>2598.6</v>
      </c>
      <c r="AT9" s="15">
        <v>2721.6</v>
      </c>
      <c r="AU9" s="15">
        <v>2900.3</v>
      </c>
      <c r="AV9" s="15">
        <v>3080.3</v>
      </c>
      <c r="AW9" s="15">
        <v>3235.8</v>
      </c>
      <c r="AX9" s="15">
        <v>3361.6</v>
      </c>
      <c r="AY9" s="15">
        <v>3375.7</v>
      </c>
      <c r="AZ9" s="15">
        <v>3198.4</v>
      </c>
      <c r="BA9" s="15">
        <v>3362.8</v>
      </c>
      <c r="BB9" s="15">
        <v>3596.5</v>
      </c>
      <c r="BC9" s="15">
        <v>3739.1</v>
      </c>
      <c r="BD9" s="15">
        <v>3836.8</v>
      </c>
      <c r="BE9" s="15">
        <v>3948.4</v>
      </c>
    </row>
    <row r="10" spans="1:57" x14ac:dyDescent="0.2">
      <c r="A10" s="15" t="s">
        <v>80</v>
      </c>
      <c r="B10" s="15" t="s">
        <v>81</v>
      </c>
      <c r="C10" s="15">
        <v>45.6</v>
      </c>
      <c r="D10" s="15">
        <v>44.2</v>
      </c>
      <c r="E10" s="15">
        <v>49.5</v>
      </c>
      <c r="F10" s="15">
        <v>54.2</v>
      </c>
      <c r="G10" s="15">
        <v>59.6</v>
      </c>
      <c r="H10" s="15">
        <v>66.400000000000006</v>
      </c>
      <c r="I10" s="15">
        <v>71.7</v>
      </c>
      <c r="J10" s="15">
        <v>74</v>
      </c>
      <c r="K10" s="15">
        <v>84.8</v>
      </c>
      <c r="L10" s="15">
        <v>90.5</v>
      </c>
      <c r="M10" s="15">
        <v>90</v>
      </c>
      <c r="N10" s="15">
        <v>102.4</v>
      </c>
      <c r="O10" s="15">
        <v>116.4</v>
      </c>
      <c r="P10" s="15">
        <v>130.5</v>
      </c>
      <c r="Q10" s="15">
        <v>130.19999999999999</v>
      </c>
      <c r="R10" s="15">
        <v>142.19999999999999</v>
      </c>
      <c r="S10" s="15">
        <v>168.6</v>
      </c>
      <c r="T10" s="15">
        <v>192</v>
      </c>
      <c r="U10" s="15">
        <v>213.3</v>
      </c>
      <c r="V10" s="15">
        <v>226.3</v>
      </c>
      <c r="W10" s="15">
        <v>226.4</v>
      </c>
      <c r="X10" s="15">
        <v>243.9</v>
      </c>
      <c r="Y10" s="15">
        <v>253</v>
      </c>
      <c r="Z10" s="15">
        <v>295</v>
      </c>
      <c r="AA10" s="15">
        <v>342.2</v>
      </c>
      <c r="AB10" s="15">
        <v>380.4</v>
      </c>
      <c r="AC10" s="15">
        <v>421.4</v>
      </c>
      <c r="AD10" s="15">
        <v>442</v>
      </c>
      <c r="AE10" s="15">
        <v>475.1</v>
      </c>
      <c r="AF10" s="15">
        <v>494.3</v>
      </c>
      <c r="AG10" s="15">
        <v>497.1</v>
      </c>
      <c r="AH10" s="15">
        <v>477.2</v>
      </c>
      <c r="AI10" s="15">
        <v>508.1</v>
      </c>
      <c r="AJ10" s="15">
        <v>551.5</v>
      </c>
      <c r="AK10" s="15">
        <v>607.20000000000005</v>
      </c>
      <c r="AL10" s="15">
        <v>635.70000000000005</v>
      </c>
      <c r="AM10" s="15">
        <v>676.3</v>
      </c>
      <c r="AN10" s="15">
        <v>715.5</v>
      </c>
      <c r="AO10" s="15">
        <v>779.3</v>
      </c>
      <c r="AP10" s="15">
        <v>855.6</v>
      </c>
      <c r="AQ10" s="15">
        <v>912.6</v>
      </c>
      <c r="AR10" s="15">
        <v>941.5</v>
      </c>
      <c r="AS10" s="15">
        <v>985.4</v>
      </c>
      <c r="AT10" s="15">
        <v>1017.5</v>
      </c>
      <c r="AU10" s="15">
        <v>1079.8</v>
      </c>
      <c r="AV10" s="15">
        <v>1127.2</v>
      </c>
      <c r="AW10" s="15">
        <v>1156.0999999999999</v>
      </c>
      <c r="AX10" s="15">
        <v>1184.5999999999999</v>
      </c>
      <c r="AY10" s="15">
        <v>1102.3</v>
      </c>
      <c r="AZ10" s="15">
        <v>1023.3</v>
      </c>
      <c r="BA10" s="15">
        <v>1070.7</v>
      </c>
      <c r="BB10" s="15">
        <v>1125.3</v>
      </c>
      <c r="BC10" s="15">
        <v>1191.9000000000001</v>
      </c>
      <c r="BD10" s="15">
        <v>1237.8</v>
      </c>
      <c r="BE10" s="15">
        <v>1280.2</v>
      </c>
    </row>
    <row r="11" spans="1:57" x14ac:dyDescent="0.2">
      <c r="A11" s="15" t="s">
        <v>82</v>
      </c>
      <c r="B11" s="15" t="s">
        <v>83</v>
      </c>
      <c r="C11" s="15">
        <v>131.4</v>
      </c>
      <c r="D11" s="15">
        <v>134.6</v>
      </c>
      <c r="E11" s="15">
        <v>139.5</v>
      </c>
      <c r="F11" s="15">
        <v>143.9</v>
      </c>
      <c r="G11" s="15">
        <v>152.69999999999999</v>
      </c>
      <c r="H11" s="15">
        <v>163.30000000000001</v>
      </c>
      <c r="I11" s="15">
        <v>177.9</v>
      </c>
      <c r="J11" s="15">
        <v>185</v>
      </c>
      <c r="K11" s="15">
        <v>199.8</v>
      </c>
      <c r="L11" s="15">
        <v>214.2</v>
      </c>
      <c r="M11" s="15">
        <v>228.8</v>
      </c>
      <c r="N11" s="15">
        <v>239.7</v>
      </c>
      <c r="O11" s="15">
        <v>257.39999999999998</v>
      </c>
      <c r="P11" s="15">
        <v>286.10000000000002</v>
      </c>
      <c r="Q11" s="15">
        <v>321.39999999999998</v>
      </c>
      <c r="R11" s="15">
        <v>349.2</v>
      </c>
      <c r="S11" s="15">
        <v>377.7</v>
      </c>
      <c r="T11" s="15">
        <v>408.4</v>
      </c>
      <c r="U11" s="15">
        <v>450.2</v>
      </c>
      <c r="V11" s="15">
        <v>511.6</v>
      </c>
      <c r="W11" s="15">
        <v>573.4</v>
      </c>
      <c r="X11" s="15">
        <v>625.4</v>
      </c>
      <c r="Y11" s="15">
        <v>646.29999999999995</v>
      </c>
      <c r="Z11" s="15">
        <v>678.8</v>
      </c>
      <c r="AA11" s="15">
        <v>721.5</v>
      </c>
      <c r="AB11" s="15">
        <v>757.2</v>
      </c>
      <c r="AC11" s="15">
        <v>774.2</v>
      </c>
      <c r="AD11" s="15">
        <v>814.3</v>
      </c>
      <c r="AE11" s="15">
        <v>862.3</v>
      </c>
      <c r="AF11" s="15">
        <v>929.5</v>
      </c>
      <c r="AG11" s="15">
        <v>994.2</v>
      </c>
      <c r="AH11" s="15">
        <v>1020.3</v>
      </c>
      <c r="AI11" s="15">
        <v>1055.2</v>
      </c>
      <c r="AJ11" s="15">
        <v>1090.8</v>
      </c>
      <c r="AK11" s="15">
        <v>1139.4000000000001</v>
      </c>
      <c r="AL11" s="15">
        <v>1179.8</v>
      </c>
      <c r="AM11" s="15">
        <v>1241.4000000000001</v>
      </c>
      <c r="AN11" s="15">
        <v>1291.2</v>
      </c>
      <c r="AO11" s="15">
        <v>1329.4</v>
      </c>
      <c r="AP11" s="15">
        <v>1431.2</v>
      </c>
      <c r="AQ11" s="15">
        <v>1540.3</v>
      </c>
      <c r="AR11" s="15">
        <v>1583.7</v>
      </c>
      <c r="AS11" s="15">
        <v>1613.2</v>
      </c>
      <c r="AT11" s="15">
        <v>1704</v>
      </c>
      <c r="AU11" s="15">
        <v>1820.4</v>
      </c>
      <c r="AV11" s="15">
        <v>1953.1</v>
      </c>
      <c r="AW11" s="15">
        <v>2079.6999999999998</v>
      </c>
      <c r="AX11" s="15">
        <v>2176.9</v>
      </c>
      <c r="AY11" s="15">
        <v>2273.4</v>
      </c>
      <c r="AZ11" s="15">
        <v>2175.1</v>
      </c>
      <c r="BA11" s="15">
        <v>2292.1</v>
      </c>
      <c r="BB11" s="15">
        <v>2471.1</v>
      </c>
      <c r="BC11" s="15">
        <v>2547.1999999999998</v>
      </c>
      <c r="BD11" s="15">
        <v>2598.9</v>
      </c>
      <c r="BE11" s="15">
        <v>2668.2</v>
      </c>
    </row>
    <row r="12" spans="1:57" x14ac:dyDescent="0.2">
      <c r="A12" s="15" t="s">
        <v>84</v>
      </c>
      <c r="B12" s="15" t="s">
        <v>85</v>
      </c>
      <c r="C12" s="15">
        <v>154.6</v>
      </c>
      <c r="D12" s="15">
        <v>163.19999999999999</v>
      </c>
      <c r="E12" s="15">
        <v>174.1</v>
      </c>
      <c r="F12" s="15">
        <v>184.3</v>
      </c>
      <c r="G12" s="15">
        <v>198.9</v>
      </c>
      <c r="H12" s="15">
        <v>213.9</v>
      </c>
      <c r="I12" s="15">
        <v>231</v>
      </c>
      <c r="J12" s="15">
        <v>248.4</v>
      </c>
      <c r="K12" s="15">
        <v>272.8</v>
      </c>
      <c r="L12" s="15">
        <v>299.8</v>
      </c>
      <c r="M12" s="15">
        <v>328.9</v>
      </c>
      <c r="N12" s="15">
        <v>358.9</v>
      </c>
      <c r="O12" s="15">
        <v>395.6</v>
      </c>
      <c r="P12" s="15">
        <v>434.5</v>
      </c>
      <c r="Q12" s="15">
        <v>480.5</v>
      </c>
      <c r="R12" s="15">
        <v>541.4</v>
      </c>
      <c r="S12" s="15">
        <v>603.9</v>
      </c>
      <c r="T12" s="15">
        <v>676.3</v>
      </c>
      <c r="U12" s="15">
        <v>762.6</v>
      </c>
      <c r="V12" s="15">
        <v>851.6</v>
      </c>
      <c r="W12" s="15">
        <v>954.8</v>
      </c>
      <c r="X12" s="15">
        <v>1068.0999999999999</v>
      </c>
      <c r="Y12" s="15">
        <v>1174.5999999999999</v>
      </c>
      <c r="Z12" s="15">
        <v>1312.7</v>
      </c>
      <c r="AA12" s="15">
        <v>1434.5</v>
      </c>
      <c r="AB12" s="15">
        <v>1585.1</v>
      </c>
      <c r="AC12" s="15">
        <v>1702.8</v>
      </c>
      <c r="AD12" s="15">
        <v>1835.8</v>
      </c>
      <c r="AE12" s="15">
        <v>2009.6</v>
      </c>
      <c r="AF12" s="15">
        <v>2169</v>
      </c>
      <c r="AG12" s="15">
        <v>2334.3000000000002</v>
      </c>
      <c r="AH12" s="15">
        <v>2462.6999999999998</v>
      </c>
      <c r="AI12" s="15">
        <v>2652.4</v>
      </c>
      <c r="AJ12" s="15">
        <v>2828.7</v>
      </c>
      <c r="AK12" s="15">
        <v>2994.5</v>
      </c>
      <c r="AL12" s="15">
        <v>3168.6</v>
      </c>
      <c r="AM12" s="15">
        <v>3350.4</v>
      </c>
      <c r="AN12" s="15">
        <v>3554</v>
      </c>
      <c r="AO12" s="15">
        <v>3794.3</v>
      </c>
      <c r="AP12" s="15">
        <v>4020.3</v>
      </c>
      <c r="AQ12" s="15">
        <v>4339.5</v>
      </c>
      <c r="AR12" s="15">
        <v>4577.8999999999996</v>
      </c>
      <c r="AS12" s="15">
        <v>4785.5</v>
      </c>
      <c r="AT12" s="15">
        <v>5044</v>
      </c>
      <c r="AU12" s="15">
        <v>5359.8</v>
      </c>
      <c r="AV12" s="15">
        <v>5713.8</v>
      </c>
      <c r="AW12" s="15">
        <v>6068.2</v>
      </c>
      <c r="AX12" s="15">
        <v>6388.9</v>
      </c>
      <c r="AY12" s="15">
        <v>6637.9</v>
      </c>
      <c r="AZ12" s="15">
        <v>6648.5</v>
      </c>
      <c r="BA12" s="15">
        <v>6839.4</v>
      </c>
      <c r="BB12" s="15">
        <v>7092.8</v>
      </c>
      <c r="BC12" s="15">
        <v>7311.5</v>
      </c>
      <c r="BD12" s="15">
        <v>7555.5</v>
      </c>
      <c r="BE12" s="15">
        <v>7917.5</v>
      </c>
    </row>
    <row r="13" spans="1:57" x14ac:dyDescent="0.2">
      <c r="A13" s="15" t="s">
        <v>86</v>
      </c>
      <c r="B13" s="17" t="s">
        <v>87</v>
      </c>
      <c r="C13" s="15">
        <v>86.5</v>
      </c>
      <c r="D13" s="15">
        <v>86.6</v>
      </c>
      <c r="E13" s="15">
        <v>97</v>
      </c>
      <c r="F13" s="15">
        <v>103.3</v>
      </c>
      <c r="G13" s="15">
        <v>112.2</v>
      </c>
      <c r="H13" s="15">
        <v>129.6</v>
      </c>
      <c r="I13" s="15">
        <v>144.19999999999999</v>
      </c>
      <c r="J13" s="15">
        <v>142.69999999999999</v>
      </c>
      <c r="K13" s="15">
        <v>156.9</v>
      </c>
      <c r="L13" s="15">
        <v>173.6</v>
      </c>
      <c r="M13" s="15">
        <v>170.1</v>
      </c>
      <c r="N13" s="15">
        <v>196.8</v>
      </c>
      <c r="O13" s="15">
        <v>228.1</v>
      </c>
      <c r="P13" s="15">
        <v>266.89999999999998</v>
      </c>
      <c r="Q13" s="15">
        <v>274.5</v>
      </c>
      <c r="R13" s="15">
        <v>257.3</v>
      </c>
      <c r="S13" s="15">
        <v>323.2</v>
      </c>
      <c r="T13" s="15">
        <v>396.6</v>
      </c>
      <c r="U13" s="15">
        <v>478.4</v>
      </c>
      <c r="V13" s="15">
        <v>539.70000000000005</v>
      </c>
      <c r="W13" s="15">
        <v>530.1</v>
      </c>
      <c r="X13" s="15">
        <v>631.20000000000005</v>
      </c>
      <c r="Y13" s="15">
        <v>581</v>
      </c>
      <c r="Z13" s="15">
        <v>637.5</v>
      </c>
      <c r="AA13" s="15">
        <v>820.1</v>
      </c>
      <c r="AB13" s="15">
        <v>829.6</v>
      </c>
      <c r="AC13" s="15">
        <v>849.1</v>
      </c>
      <c r="AD13" s="15">
        <v>892.2</v>
      </c>
      <c r="AE13" s="15">
        <v>937</v>
      </c>
      <c r="AF13" s="15">
        <v>999.7</v>
      </c>
      <c r="AG13" s="15">
        <v>993.5</v>
      </c>
      <c r="AH13" s="15">
        <v>944.3</v>
      </c>
      <c r="AI13" s="15">
        <v>1013</v>
      </c>
      <c r="AJ13" s="15">
        <v>1106.8</v>
      </c>
      <c r="AK13" s="15">
        <v>1256.5</v>
      </c>
      <c r="AL13" s="15">
        <v>1317.5</v>
      </c>
      <c r="AM13" s="15">
        <v>1432.1</v>
      </c>
      <c r="AN13" s="15">
        <v>1595.6</v>
      </c>
      <c r="AO13" s="15">
        <v>1735.3</v>
      </c>
      <c r="AP13" s="15">
        <v>1884.2</v>
      </c>
      <c r="AQ13" s="15">
        <v>2033.8</v>
      </c>
      <c r="AR13" s="15">
        <v>1928.6</v>
      </c>
      <c r="AS13" s="15">
        <v>1925</v>
      </c>
      <c r="AT13" s="15">
        <v>2027.9</v>
      </c>
      <c r="AU13" s="15">
        <v>2276.6999999999998</v>
      </c>
      <c r="AV13" s="15">
        <v>2527.1</v>
      </c>
      <c r="AW13" s="15">
        <v>2680.6</v>
      </c>
      <c r="AX13" s="15">
        <v>2643.7</v>
      </c>
      <c r="AY13" s="15">
        <v>2424.8000000000002</v>
      </c>
      <c r="AZ13" s="15">
        <v>1878.1</v>
      </c>
      <c r="BA13" s="15">
        <v>2100.8000000000002</v>
      </c>
      <c r="BB13" s="15">
        <v>2239.9</v>
      </c>
      <c r="BC13" s="15">
        <v>2511.6999999999998</v>
      </c>
      <c r="BD13" s="15">
        <v>2665</v>
      </c>
      <c r="BE13" s="15">
        <v>2860</v>
      </c>
    </row>
    <row r="14" spans="1:57" x14ac:dyDescent="0.2">
      <c r="A14" s="15" t="s">
        <v>88</v>
      </c>
      <c r="B14" s="15" t="s">
        <v>89</v>
      </c>
      <c r="C14" s="15">
        <v>83.2</v>
      </c>
      <c r="D14" s="15">
        <v>83.6</v>
      </c>
      <c r="E14" s="15">
        <v>90.9</v>
      </c>
      <c r="F14" s="15">
        <v>97.7</v>
      </c>
      <c r="G14" s="15">
        <v>107.3</v>
      </c>
      <c r="H14" s="15">
        <v>120.4</v>
      </c>
      <c r="I14" s="15">
        <v>130.6</v>
      </c>
      <c r="J14" s="15">
        <v>132.80000000000001</v>
      </c>
      <c r="K14" s="15">
        <v>147.9</v>
      </c>
      <c r="L14" s="15">
        <v>164.4</v>
      </c>
      <c r="M14" s="15">
        <v>168</v>
      </c>
      <c r="N14" s="15">
        <v>188.6</v>
      </c>
      <c r="O14" s="15">
        <v>219</v>
      </c>
      <c r="P14" s="15">
        <v>251.1</v>
      </c>
      <c r="Q14" s="15">
        <v>260.5</v>
      </c>
      <c r="R14" s="15">
        <v>263.5</v>
      </c>
      <c r="S14" s="15">
        <v>306.10000000000002</v>
      </c>
      <c r="T14" s="15">
        <v>374.3</v>
      </c>
      <c r="U14" s="15">
        <v>452.6</v>
      </c>
      <c r="V14" s="15">
        <v>521.70000000000005</v>
      </c>
      <c r="W14" s="15">
        <v>536.4</v>
      </c>
      <c r="X14" s="15">
        <v>601.4</v>
      </c>
      <c r="Y14" s="15">
        <v>595.9</v>
      </c>
      <c r="Z14" s="15">
        <v>643.29999999999995</v>
      </c>
      <c r="AA14" s="15">
        <v>754.7</v>
      </c>
      <c r="AB14" s="15">
        <v>807.8</v>
      </c>
      <c r="AC14" s="15">
        <v>842.6</v>
      </c>
      <c r="AD14" s="15">
        <v>865</v>
      </c>
      <c r="AE14" s="15">
        <v>918.5</v>
      </c>
      <c r="AF14" s="15">
        <v>972</v>
      </c>
      <c r="AG14" s="15">
        <v>978.9</v>
      </c>
      <c r="AH14" s="15">
        <v>944.7</v>
      </c>
      <c r="AI14" s="15">
        <v>996.7</v>
      </c>
      <c r="AJ14" s="15">
        <v>1086</v>
      </c>
      <c r="AK14" s="15">
        <v>1192.7</v>
      </c>
      <c r="AL14" s="15">
        <v>1286.3</v>
      </c>
      <c r="AM14" s="15">
        <v>1401.3</v>
      </c>
      <c r="AN14" s="15">
        <v>1524.7</v>
      </c>
      <c r="AO14" s="15">
        <v>1671.6</v>
      </c>
      <c r="AP14" s="15">
        <v>1823.4</v>
      </c>
      <c r="AQ14" s="15">
        <v>1979.2</v>
      </c>
      <c r="AR14" s="15">
        <v>1966.9</v>
      </c>
      <c r="AS14" s="15">
        <v>1906.5</v>
      </c>
      <c r="AT14" s="15">
        <v>2008.7</v>
      </c>
      <c r="AU14" s="15">
        <v>2212.8000000000002</v>
      </c>
      <c r="AV14" s="15">
        <v>2467.5</v>
      </c>
      <c r="AW14" s="15">
        <v>2613.6999999999998</v>
      </c>
      <c r="AX14" s="15">
        <v>2609.3000000000002</v>
      </c>
      <c r="AY14" s="15">
        <v>2456.8000000000002</v>
      </c>
      <c r="AZ14" s="15">
        <v>2025.7</v>
      </c>
      <c r="BA14" s="15">
        <v>2039.3</v>
      </c>
      <c r="BB14" s="15">
        <v>2198.1</v>
      </c>
      <c r="BC14" s="15">
        <v>2449.9</v>
      </c>
      <c r="BD14" s="15">
        <v>2593.1999999999998</v>
      </c>
      <c r="BE14" s="15">
        <v>2782.9</v>
      </c>
    </row>
    <row r="15" spans="1:57" x14ac:dyDescent="0.2">
      <c r="A15" s="15" t="s">
        <v>90</v>
      </c>
      <c r="B15" s="15" t="s">
        <v>91</v>
      </c>
      <c r="C15" s="15">
        <v>56.4</v>
      </c>
      <c r="D15" s="15">
        <v>56.6</v>
      </c>
      <c r="E15" s="15">
        <v>61.2</v>
      </c>
      <c r="F15" s="15">
        <v>64.8</v>
      </c>
      <c r="G15" s="15">
        <v>72.2</v>
      </c>
      <c r="H15" s="15">
        <v>85.2</v>
      </c>
      <c r="I15" s="15">
        <v>97.2</v>
      </c>
      <c r="J15" s="15">
        <v>99.2</v>
      </c>
      <c r="K15" s="15">
        <v>107.7</v>
      </c>
      <c r="L15" s="15">
        <v>120</v>
      </c>
      <c r="M15" s="15">
        <v>124.6</v>
      </c>
      <c r="N15" s="15">
        <v>130.4</v>
      </c>
      <c r="O15" s="15">
        <v>146.6</v>
      </c>
      <c r="P15" s="15">
        <v>172.7</v>
      </c>
      <c r="Q15" s="15">
        <v>191.1</v>
      </c>
      <c r="R15" s="15">
        <v>196.8</v>
      </c>
      <c r="S15" s="15">
        <v>219.3</v>
      </c>
      <c r="T15" s="15">
        <v>259.10000000000002</v>
      </c>
      <c r="U15" s="15">
        <v>314.60000000000002</v>
      </c>
      <c r="V15" s="15">
        <v>373.8</v>
      </c>
      <c r="W15" s="15">
        <v>406.9</v>
      </c>
      <c r="X15" s="15">
        <v>472.9</v>
      </c>
      <c r="Y15" s="15">
        <v>485.1</v>
      </c>
      <c r="Z15" s="15">
        <v>482.2</v>
      </c>
      <c r="AA15" s="15">
        <v>564.29999999999995</v>
      </c>
      <c r="AB15" s="15">
        <v>607.70000000000005</v>
      </c>
      <c r="AC15" s="15">
        <v>607.79999999999995</v>
      </c>
      <c r="AD15" s="15">
        <v>615.20000000000005</v>
      </c>
      <c r="AE15" s="15">
        <v>662.3</v>
      </c>
      <c r="AF15" s="15">
        <v>716</v>
      </c>
      <c r="AG15" s="15">
        <v>739.2</v>
      </c>
      <c r="AH15" s="15">
        <v>723.6</v>
      </c>
      <c r="AI15" s="15">
        <v>741.9</v>
      </c>
      <c r="AJ15" s="15">
        <v>799.2</v>
      </c>
      <c r="AK15" s="15">
        <v>868.9</v>
      </c>
      <c r="AL15" s="15">
        <v>962.2</v>
      </c>
      <c r="AM15" s="15">
        <v>1043.2</v>
      </c>
      <c r="AN15" s="15">
        <v>1149.0999999999999</v>
      </c>
      <c r="AO15" s="15">
        <v>1252.8</v>
      </c>
      <c r="AP15" s="15">
        <v>1361.6</v>
      </c>
      <c r="AQ15" s="15">
        <v>1493.8</v>
      </c>
      <c r="AR15" s="15">
        <v>1453.9</v>
      </c>
      <c r="AS15" s="15">
        <v>1348.9</v>
      </c>
      <c r="AT15" s="15">
        <v>1371.7</v>
      </c>
      <c r="AU15" s="15">
        <v>1463.1</v>
      </c>
      <c r="AV15" s="15">
        <v>1611.5</v>
      </c>
      <c r="AW15" s="15">
        <v>1776.3</v>
      </c>
      <c r="AX15" s="15">
        <v>1920.6</v>
      </c>
      <c r="AY15" s="15">
        <v>1941</v>
      </c>
      <c r="AZ15" s="15">
        <v>1633.4</v>
      </c>
      <c r="BA15" s="15">
        <v>1658.2</v>
      </c>
      <c r="BB15" s="15">
        <v>1812.1</v>
      </c>
      <c r="BC15" s="15">
        <v>2007.7</v>
      </c>
      <c r="BD15" s="15">
        <v>2084.3000000000002</v>
      </c>
      <c r="BE15" s="15">
        <v>2233.6999999999998</v>
      </c>
    </row>
    <row r="16" spans="1:57" x14ac:dyDescent="0.2">
      <c r="A16" s="15" t="s">
        <v>92</v>
      </c>
      <c r="B16" s="15" t="s">
        <v>93</v>
      </c>
      <c r="C16" s="15">
        <v>19.600000000000001</v>
      </c>
      <c r="D16" s="15">
        <v>19.7</v>
      </c>
      <c r="E16" s="15">
        <v>20.8</v>
      </c>
      <c r="F16" s="15">
        <v>21.2</v>
      </c>
      <c r="G16" s="15">
        <v>23.7</v>
      </c>
      <c r="H16" s="15">
        <v>28.3</v>
      </c>
      <c r="I16" s="15">
        <v>31.3</v>
      </c>
      <c r="J16" s="15">
        <v>31.5</v>
      </c>
      <c r="K16" s="15">
        <v>33.6</v>
      </c>
      <c r="L16" s="15">
        <v>37.700000000000003</v>
      </c>
      <c r="M16" s="15">
        <v>40.299999999999997</v>
      </c>
      <c r="N16" s="15">
        <v>42.7</v>
      </c>
      <c r="O16" s="15">
        <v>47.2</v>
      </c>
      <c r="P16" s="15">
        <v>55</v>
      </c>
      <c r="Q16" s="15">
        <v>61.2</v>
      </c>
      <c r="R16" s="15">
        <v>61.4</v>
      </c>
      <c r="S16" s="15">
        <v>65.900000000000006</v>
      </c>
      <c r="T16" s="15">
        <v>74.599999999999994</v>
      </c>
      <c r="U16" s="15">
        <v>93.6</v>
      </c>
      <c r="V16" s="15">
        <v>117.7</v>
      </c>
      <c r="W16" s="15">
        <v>136.19999999999999</v>
      </c>
      <c r="X16" s="15">
        <v>167.3</v>
      </c>
      <c r="Y16" s="15">
        <v>177.6</v>
      </c>
      <c r="Z16" s="15">
        <v>154.30000000000001</v>
      </c>
      <c r="AA16" s="15">
        <v>177.4</v>
      </c>
      <c r="AB16" s="15">
        <v>194.5</v>
      </c>
      <c r="AC16" s="15">
        <v>176.5</v>
      </c>
      <c r="AD16" s="15">
        <v>174.2</v>
      </c>
      <c r="AE16" s="15">
        <v>182.8</v>
      </c>
      <c r="AF16" s="15">
        <v>193.7</v>
      </c>
      <c r="AG16" s="15">
        <v>202.9</v>
      </c>
      <c r="AH16" s="15">
        <v>183.6</v>
      </c>
      <c r="AI16" s="15">
        <v>172.6</v>
      </c>
      <c r="AJ16" s="15">
        <v>177.2</v>
      </c>
      <c r="AK16" s="15">
        <v>186.8</v>
      </c>
      <c r="AL16" s="15">
        <v>207.3</v>
      </c>
      <c r="AM16" s="15">
        <v>224.6</v>
      </c>
      <c r="AN16" s="15">
        <v>250.3</v>
      </c>
      <c r="AO16" s="15">
        <v>275.10000000000002</v>
      </c>
      <c r="AP16" s="15">
        <v>283.89999999999998</v>
      </c>
      <c r="AQ16" s="15">
        <v>318.10000000000002</v>
      </c>
      <c r="AR16" s="15">
        <v>329.7</v>
      </c>
      <c r="AS16" s="15">
        <v>282.89999999999998</v>
      </c>
      <c r="AT16" s="15">
        <v>281.8</v>
      </c>
      <c r="AU16" s="15">
        <v>301.8</v>
      </c>
      <c r="AV16" s="15">
        <v>345.6</v>
      </c>
      <c r="AW16" s="15">
        <v>415.6</v>
      </c>
      <c r="AX16" s="15">
        <v>496.9</v>
      </c>
      <c r="AY16" s="15">
        <v>552.4</v>
      </c>
      <c r="AZ16" s="15">
        <v>438.2</v>
      </c>
      <c r="BA16" s="15">
        <v>362</v>
      </c>
      <c r="BB16" s="15">
        <v>381.6</v>
      </c>
      <c r="BC16" s="15">
        <v>448</v>
      </c>
      <c r="BD16" s="15">
        <v>462.1</v>
      </c>
      <c r="BE16" s="15">
        <v>507</v>
      </c>
    </row>
    <row r="17" spans="1:57" x14ac:dyDescent="0.2">
      <c r="A17" s="15" t="s">
        <v>94</v>
      </c>
      <c r="B17" s="15" t="s">
        <v>95</v>
      </c>
      <c r="C17" s="15">
        <v>29.7</v>
      </c>
      <c r="D17" s="15">
        <v>28.9</v>
      </c>
      <c r="E17" s="15">
        <v>32.1</v>
      </c>
      <c r="F17" s="15">
        <v>34.4</v>
      </c>
      <c r="G17" s="15">
        <v>38.700000000000003</v>
      </c>
      <c r="H17" s="15">
        <v>45.8</v>
      </c>
      <c r="I17" s="15">
        <v>53</v>
      </c>
      <c r="J17" s="15">
        <v>53.7</v>
      </c>
      <c r="K17" s="15">
        <v>58.5</v>
      </c>
      <c r="L17" s="15">
        <v>65.2</v>
      </c>
      <c r="M17" s="15">
        <v>66.400000000000006</v>
      </c>
      <c r="N17" s="15">
        <v>69.099999999999994</v>
      </c>
      <c r="O17" s="15">
        <v>78.900000000000006</v>
      </c>
      <c r="P17" s="15">
        <v>95.1</v>
      </c>
      <c r="Q17" s="15">
        <v>104.3</v>
      </c>
      <c r="R17" s="15">
        <v>107.6</v>
      </c>
      <c r="S17" s="15">
        <v>121.2</v>
      </c>
      <c r="T17" s="15">
        <v>148.69999999999999</v>
      </c>
      <c r="U17" s="15">
        <v>180.6</v>
      </c>
      <c r="V17" s="15">
        <v>208.1</v>
      </c>
      <c r="W17" s="15">
        <v>216.4</v>
      </c>
      <c r="X17" s="15">
        <v>240.9</v>
      </c>
      <c r="Y17" s="15">
        <v>234.9</v>
      </c>
      <c r="Z17" s="15">
        <v>246.5</v>
      </c>
      <c r="AA17" s="15">
        <v>291.89999999999998</v>
      </c>
      <c r="AB17" s="15">
        <v>307.89999999999998</v>
      </c>
      <c r="AC17" s="15">
        <v>317.7</v>
      </c>
      <c r="AD17" s="15">
        <v>320.89999999999998</v>
      </c>
      <c r="AE17" s="15">
        <v>346.8</v>
      </c>
      <c r="AF17" s="15">
        <v>372.2</v>
      </c>
      <c r="AG17" s="15">
        <v>371.9</v>
      </c>
      <c r="AH17" s="15">
        <v>360.8</v>
      </c>
      <c r="AI17" s="15">
        <v>381.7</v>
      </c>
      <c r="AJ17" s="15">
        <v>425.1</v>
      </c>
      <c r="AK17" s="15">
        <v>476.4</v>
      </c>
      <c r="AL17" s="15">
        <v>528.1</v>
      </c>
      <c r="AM17" s="15">
        <v>565.29999999999995</v>
      </c>
      <c r="AN17" s="15">
        <v>610.9</v>
      </c>
      <c r="AO17" s="15">
        <v>660</v>
      </c>
      <c r="AP17" s="15">
        <v>713.6</v>
      </c>
      <c r="AQ17" s="15">
        <v>766.1</v>
      </c>
      <c r="AR17" s="15">
        <v>711.5</v>
      </c>
      <c r="AS17" s="15">
        <v>659.6</v>
      </c>
      <c r="AT17" s="15">
        <v>669</v>
      </c>
      <c r="AU17" s="15">
        <v>719.2</v>
      </c>
      <c r="AV17" s="15">
        <v>790.7</v>
      </c>
      <c r="AW17" s="15">
        <v>856.1</v>
      </c>
      <c r="AX17" s="15">
        <v>885.8</v>
      </c>
      <c r="AY17" s="15">
        <v>825.1</v>
      </c>
      <c r="AZ17" s="15">
        <v>644.29999999999995</v>
      </c>
      <c r="BA17" s="15">
        <v>731.8</v>
      </c>
      <c r="BB17" s="15">
        <v>838.2</v>
      </c>
      <c r="BC17" s="15">
        <v>937.9</v>
      </c>
      <c r="BD17" s="15">
        <v>972.3</v>
      </c>
      <c r="BE17" s="15">
        <v>1036.7</v>
      </c>
    </row>
    <row r="18" spans="1:57" x14ac:dyDescent="0.2">
      <c r="A18" s="15" t="s">
        <v>96</v>
      </c>
      <c r="B18" s="15" t="s">
        <v>97</v>
      </c>
      <c r="C18" s="15">
        <v>7.1</v>
      </c>
      <c r="D18" s="15">
        <v>8</v>
      </c>
      <c r="E18" s="15">
        <v>8.4</v>
      </c>
      <c r="F18" s="15">
        <v>9.1999999999999993</v>
      </c>
      <c r="G18" s="15">
        <v>9.8000000000000007</v>
      </c>
      <c r="H18" s="15">
        <v>11.1</v>
      </c>
      <c r="I18" s="15">
        <v>12.8</v>
      </c>
      <c r="J18" s="15">
        <v>14</v>
      </c>
      <c r="K18" s="15">
        <v>15.6</v>
      </c>
      <c r="L18" s="15">
        <v>17.2</v>
      </c>
      <c r="M18" s="15">
        <v>17.899999999999999</v>
      </c>
      <c r="N18" s="15">
        <v>18.7</v>
      </c>
      <c r="O18" s="15">
        <v>20.6</v>
      </c>
      <c r="P18" s="15">
        <v>22.7</v>
      </c>
      <c r="Q18" s="15">
        <v>25.5</v>
      </c>
      <c r="R18" s="15">
        <v>27.8</v>
      </c>
      <c r="S18" s="15">
        <v>32.200000000000003</v>
      </c>
      <c r="T18" s="15">
        <v>35.799999999999997</v>
      </c>
      <c r="U18" s="15">
        <v>40.4</v>
      </c>
      <c r="V18" s="15">
        <v>48.1</v>
      </c>
      <c r="W18" s="15">
        <v>54.4</v>
      </c>
      <c r="X18" s="15">
        <v>64.8</v>
      </c>
      <c r="Y18" s="15">
        <v>72.7</v>
      </c>
      <c r="Z18" s="15">
        <v>81.3</v>
      </c>
      <c r="AA18" s="15">
        <v>95.1</v>
      </c>
      <c r="AB18" s="15">
        <v>105.3</v>
      </c>
      <c r="AC18" s="15">
        <v>113.5</v>
      </c>
      <c r="AD18" s="15">
        <v>120.1</v>
      </c>
      <c r="AE18" s="15">
        <v>132.69999999999999</v>
      </c>
      <c r="AF18" s="15">
        <v>150.1</v>
      </c>
      <c r="AG18" s="15">
        <v>164.4</v>
      </c>
      <c r="AH18" s="15">
        <v>179.1</v>
      </c>
      <c r="AI18" s="15">
        <v>187.7</v>
      </c>
      <c r="AJ18" s="15">
        <v>196.9</v>
      </c>
      <c r="AK18" s="15">
        <v>205.7</v>
      </c>
      <c r="AL18" s="15">
        <v>226.8</v>
      </c>
      <c r="AM18" s="15">
        <v>253.3</v>
      </c>
      <c r="AN18" s="15">
        <v>288</v>
      </c>
      <c r="AO18" s="15">
        <v>317.7</v>
      </c>
      <c r="AP18" s="15">
        <v>364</v>
      </c>
      <c r="AQ18" s="15">
        <v>409.5</v>
      </c>
      <c r="AR18" s="15">
        <v>412.6</v>
      </c>
      <c r="AS18" s="15">
        <v>406.4</v>
      </c>
      <c r="AT18" s="15">
        <v>420.9</v>
      </c>
      <c r="AU18" s="15">
        <v>442.1</v>
      </c>
      <c r="AV18" s="15">
        <v>475.1</v>
      </c>
      <c r="AW18" s="15">
        <v>504.6</v>
      </c>
      <c r="AX18" s="15">
        <v>537.9</v>
      </c>
      <c r="AY18" s="15">
        <v>563.4</v>
      </c>
      <c r="AZ18" s="15">
        <v>550.9</v>
      </c>
      <c r="BA18" s="15">
        <v>564.29999999999995</v>
      </c>
      <c r="BB18" s="15">
        <v>592.20000000000005</v>
      </c>
      <c r="BC18" s="15">
        <v>621.70000000000005</v>
      </c>
      <c r="BD18" s="15">
        <v>649.9</v>
      </c>
      <c r="BE18" s="15">
        <v>690</v>
      </c>
    </row>
    <row r="19" spans="1:57" x14ac:dyDescent="0.2">
      <c r="A19" s="15" t="s">
        <v>98</v>
      </c>
      <c r="B19" s="15" t="s">
        <v>99</v>
      </c>
      <c r="C19" s="15">
        <v>26.9</v>
      </c>
      <c r="D19" s="15">
        <v>27</v>
      </c>
      <c r="E19" s="15">
        <v>29.6</v>
      </c>
      <c r="F19" s="15">
        <v>32.9</v>
      </c>
      <c r="G19" s="15">
        <v>35.1</v>
      </c>
      <c r="H19" s="15">
        <v>35.200000000000003</v>
      </c>
      <c r="I19" s="15">
        <v>33.4</v>
      </c>
      <c r="J19" s="15">
        <v>33.6</v>
      </c>
      <c r="K19" s="15">
        <v>40.200000000000003</v>
      </c>
      <c r="L19" s="15">
        <v>44.4</v>
      </c>
      <c r="M19" s="15">
        <v>43.4</v>
      </c>
      <c r="N19" s="15">
        <v>58.2</v>
      </c>
      <c r="O19" s="15">
        <v>72.400000000000006</v>
      </c>
      <c r="P19" s="15">
        <v>78.3</v>
      </c>
      <c r="Q19" s="15">
        <v>69.5</v>
      </c>
      <c r="R19" s="15">
        <v>66.7</v>
      </c>
      <c r="S19" s="15">
        <v>86.8</v>
      </c>
      <c r="T19" s="15">
        <v>115.2</v>
      </c>
      <c r="U19" s="15">
        <v>138</v>
      </c>
      <c r="V19" s="15">
        <v>147.80000000000001</v>
      </c>
      <c r="W19" s="15">
        <v>129.5</v>
      </c>
      <c r="X19" s="15">
        <v>128.5</v>
      </c>
      <c r="Y19" s="15">
        <v>110.8</v>
      </c>
      <c r="Z19" s="15">
        <v>161.1</v>
      </c>
      <c r="AA19" s="15">
        <v>190.4</v>
      </c>
      <c r="AB19" s="15">
        <v>200.1</v>
      </c>
      <c r="AC19" s="15">
        <v>234.8</v>
      </c>
      <c r="AD19" s="15">
        <v>249.8</v>
      </c>
      <c r="AE19" s="15">
        <v>256.2</v>
      </c>
      <c r="AF19" s="15">
        <v>256</v>
      </c>
      <c r="AG19" s="15">
        <v>239.7</v>
      </c>
      <c r="AH19" s="15">
        <v>221.2</v>
      </c>
      <c r="AI19" s="15">
        <v>254.7</v>
      </c>
      <c r="AJ19" s="15">
        <v>286.8</v>
      </c>
      <c r="AK19" s="15">
        <v>323.8</v>
      </c>
      <c r="AL19" s="15">
        <v>324.10000000000002</v>
      </c>
      <c r="AM19" s="15">
        <v>358.1</v>
      </c>
      <c r="AN19" s="15">
        <v>375.6</v>
      </c>
      <c r="AO19" s="15">
        <v>418.8</v>
      </c>
      <c r="AP19" s="15">
        <v>461.8</v>
      </c>
      <c r="AQ19" s="15">
        <v>485.4</v>
      </c>
      <c r="AR19" s="15">
        <v>513</v>
      </c>
      <c r="AS19" s="15">
        <v>557.6</v>
      </c>
      <c r="AT19" s="15">
        <v>636.9</v>
      </c>
      <c r="AU19" s="15">
        <v>749.7</v>
      </c>
      <c r="AV19" s="15">
        <v>856.1</v>
      </c>
      <c r="AW19" s="15">
        <v>837.4</v>
      </c>
      <c r="AX19" s="15">
        <v>688.7</v>
      </c>
      <c r="AY19" s="15">
        <v>515.9</v>
      </c>
      <c r="AZ19" s="15">
        <v>392.2</v>
      </c>
      <c r="BA19" s="15">
        <v>381.1</v>
      </c>
      <c r="BB19" s="15">
        <v>386</v>
      </c>
      <c r="BC19" s="15">
        <v>442.2</v>
      </c>
      <c r="BD19" s="15">
        <v>508.9</v>
      </c>
      <c r="BE19" s="15">
        <v>549.20000000000005</v>
      </c>
    </row>
    <row r="20" spans="1:57" x14ac:dyDescent="0.2">
      <c r="A20" s="15" t="s">
        <v>100</v>
      </c>
      <c r="B20" s="15" t="s">
        <v>101</v>
      </c>
      <c r="C20" s="15">
        <v>3.2</v>
      </c>
      <c r="D20" s="15">
        <v>3</v>
      </c>
      <c r="E20" s="15">
        <v>6.1</v>
      </c>
      <c r="F20" s="15">
        <v>5.6</v>
      </c>
      <c r="G20" s="15">
        <v>4.8</v>
      </c>
      <c r="H20" s="15">
        <v>9.1999999999999993</v>
      </c>
      <c r="I20" s="15">
        <v>13.6</v>
      </c>
      <c r="J20" s="15">
        <v>9.9</v>
      </c>
      <c r="K20" s="15">
        <v>9.1</v>
      </c>
      <c r="L20" s="15">
        <v>9.1999999999999993</v>
      </c>
      <c r="M20" s="15">
        <v>2</v>
      </c>
      <c r="N20" s="15">
        <v>8.3000000000000007</v>
      </c>
      <c r="O20" s="15">
        <v>9.1</v>
      </c>
      <c r="P20" s="15">
        <v>15.9</v>
      </c>
      <c r="Q20" s="15">
        <v>14</v>
      </c>
      <c r="R20" s="15">
        <v>-6.3</v>
      </c>
      <c r="S20" s="15">
        <v>17.100000000000001</v>
      </c>
      <c r="T20" s="15">
        <v>22.3</v>
      </c>
      <c r="U20" s="15">
        <v>25.8</v>
      </c>
      <c r="V20" s="15">
        <v>18</v>
      </c>
      <c r="W20" s="15">
        <v>-6.3</v>
      </c>
      <c r="X20" s="15">
        <v>29.8</v>
      </c>
      <c r="Y20" s="15">
        <v>-14.9</v>
      </c>
      <c r="Z20" s="15">
        <v>-5.8</v>
      </c>
      <c r="AA20" s="15">
        <v>65.400000000000006</v>
      </c>
      <c r="AB20" s="15">
        <v>21.8</v>
      </c>
      <c r="AC20" s="15">
        <v>6.6</v>
      </c>
      <c r="AD20" s="15">
        <v>27.1</v>
      </c>
      <c r="AE20" s="15">
        <v>18.5</v>
      </c>
      <c r="AF20" s="15">
        <v>27.7</v>
      </c>
      <c r="AG20" s="15">
        <v>14.5</v>
      </c>
      <c r="AH20" s="15">
        <v>-0.4</v>
      </c>
      <c r="AI20" s="15">
        <v>16.3</v>
      </c>
      <c r="AJ20" s="15">
        <v>20.8</v>
      </c>
      <c r="AK20" s="15">
        <v>63.8</v>
      </c>
      <c r="AL20" s="15">
        <v>31.2</v>
      </c>
      <c r="AM20" s="15">
        <v>30.8</v>
      </c>
      <c r="AN20" s="15">
        <v>70.900000000000006</v>
      </c>
      <c r="AO20" s="15">
        <v>63.7</v>
      </c>
      <c r="AP20" s="15">
        <v>60.8</v>
      </c>
      <c r="AQ20" s="15">
        <v>54.5</v>
      </c>
      <c r="AR20" s="15">
        <v>-38.299999999999997</v>
      </c>
      <c r="AS20" s="15">
        <v>18.5</v>
      </c>
      <c r="AT20" s="15">
        <v>19.3</v>
      </c>
      <c r="AU20" s="15">
        <v>63.9</v>
      </c>
      <c r="AV20" s="15">
        <v>59.6</v>
      </c>
      <c r="AW20" s="15">
        <v>67</v>
      </c>
      <c r="AX20" s="15">
        <v>34.5</v>
      </c>
      <c r="AY20" s="15">
        <v>-32</v>
      </c>
      <c r="AZ20" s="15">
        <v>-147.6</v>
      </c>
      <c r="BA20" s="15">
        <v>61.5</v>
      </c>
      <c r="BB20" s="15">
        <v>41.8</v>
      </c>
      <c r="BC20" s="15">
        <v>61.8</v>
      </c>
      <c r="BD20" s="15">
        <v>71.8</v>
      </c>
      <c r="BE20" s="15">
        <v>77.099999999999994</v>
      </c>
    </row>
    <row r="21" spans="1:57" x14ac:dyDescent="0.2">
      <c r="A21" s="15" t="s">
        <v>102</v>
      </c>
      <c r="B21" s="17" t="s">
        <v>103</v>
      </c>
      <c r="C21" s="15">
        <v>4.2</v>
      </c>
      <c r="D21" s="15">
        <v>4.9000000000000004</v>
      </c>
      <c r="E21" s="15">
        <v>4.0999999999999996</v>
      </c>
      <c r="F21" s="15">
        <v>4.9000000000000004</v>
      </c>
      <c r="G21" s="15">
        <v>6.9</v>
      </c>
      <c r="H21" s="15">
        <v>5.6</v>
      </c>
      <c r="I21" s="15">
        <v>3.9</v>
      </c>
      <c r="J21" s="15">
        <v>3.6</v>
      </c>
      <c r="K21" s="15">
        <v>1.4</v>
      </c>
      <c r="L21" s="15">
        <v>1.4</v>
      </c>
      <c r="M21" s="15">
        <v>4</v>
      </c>
      <c r="N21" s="15">
        <v>0.6</v>
      </c>
      <c r="O21" s="15">
        <v>-3.4</v>
      </c>
      <c r="P21" s="15">
        <v>4.0999999999999996</v>
      </c>
      <c r="Q21" s="15">
        <v>-0.8</v>
      </c>
      <c r="R21" s="15">
        <v>16</v>
      </c>
      <c r="S21" s="15">
        <v>-1.6</v>
      </c>
      <c r="T21" s="15">
        <v>-23.1</v>
      </c>
      <c r="U21" s="15">
        <v>-25.4</v>
      </c>
      <c r="V21" s="15">
        <v>-22.5</v>
      </c>
      <c r="W21" s="15">
        <v>-13.1</v>
      </c>
      <c r="X21" s="15">
        <v>-12.5</v>
      </c>
      <c r="Y21" s="15">
        <v>-20</v>
      </c>
      <c r="Z21" s="15">
        <v>-51.6</v>
      </c>
      <c r="AA21" s="15">
        <v>-102.7</v>
      </c>
      <c r="AB21" s="15">
        <v>-114</v>
      </c>
      <c r="AC21" s="15">
        <v>-131.9</v>
      </c>
      <c r="AD21" s="15">
        <v>-144.80000000000001</v>
      </c>
      <c r="AE21" s="15">
        <v>-109.4</v>
      </c>
      <c r="AF21" s="15">
        <v>-86.7</v>
      </c>
      <c r="AG21" s="15">
        <v>-77.900000000000006</v>
      </c>
      <c r="AH21" s="15">
        <v>-28.6</v>
      </c>
      <c r="AI21" s="15">
        <v>-34.700000000000003</v>
      </c>
      <c r="AJ21" s="15">
        <v>-65.2</v>
      </c>
      <c r="AK21" s="15">
        <v>-92.5</v>
      </c>
      <c r="AL21" s="15">
        <v>-89.8</v>
      </c>
      <c r="AM21" s="15">
        <v>-96.4</v>
      </c>
      <c r="AN21" s="15">
        <v>-102</v>
      </c>
      <c r="AO21" s="15">
        <v>-162.69999999999999</v>
      </c>
      <c r="AP21" s="15">
        <v>-256.60000000000002</v>
      </c>
      <c r="AQ21" s="15">
        <v>-375.8</v>
      </c>
      <c r="AR21" s="15">
        <v>-368.7</v>
      </c>
      <c r="AS21" s="15">
        <v>-426.5</v>
      </c>
      <c r="AT21" s="15">
        <v>-503.7</v>
      </c>
      <c r="AU21" s="15">
        <v>-619.20000000000005</v>
      </c>
      <c r="AV21" s="15">
        <v>-721.2</v>
      </c>
      <c r="AW21" s="15">
        <v>-770.9</v>
      </c>
      <c r="AX21" s="15">
        <v>-718.5</v>
      </c>
      <c r="AY21" s="15">
        <v>-723.1</v>
      </c>
      <c r="AZ21" s="15">
        <v>-395.4</v>
      </c>
      <c r="BA21" s="15">
        <v>-512.70000000000005</v>
      </c>
      <c r="BB21" s="15">
        <v>-580</v>
      </c>
      <c r="BC21" s="15">
        <v>-565.70000000000005</v>
      </c>
      <c r="BD21" s="15">
        <v>-508.4</v>
      </c>
      <c r="BE21" s="15">
        <v>-530</v>
      </c>
    </row>
    <row r="22" spans="1:57" x14ac:dyDescent="0.2">
      <c r="A22" s="15" t="s">
        <v>104</v>
      </c>
      <c r="B22" s="15" t="s">
        <v>105</v>
      </c>
      <c r="C22" s="15">
        <v>27</v>
      </c>
      <c r="D22" s="15">
        <v>27.6</v>
      </c>
      <c r="E22" s="15">
        <v>29.1</v>
      </c>
      <c r="F22" s="15">
        <v>31.1</v>
      </c>
      <c r="G22" s="15">
        <v>35</v>
      </c>
      <c r="H22" s="15">
        <v>37.1</v>
      </c>
      <c r="I22" s="15">
        <v>40.9</v>
      </c>
      <c r="J22" s="15">
        <v>43.5</v>
      </c>
      <c r="K22" s="15">
        <v>47.9</v>
      </c>
      <c r="L22" s="15">
        <v>51.9</v>
      </c>
      <c r="M22" s="15">
        <v>59.7</v>
      </c>
      <c r="N22" s="15">
        <v>63</v>
      </c>
      <c r="O22" s="15">
        <v>70.8</v>
      </c>
      <c r="P22" s="15">
        <v>95.3</v>
      </c>
      <c r="Q22" s="15">
        <v>126.7</v>
      </c>
      <c r="R22" s="15">
        <v>138.69999999999999</v>
      </c>
      <c r="S22" s="15">
        <v>149.5</v>
      </c>
      <c r="T22" s="15">
        <v>159.4</v>
      </c>
      <c r="U22" s="15">
        <v>186.9</v>
      </c>
      <c r="V22" s="15">
        <v>230.1</v>
      </c>
      <c r="W22" s="15">
        <v>280.8</v>
      </c>
      <c r="X22" s="15">
        <v>305.2</v>
      </c>
      <c r="Y22" s="15">
        <v>283.2</v>
      </c>
      <c r="Z22" s="15">
        <v>277</v>
      </c>
      <c r="AA22" s="15">
        <v>302.39999999999998</v>
      </c>
      <c r="AB22" s="15">
        <v>303.2</v>
      </c>
      <c r="AC22" s="15">
        <v>321</v>
      </c>
      <c r="AD22" s="15">
        <v>363.9</v>
      </c>
      <c r="AE22" s="15">
        <v>444.6</v>
      </c>
      <c r="AF22" s="15">
        <v>504.3</v>
      </c>
      <c r="AG22" s="15">
        <v>551.9</v>
      </c>
      <c r="AH22" s="15">
        <v>594.9</v>
      </c>
      <c r="AI22" s="15">
        <v>633.1</v>
      </c>
      <c r="AJ22" s="15">
        <v>654.79999999999995</v>
      </c>
      <c r="AK22" s="15">
        <v>720.9</v>
      </c>
      <c r="AL22" s="15">
        <v>812.8</v>
      </c>
      <c r="AM22" s="15">
        <v>867.6</v>
      </c>
      <c r="AN22" s="15">
        <v>953.8</v>
      </c>
      <c r="AO22" s="15">
        <v>953</v>
      </c>
      <c r="AP22" s="15">
        <v>992</v>
      </c>
      <c r="AQ22" s="15">
        <v>1096.8</v>
      </c>
      <c r="AR22" s="15">
        <v>1026.7</v>
      </c>
      <c r="AS22" s="15">
        <v>1002.5</v>
      </c>
      <c r="AT22" s="15">
        <v>1040.3</v>
      </c>
      <c r="AU22" s="15">
        <v>1181.5</v>
      </c>
      <c r="AV22" s="15">
        <v>1308.9000000000001</v>
      </c>
      <c r="AW22" s="15">
        <v>1476.3</v>
      </c>
      <c r="AX22" s="15">
        <v>1664.6</v>
      </c>
      <c r="AY22" s="15">
        <v>1841.9</v>
      </c>
      <c r="AZ22" s="15">
        <v>1587.7</v>
      </c>
      <c r="BA22" s="15">
        <v>1852.3</v>
      </c>
      <c r="BB22" s="15">
        <v>2106.4</v>
      </c>
      <c r="BC22" s="15">
        <v>2198.1999999999998</v>
      </c>
      <c r="BD22" s="15">
        <v>2263.3000000000002</v>
      </c>
      <c r="BE22" s="15">
        <v>2341.9</v>
      </c>
    </row>
    <row r="23" spans="1:57" x14ac:dyDescent="0.2">
      <c r="A23" s="15" t="s">
        <v>106</v>
      </c>
      <c r="B23" s="15" t="s">
        <v>107</v>
      </c>
      <c r="C23" s="15">
        <v>20.5</v>
      </c>
      <c r="D23" s="15">
        <v>20.9</v>
      </c>
      <c r="E23" s="15">
        <v>21.7</v>
      </c>
      <c r="F23" s="15">
        <v>23.3</v>
      </c>
      <c r="G23" s="15">
        <v>26.8</v>
      </c>
      <c r="H23" s="15">
        <v>28</v>
      </c>
      <c r="I23" s="15">
        <v>31.1</v>
      </c>
      <c r="J23" s="15">
        <v>32.5</v>
      </c>
      <c r="K23" s="15">
        <v>35.700000000000003</v>
      </c>
      <c r="L23" s="15">
        <v>38.700000000000003</v>
      </c>
      <c r="M23" s="15">
        <v>45</v>
      </c>
      <c r="N23" s="15">
        <v>46.2</v>
      </c>
      <c r="O23" s="15">
        <v>52.6</v>
      </c>
      <c r="P23" s="15">
        <v>75.8</v>
      </c>
      <c r="Q23" s="15">
        <v>103.5</v>
      </c>
      <c r="R23" s="15">
        <v>112.5</v>
      </c>
      <c r="S23" s="15">
        <v>121.5</v>
      </c>
      <c r="T23" s="15">
        <v>128.4</v>
      </c>
      <c r="U23" s="15">
        <v>149.9</v>
      </c>
      <c r="V23" s="15">
        <v>187.3</v>
      </c>
      <c r="W23" s="15">
        <v>230.4</v>
      </c>
      <c r="X23" s="15">
        <v>245.2</v>
      </c>
      <c r="Y23" s="15">
        <v>222.6</v>
      </c>
      <c r="Z23" s="15">
        <v>214</v>
      </c>
      <c r="AA23" s="15">
        <v>231.3</v>
      </c>
      <c r="AB23" s="15">
        <v>227.5</v>
      </c>
      <c r="AC23" s="15">
        <v>231.4</v>
      </c>
      <c r="AD23" s="15">
        <v>265.60000000000002</v>
      </c>
      <c r="AE23" s="15">
        <v>332.1</v>
      </c>
      <c r="AF23" s="15">
        <v>374.8</v>
      </c>
      <c r="AG23" s="15">
        <v>403.3</v>
      </c>
      <c r="AH23" s="15">
        <v>430.1</v>
      </c>
      <c r="AI23" s="15">
        <v>455.3</v>
      </c>
      <c r="AJ23" s="15">
        <v>467.7</v>
      </c>
      <c r="AK23" s="15">
        <v>518.4</v>
      </c>
      <c r="AL23" s="15">
        <v>592.4</v>
      </c>
      <c r="AM23" s="15">
        <v>628.79999999999995</v>
      </c>
      <c r="AN23" s="15">
        <v>699.9</v>
      </c>
      <c r="AO23" s="15">
        <v>692.6</v>
      </c>
      <c r="AP23" s="15">
        <v>711.7</v>
      </c>
      <c r="AQ23" s="15">
        <v>797.3</v>
      </c>
      <c r="AR23" s="15">
        <v>743.8</v>
      </c>
      <c r="AS23" s="15">
        <v>713.2</v>
      </c>
      <c r="AT23" s="15">
        <v>741.4</v>
      </c>
      <c r="AU23" s="15">
        <v>834.4</v>
      </c>
      <c r="AV23" s="15">
        <v>926.6</v>
      </c>
      <c r="AW23" s="15">
        <v>1049.5999999999999</v>
      </c>
      <c r="AX23" s="15">
        <v>1166.4000000000001</v>
      </c>
      <c r="AY23" s="15">
        <v>1298.8</v>
      </c>
      <c r="AZ23" s="15">
        <v>1065.0999999999999</v>
      </c>
      <c r="BA23" s="15">
        <v>1279.5999999999999</v>
      </c>
      <c r="BB23" s="15">
        <v>1466.9</v>
      </c>
      <c r="BC23" s="15">
        <v>1526</v>
      </c>
      <c r="BD23" s="15">
        <v>1560.9</v>
      </c>
      <c r="BE23" s="15">
        <v>1618</v>
      </c>
    </row>
    <row r="24" spans="1:57" x14ac:dyDescent="0.2">
      <c r="A24" s="15" t="s">
        <v>108</v>
      </c>
      <c r="B24" s="15" t="s">
        <v>109</v>
      </c>
      <c r="C24" s="15">
        <v>6.6</v>
      </c>
      <c r="D24" s="15">
        <v>6.7</v>
      </c>
      <c r="E24" s="15">
        <v>7.4</v>
      </c>
      <c r="F24" s="15">
        <v>7.7</v>
      </c>
      <c r="G24" s="15">
        <v>8.3000000000000007</v>
      </c>
      <c r="H24" s="15">
        <v>9.1999999999999993</v>
      </c>
      <c r="I24" s="15">
        <v>9.8000000000000007</v>
      </c>
      <c r="J24" s="15">
        <v>10.9</v>
      </c>
      <c r="K24" s="15">
        <v>12.2</v>
      </c>
      <c r="L24" s="15">
        <v>13.2</v>
      </c>
      <c r="M24" s="15">
        <v>14.7</v>
      </c>
      <c r="N24" s="15">
        <v>16.8</v>
      </c>
      <c r="O24" s="15">
        <v>18.3</v>
      </c>
      <c r="P24" s="15">
        <v>19.5</v>
      </c>
      <c r="Q24" s="15">
        <v>23.2</v>
      </c>
      <c r="R24" s="15">
        <v>26.2</v>
      </c>
      <c r="S24" s="15">
        <v>28</v>
      </c>
      <c r="T24" s="15">
        <v>30.9</v>
      </c>
      <c r="U24" s="15">
        <v>37</v>
      </c>
      <c r="V24" s="15">
        <v>42.9</v>
      </c>
      <c r="W24" s="15">
        <v>50.3</v>
      </c>
      <c r="X24" s="15">
        <v>60</v>
      </c>
      <c r="Y24" s="15">
        <v>60.7</v>
      </c>
      <c r="Z24" s="15">
        <v>62.9</v>
      </c>
      <c r="AA24" s="15">
        <v>71.099999999999994</v>
      </c>
      <c r="AB24" s="15">
        <v>75.7</v>
      </c>
      <c r="AC24" s="15">
        <v>89.6</v>
      </c>
      <c r="AD24" s="15">
        <v>98.4</v>
      </c>
      <c r="AE24" s="15">
        <v>112.5</v>
      </c>
      <c r="AF24" s="15">
        <v>129.5</v>
      </c>
      <c r="AG24" s="15">
        <v>148.6</v>
      </c>
      <c r="AH24" s="15">
        <v>164.8</v>
      </c>
      <c r="AI24" s="15">
        <v>177.7</v>
      </c>
      <c r="AJ24" s="15">
        <v>187.1</v>
      </c>
      <c r="AK24" s="15">
        <v>202.6</v>
      </c>
      <c r="AL24" s="15">
        <v>220.4</v>
      </c>
      <c r="AM24" s="15">
        <v>238.8</v>
      </c>
      <c r="AN24" s="15">
        <v>253.9</v>
      </c>
      <c r="AO24" s="15">
        <v>260.39999999999998</v>
      </c>
      <c r="AP24" s="15">
        <v>280.3</v>
      </c>
      <c r="AQ24" s="15">
        <v>299.60000000000002</v>
      </c>
      <c r="AR24" s="15">
        <v>282.89999999999998</v>
      </c>
      <c r="AS24" s="15">
        <v>289.3</v>
      </c>
      <c r="AT24" s="15">
        <v>298.89999999999998</v>
      </c>
      <c r="AU24" s="15">
        <v>347.1</v>
      </c>
      <c r="AV24" s="15">
        <v>382.3</v>
      </c>
      <c r="AW24" s="15">
        <v>426.7</v>
      </c>
      <c r="AX24" s="15">
        <v>498.2</v>
      </c>
      <c r="AY24" s="15">
        <v>543.1</v>
      </c>
      <c r="AZ24" s="15">
        <v>522.6</v>
      </c>
      <c r="BA24" s="15">
        <v>572.70000000000005</v>
      </c>
      <c r="BB24" s="15">
        <v>639.5</v>
      </c>
      <c r="BC24" s="15">
        <v>672.2</v>
      </c>
      <c r="BD24" s="15">
        <v>702.3</v>
      </c>
      <c r="BE24" s="15">
        <v>723.9</v>
      </c>
    </row>
    <row r="25" spans="1:57" x14ac:dyDescent="0.2">
      <c r="A25" s="15" t="s">
        <v>110</v>
      </c>
      <c r="B25" s="15" t="s">
        <v>111</v>
      </c>
      <c r="C25" s="15">
        <v>22.8</v>
      </c>
      <c r="D25" s="15">
        <v>22.7</v>
      </c>
      <c r="E25" s="15">
        <v>25</v>
      </c>
      <c r="F25" s="15">
        <v>26.1</v>
      </c>
      <c r="G25" s="15">
        <v>28.1</v>
      </c>
      <c r="H25" s="15">
        <v>31.5</v>
      </c>
      <c r="I25" s="15">
        <v>37.1</v>
      </c>
      <c r="J25" s="15">
        <v>39.9</v>
      </c>
      <c r="K25" s="15">
        <v>46.6</v>
      </c>
      <c r="L25" s="15">
        <v>50.5</v>
      </c>
      <c r="M25" s="15">
        <v>55.8</v>
      </c>
      <c r="N25" s="15">
        <v>62.3</v>
      </c>
      <c r="O25" s="15">
        <v>74.2</v>
      </c>
      <c r="P25" s="15">
        <v>91.2</v>
      </c>
      <c r="Q25" s="15">
        <v>127.5</v>
      </c>
      <c r="R25" s="15">
        <v>122.7</v>
      </c>
      <c r="S25" s="15">
        <v>151.1</v>
      </c>
      <c r="T25" s="15">
        <v>182.4</v>
      </c>
      <c r="U25" s="15">
        <v>212.3</v>
      </c>
      <c r="V25" s="15">
        <v>252.7</v>
      </c>
      <c r="W25" s="15">
        <v>293.8</v>
      </c>
      <c r="X25" s="15">
        <v>317.8</v>
      </c>
      <c r="Y25" s="15">
        <v>303.2</v>
      </c>
      <c r="Z25" s="15">
        <v>328.6</v>
      </c>
      <c r="AA25" s="15">
        <v>405.1</v>
      </c>
      <c r="AB25" s="15">
        <v>417.2</v>
      </c>
      <c r="AC25" s="15">
        <v>452.9</v>
      </c>
      <c r="AD25" s="15">
        <v>508.7</v>
      </c>
      <c r="AE25" s="15">
        <v>554</v>
      </c>
      <c r="AF25" s="15">
        <v>591</v>
      </c>
      <c r="AG25" s="15">
        <v>629.70000000000005</v>
      </c>
      <c r="AH25" s="15">
        <v>623.5</v>
      </c>
      <c r="AI25" s="15">
        <v>667.8</v>
      </c>
      <c r="AJ25" s="15">
        <v>720</v>
      </c>
      <c r="AK25" s="15">
        <v>813.4</v>
      </c>
      <c r="AL25" s="15">
        <v>902.6</v>
      </c>
      <c r="AM25" s="15">
        <v>964</v>
      </c>
      <c r="AN25" s="15">
        <v>1055.8</v>
      </c>
      <c r="AO25" s="15">
        <v>1115.7</v>
      </c>
      <c r="AP25" s="15">
        <v>1248.5999999999999</v>
      </c>
      <c r="AQ25" s="15">
        <v>1472.6</v>
      </c>
      <c r="AR25" s="15">
        <v>1395.4</v>
      </c>
      <c r="AS25" s="15">
        <v>1429</v>
      </c>
      <c r="AT25" s="15">
        <v>1543.9</v>
      </c>
      <c r="AU25" s="15">
        <v>1800.7</v>
      </c>
      <c r="AV25" s="15">
        <v>2030.1</v>
      </c>
      <c r="AW25" s="15">
        <v>2247.3000000000002</v>
      </c>
      <c r="AX25" s="15">
        <v>2383.1999999999998</v>
      </c>
      <c r="AY25" s="15">
        <v>2565</v>
      </c>
      <c r="AZ25" s="15">
        <v>1983.2</v>
      </c>
      <c r="BA25" s="15">
        <v>2365</v>
      </c>
      <c r="BB25" s="15">
        <v>2686.4</v>
      </c>
      <c r="BC25" s="15">
        <v>2763.8</v>
      </c>
      <c r="BD25" s="15">
        <v>2771.7</v>
      </c>
      <c r="BE25" s="15">
        <v>2871.9</v>
      </c>
    </row>
    <row r="26" spans="1:57" x14ac:dyDescent="0.2">
      <c r="A26" s="15" t="s">
        <v>112</v>
      </c>
      <c r="B26" s="15" t="s">
        <v>107</v>
      </c>
      <c r="C26" s="15">
        <v>15.2</v>
      </c>
      <c r="D26" s="15">
        <v>15.1</v>
      </c>
      <c r="E26" s="15">
        <v>16.899999999999999</v>
      </c>
      <c r="F26" s="15">
        <v>17.7</v>
      </c>
      <c r="G26" s="15">
        <v>19.399999999999999</v>
      </c>
      <c r="H26" s="15">
        <v>22.2</v>
      </c>
      <c r="I26" s="15">
        <v>26.3</v>
      </c>
      <c r="J26" s="15">
        <v>27.8</v>
      </c>
      <c r="K26" s="15">
        <v>33.9</v>
      </c>
      <c r="L26" s="15">
        <v>36.799999999999997</v>
      </c>
      <c r="M26" s="15">
        <v>40.9</v>
      </c>
      <c r="N26" s="15">
        <v>46.6</v>
      </c>
      <c r="O26" s="15">
        <v>56.9</v>
      </c>
      <c r="P26" s="15">
        <v>71.8</v>
      </c>
      <c r="Q26" s="15">
        <v>104.5</v>
      </c>
      <c r="R26" s="15">
        <v>99</v>
      </c>
      <c r="S26" s="15">
        <v>124.6</v>
      </c>
      <c r="T26" s="15">
        <v>152.6</v>
      </c>
      <c r="U26" s="15">
        <v>177.4</v>
      </c>
      <c r="V26" s="15">
        <v>212.8</v>
      </c>
      <c r="W26" s="15">
        <v>248.6</v>
      </c>
      <c r="X26" s="15">
        <v>267.8</v>
      </c>
      <c r="Y26" s="15">
        <v>250.5</v>
      </c>
      <c r="Z26" s="15">
        <v>272.7</v>
      </c>
      <c r="AA26" s="15">
        <v>336.3</v>
      </c>
      <c r="AB26" s="15">
        <v>343.3</v>
      </c>
      <c r="AC26" s="15">
        <v>370</v>
      </c>
      <c r="AD26" s="15">
        <v>414.8</v>
      </c>
      <c r="AE26" s="15">
        <v>452.1</v>
      </c>
      <c r="AF26" s="15">
        <v>484.8</v>
      </c>
      <c r="AG26" s="15">
        <v>508.1</v>
      </c>
      <c r="AH26" s="15">
        <v>500.7</v>
      </c>
      <c r="AI26" s="15">
        <v>544.9</v>
      </c>
      <c r="AJ26" s="15">
        <v>592.79999999999995</v>
      </c>
      <c r="AK26" s="15">
        <v>676.8</v>
      </c>
      <c r="AL26" s="15">
        <v>757.4</v>
      </c>
      <c r="AM26" s="15">
        <v>807.4</v>
      </c>
      <c r="AN26" s="15">
        <v>885.7</v>
      </c>
      <c r="AO26" s="15">
        <v>930.8</v>
      </c>
      <c r="AP26" s="15">
        <v>1051.2</v>
      </c>
      <c r="AQ26" s="15">
        <v>1251.5</v>
      </c>
      <c r="AR26" s="15">
        <v>1176.7</v>
      </c>
      <c r="AS26" s="15">
        <v>1199.3</v>
      </c>
      <c r="AT26" s="15">
        <v>1296.2</v>
      </c>
      <c r="AU26" s="15">
        <v>1511.6</v>
      </c>
      <c r="AV26" s="15">
        <v>1719.4</v>
      </c>
      <c r="AW26" s="15">
        <v>1899.7</v>
      </c>
      <c r="AX26" s="15">
        <v>2003.8</v>
      </c>
      <c r="AY26" s="15">
        <v>2149.4</v>
      </c>
      <c r="AZ26" s="15">
        <v>1590.3</v>
      </c>
      <c r="BA26" s="15">
        <v>1949.8</v>
      </c>
      <c r="BB26" s="15">
        <v>2244.6999999999998</v>
      </c>
      <c r="BC26" s="15">
        <v>2305.8000000000002</v>
      </c>
      <c r="BD26" s="15">
        <v>2301.9</v>
      </c>
      <c r="BE26" s="15">
        <v>2388.5</v>
      </c>
    </row>
    <row r="27" spans="1:57" x14ac:dyDescent="0.2">
      <c r="A27" s="15" t="s">
        <v>113</v>
      </c>
      <c r="B27" s="15" t="s">
        <v>109</v>
      </c>
      <c r="C27" s="15">
        <v>7.6</v>
      </c>
      <c r="D27" s="15">
        <v>7.6</v>
      </c>
      <c r="E27" s="15">
        <v>8.1</v>
      </c>
      <c r="F27" s="15">
        <v>8.4</v>
      </c>
      <c r="G27" s="15">
        <v>8.6999999999999993</v>
      </c>
      <c r="H27" s="15">
        <v>9.3000000000000007</v>
      </c>
      <c r="I27" s="15">
        <v>10.7</v>
      </c>
      <c r="J27" s="15">
        <v>12.2</v>
      </c>
      <c r="K27" s="15">
        <v>12.6</v>
      </c>
      <c r="L27" s="15">
        <v>13.7</v>
      </c>
      <c r="M27" s="15">
        <v>14.9</v>
      </c>
      <c r="N27" s="15">
        <v>15.8</v>
      </c>
      <c r="O27" s="15">
        <v>17.3</v>
      </c>
      <c r="P27" s="15">
        <v>19.3</v>
      </c>
      <c r="Q27" s="15">
        <v>22.9</v>
      </c>
      <c r="R27" s="15">
        <v>23.7</v>
      </c>
      <c r="S27" s="15">
        <v>26.5</v>
      </c>
      <c r="T27" s="15">
        <v>29.8</v>
      </c>
      <c r="U27" s="15">
        <v>34.799999999999997</v>
      </c>
      <c r="V27" s="15">
        <v>39.9</v>
      </c>
      <c r="W27" s="15">
        <v>45.3</v>
      </c>
      <c r="X27" s="15">
        <v>49.9</v>
      </c>
      <c r="Y27" s="15">
        <v>52.6</v>
      </c>
      <c r="Z27" s="15">
        <v>56</v>
      </c>
      <c r="AA27" s="15">
        <v>68.8</v>
      </c>
      <c r="AB27" s="15">
        <v>73.900000000000006</v>
      </c>
      <c r="AC27" s="15">
        <v>82.9</v>
      </c>
      <c r="AD27" s="15">
        <v>93.9</v>
      </c>
      <c r="AE27" s="15">
        <v>101.9</v>
      </c>
      <c r="AF27" s="15">
        <v>106.2</v>
      </c>
      <c r="AG27" s="15">
        <v>121.7</v>
      </c>
      <c r="AH27" s="15">
        <v>122.8</v>
      </c>
      <c r="AI27" s="15">
        <v>122.9</v>
      </c>
      <c r="AJ27" s="15">
        <v>127.2</v>
      </c>
      <c r="AK27" s="15">
        <v>136.6</v>
      </c>
      <c r="AL27" s="15">
        <v>145.1</v>
      </c>
      <c r="AM27" s="15">
        <v>156.5</v>
      </c>
      <c r="AN27" s="15">
        <v>170.1</v>
      </c>
      <c r="AO27" s="15">
        <v>184.9</v>
      </c>
      <c r="AP27" s="15">
        <v>197.4</v>
      </c>
      <c r="AQ27" s="15">
        <v>221.2</v>
      </c>
      <c r="AR27" s="15">
        <v>218.7</v>
      </c>
      <c r="AS27" s="15">
        <v>229.6</v>
      </c>
      <c r="AT27" s="15">
        <v>247.7</v>
      </c>
      <c r="AU27" s="15">
        <v>289.10000000000002</v>
      </c>
      <c r="AV27" s="15">
        <v>310.7</v>
      </c>
      <c r="AW27" s="15">
        <v>347.6</v>
      </c>
      <c r="AX27" s="15">
        <v>379.4</v>
      </c>
      <c r="AY27" s="15">
        <v>415.6</v>
      </c>
      <c r="AZ27" s="15">
        <v>392.9</v>
      </c>
      <c r="BA27" s="15">
        <v>415.2</v>
      </c>
      <c r="BB27" s="15">
        <v>441.6</v>
      </c>
      <c r="BC27" s="15">
        <v>458</v>
      </c>
      <c r="BD27" s="15">
        <v>469.8</v>
      </c>
      <c r="BE27" s="15">
        <v>483.4</v>
      </c>
    </row>
    <row r="28" spans="1:57" x14ac:dyDescent="0.2">
      <c r="A28" s="15" t="s">
        <v>114</v>
      </c>
      <c r="B28" s="17" t="s">
        <v>115</v>
      </c>
      <c r="C28" s="15">
        <v>121</v>
      </c>
      <c r="D28" s="15">
        <v>129.80000000000001</v>
      </c>
      <c r="E28" s="15">
        <v>140.9</v>
      </c>
      <c r="F28" s="15">
        <v>147.9</v>
      </c>
      <c r="G28" s="15">
        <v>155.5</v>
      </c>
      <c r="H28" s="15">
        <v>164.9</v>
      </c>
      <c r="I28" s="15">
        <v>186.4</v>
      </c>
      <c r="J28" s="15">
        <v>208.1</v>
      </c>
      <c r="K28" s="15">
        <v>226.8</v>
      </c>
      <c r="L28" s="15">
        <v>240.4</v>
      </c>
      <c r="M28" s="15">
        <v>254.2</v>
      </c>
      <c r="N28" s="15">
        <v>269.3</v>
      </c>
      <c r="O28" s="15">
        <v>288.2</v>
      </c>
      <c r="P28" s="15">
        <v>306.39999999999998</v>
      </c>
      <c r="Q28" s="15">
        <v>343.1</v>
      </c>
      <c r="R28" s="15">
        <v>382.9</v>
      </c>
      <c r="S28" s="15">
        <v>405.8</v>
      </c>
      <c r="T28" s="15">
        <v>435.8</v>
      </c>
      <c r="U28" s="15">
        <v>477.4</v>
      </c>
      <c r="V28" s="15">
        <v>525.5</v>
      </c>
      <c r="W28" s="15">
        <v>590.79999999999995</v>
      </c>
      <c r="X28" s="15">
        <v>654.70000000000005</v>
      </c>
      <c r="Y28" s="15">
        <v>710</v>
      </c>
      <c r="Z28" s="15">
        <v>765.7</v>
      </c>
      <c r="AA28" s="15">
        <v>825.2</v>
      </c>
      <c r="AB28" s="15">
        <v>908.4</v>
      </c>
      <c r="AC28" s="15">
        <v>974.5</v>
      </c>
      <c r="AD28" s="15">
        <v>1030.8</v>
      </c>
      <c r="AE28" s="15">
        <v>1078.2</v>
      </c>
      <c r="AF28" s="15">
        <v>1151.9000000000001</v>
      </c>
      <c r="AG28" s="15">
        <v>1238.4000000000001</v>
      </c>
      <c r="AH28" s="15">
        <v>1298.2</v>
      </c>
      <c r="AI28" s="15">
        <v>1345.4</v>
      </c>
      <c r="AJ28" s="15">
        <v>1366.1</v>
      </c>
      <c r="AK28" s="15">
        <v>1403.7</v>
      </c>
      <c r="AL28" s="15">
        <v>1452.2</v>
      </c>
      <c r="AM28" s="15">
        <v>1496.4</v>
      </c>
      <c r="AN28" s="15">
        <v>1554.2</v>
      </c>
      <c r="AO28" s="15">
        <v>1613.5</v>
      </c>
      <c r="AP28" s="15">
        <v>1726</v>
      </c>
      <c r="AQ28" s="15">
        <v>1834.4</v>
      </c>
      <c r="AR28" s="15">
        <v>1958.8</v>
      </c>
      <c r="AS28" s="15">
        <v>2094.9</v>
      </c>
      <c r="AT28" s="15">
        <v>2220.8000000000002</v>
      </c>
      <c r="AU28" s="15">
        <v>2357.4</v>
      </c>
      <c r="AV28" s="15">
        <v>2493.6999999999998</v>
      </c>
      <c r="AW28" s="15">
        <v>2642.2</v>
      </c>
      <c r="AX28" s="15">
        <v>2801.9</v>
      </c>
      <c r="AY28" s="15">
        <v>3003.2</v>
      </c>
      <c r="AZ28" s="15">
        <v>3089.1</v>
      </c>
      <c r="BA28" s="15">
        <v>3174</v>
      </c>
      <c r="BB28" s="15">
        <v>3168.7</v>
      </c>
      <c r="BC28" s="15">
        <v>3158.6</v>
      </c>
      <c r="BD28" s="15">
        <v>3114.2</v>
      </c>
      <c r="BE28" s="15">
        <v>3152.1</v>
      </c>
    </row>
    <row r="29" spans="1:57" x14ac:dyDescent="0.2">
      <c r="A29" s="15" t="s">
        <v>116</v>
      </c>
      <c r="B29" s="15" t="s">
        <v>117</v>
      </c>
      <c r="C29" s="15">
        <v>72.8</v>
      </c>
      <c r="D29" s="15">
        <v>77.400000000000006</v>
      </c>
      <c r="E29" s="15">
        <v>85.5</v>
      </c>
      <c r="F29" s="15">
        <v>87.8</v>
      </c>
      <c r="G29" s="15">
        <v>90.2</v>
      </c>
      <c r="H29" s="15">
        <v>93.1</v>
      </c>
      <c r="I29" s="15">
        <v>106.5</v>
      </c>
      <c r="J29" s="15">
        <v>120</v>
      </c>
      <c r="K29" s="15">
        <v>127.9</v>
      </c>
      <c r="L29" s="15">
        <v>131.1</v>
      </c>
      <c r="M29" s="15">
        <v>132.69999999999999</v>
      </c>
      <c r="N29" s="15">
        <v>134.4</v>
      </c>
      <c r="O29" s="15">
        <v>141.5</v>
      </c>
      <c r="P29" s="15">
        <v>145.6</v>
      </c>
      <c r="Q29" s="15">
        <v>158.1</v>
      </c>
      <c r="R29" s="15">
        <v>172.8</v>
      </c>
      <c r="S29" s="15">
        <v>183.8</v>
      </c>
      <c r="T29" s="15">
        <v>198.8</v>
      </c>
      <c r="U29" s="15">
        <v>216.7</v>
      </c>
      <c r="V29" s="15">
        <v>237.7</v>
      </c>
      <c r="W29" s="15">
        <v>272.39999999999998</v>
      </c>
      <c r="X29" s="15">
        <v>311.7</v>
      </c>
      <c r="Y29" s="15">
        <v>345.6</v>
      </c>
      <c r="Z29" s="15">
        <v>380.2</v>
      </c>
      <c r="AA29" s="15">
        <v>407.6</v>
      </c>
      <c r="AB29" s="15">
        <v>449.3</v>
      </c>
      <c r="AC29" s="15">
        <v>478.4</v>
      </c>
      <c r="AD29" s="15">
        <v>500.2</v>
      </c>
      <c r="AE29" s="15">
        <v>508.8</v>
      </c>
      <c r="AF29" s="15">
        <v>531.4</v>
      </c>
      <c r="AG29" s="15">
        <v>560</v>
      </c>
      <c r="AH29" s="15">
        <v>580.70000000000005</v>
      </c>
      <c r="AI29" s="15">
        <v>586.6</v>
      </c>
      <c r="AJ29" s="15">
        <v>578.4</v>
      </c>
      <c r="AK29" s="15">
        <v>572.70000000000005</v>
      </c>
      <c r="AL29" s="15">
        <v>575.4</v>
      </c>
      <c r="AM29" s="15">
        <v>578.20000000000005</v>
      </c>
      <c r="AN29" s="15">
        <v>582.4</v>
      </c>
      <c r="AO29" s="15">
        <v>584.1</v>
      </c>
      <c r="AP29" s="15">
        <v>610.4</v>
      </c>
      <c r="AQ29" s="15">
        <v>632.4</v>
      </c>
      <c r="AR29" s="15">
        <v>669.2</v>
      </c>
      <c r="AS29" s="15">
        <v>740.6</v>
      </c>
      <c r="AT29" s="15">
        <v>824.8</v>
      </c>
      <c r="AU29" s="15">
        <v>892.4</v>
      </c>
      <c r="AV29" s="15">
        <v>946.3</v>
      </c>
      <c r="AW29" s="15">
        <v>1002</v>
      </c>
      <c r="AX29" s="15">
        <v>1049.8</v>
      </c>
      <c r="AY29" s="15">
        <v>1155.5999999999999</v>
      </c>
      <c r="AZ29" s="15">
        <v>1217.7</v>
      </c>
      <c r="BA29" s="15">
        <v>1303.9000000000001</v>
      </c>
      <c r="BB29" s="15">
        <v>1303.5</v>
      </c>
      <c r="BC29" s="15">
        <v>1292.5</v>
      </c>
      <c r="BD29" s="15">
        <v>1230.5999999999999</v>
      </c>
      <c r="BE29" s="15">
        <v>1219.9000000000001</v>
      </c>
    </row>
    <row r="30" spans="1:57" x14ac:dyDescent="0.2">
      <c r="A30" s="15" t="s">
        <v>118</v>
      </c>
      <c r="B30" s="15" t="s">
        <v>119</v>
      </c>
      <c r="C30" s="15">
        <v>60.9</v>
      </c>
      <c r="D30" s="15">
        <v>64.5</v>
      </c>
      <c r="E30" s="15">
        <v>69.7</v>
      </c>
      <c r="F30" s="15">
        <v>70</v>
      </c>
      <c r="G30" s="15">
        <v>69.7</v>
      </c>
      <c r="H30" s="15">
        <v>70.599999999999994</v>
      </c>
      <c r="I30" s="15">
        <v>82.5</v>
      </c>
      <c r="J30" s="15">
        <v>95</v>
      </c>
      <c r="K30" s="15">
        <v>101.4</v>
      </c>
      <c r="L30" s="15">
        <v>102.1</v>
      </c>
      <c r="M30" s="15">
        <v>100.7</v>
      </c>
      <c r="N30" s="15">
        <v>98</v>
      </c>
      <c r="O30" s="15">
        <v>100.6</v>
      </c>
      <c r="P30" s="15">
        <v>102</v>
      </c>
      <c r="Q30" s="15">
        <v>109.2</v>
      </c>
      <c r="R30" s="15">
        <v>117</v>
      </c>
      <c r="S30" s="15">
        <v>123.8</v>
      </c>
      <c r="T30" s="15">
        <v>132.80000000000001</v>
      </c>
      <c r="U30" s="15">
        <v>143</v>
      </c>
      <c r="V30" s="15">
        <v>157.80000000000001</v>
      </c>
      <c r="W30" s="15">
        <v>181</v>
      </c>
      <c r="X30" s="15">
        <v>211.2</v>
      </c>
      <c r="Y30" s="15">
        <v>242.8</v>
      </c>
      <c r="Z30" s="15">
        <v>269.3</v>
      </c>
      <c r="AA30" s="15">
        <v>294.7</v>
      </c>
      <c r="AB30" s="15">
        <v>326</v>
      </c>
      <c r="AC30" s="15">
        <v>349.2</v>
      </c>
      <c r="AD30" s="15">
        <v>369.9</v>
      </c>
      <c r="AE30" s="15">
        <v>379.6</v>
      </c>
      <c r="AF30" s="15">
        <v>388.6</v>
      </c>
      <c r="AG30" s="15">
        <v>402.8</v>
      </c>
      <c r="AH30" s="15">
        <v>412</v>
      </c>
      <c r="AI30" s="15">
        <v>404.7</v>
      </c>
      <c r="AJ30" s="15">
        <v>390.1</v>
      </c>
      <c r="AK30" s="15">
        <v>380.3</v>
      </c>
      <c r="AL30" s="15">
        <v>376</v>
      </c>
      <c r="AM30" s="15">
        <v>376.5</v>
      </c>
      <c r="AN30" s="15">
        <v>371.4</v>
      </c>
      <c r="AO30" s="15">
        <v>367.7</v>
      </c>
      <c r="AP30" s="15">
        <v>382.7</v>
      </c>
      <c r="AQ30" s="15">
        <v>391.7</v>
      </c>
      <c r="AR30" s="15">
        <v>412.7</v>
      </c>
      <c r="AS30" s="15">
        <v>456.8</v>
      </c>
      <c r="AT30" s="15">
        <v>519.9</v>
      </c>
      <c r="AU30" s="15">
        <v>570.20000000000005</v>
      </c>
      <c r="AV30" s="15">
        <v>608.29999999999995</v>
      </c>
      <c r="AW30" s="15">
        <v>642.4</v>
      </c>
      <c r="AX30" s="15">
        <v>678.7</v>
      </c>
      <c r="AY30" s="15">
        <v>754.1</v>
      </c>
      <c r="AZ30" s="15">
        <v>788.3</v>
      </c>
      <c r="BA30" s="15">
        <v>832.8</v>
      </c>
      <c r="BB30" s="15">
        <v>836.9</v>
      </c>
      <c r="BC30" s="15">
        <v>817.8</v>
      </c>
      <c r="BD30" s="15">
        <v>767.7</v>
      </c>
      <c r="BE30" s="15">
        <v>748.2</v>
      </c>
    </row>
    <row r="31" spans="1:57" x14ac:dyDescent="0.2">
      <c r="A31" s="15" t="s">
        <v>120</v>
      </c>
      <c r="B31" s="15" t="s">
        <v>121</v>
      </c>
      <c r="C31" s="15">
        <v>11.9</v>
      </c>
      <c r="D31" s="15">
        <v>12.8</v>
      </c>
      <c r="E31" s="15">
        <v>15.8</v>
      </c>
      <c r="F31" s="15">
        <v>17.8</v>
      </c>
      <c r="G31" s="15">
        <v>20.5</v>
      </c>
      <c r="H31" s="15">
        <v>22.6</v>
      </c>
      <c r="I31" s="15">
        <v>24.1</v>
      </c>
      <c r="J31" s="15">
        <v>24.9</v>
      </c>
      <c r="K31" s="15">
        <v>26.6</v>
      </c>
      <c r="L31" s="15">
        <v>29.1</v>
      </c>
      <c r="M31" s="15">
        <v>32</v>
      </c>
      <c r="N31" s="15">
        <v>36.4</v>
      </c>
      <c r="O31" s="15">
        <v>40.9</v>
      </c>
      <c r="P31" s="15">
        <v>43.5</v>
      </c>
      <c r="Q31" s="15">
        <v>48.9</v>
      </c>
      <c r="R31" s="15">
        <v>55.8</v>
      </c>
      <c r="S31" s="15">
        <v>60</v>
      </c>
      <c r="T31" s="15">
        <v>66</v>
      </c>
      <c r="U31" s="15">
        <v>73.7</v>
      </c>
      <c r="V31" s="15">
        <v>79.900000000000006</v>
      </c>
      <c r="W31" s="15">
        <v>91.4</v>
      </c>
      <c r="X31" s="15">
        <v>100.5</v>
      </c>
      <c r="Y31" s="15">
        <v>102.8</v>
      </c>
      <c r="Z31" s="15">
        <v>110.8</v>
      </c>
      <c r="AA31" s="15">
        <v>113</v>
      </c>
      <c r="AB31" s="15">
        <v>123.3</v>
      </c>
      <c r="AC31" s="15">
        <v>129.19999999999999</v>
      </c>
      <c r="AD31" s="15">
        <v>130.30000000000001</v>
      </c>
      <c r="AE31" s="15">
        <v>129.19999999999999</v>
      </c>
      <c r="AF31" s="15">
        <v>142.69999999999999</v>
      </c>
      <c r="AG31" s="15">
        <v>157.30000000000001</v>
      </c>
      <c r="AH31" s="15">
        <v>168.8</v>
      </c>
      <c r="AI31" s="15">
        <v>181.9</v>
      </c>
      <c r="AJ31" s="15">
        <v>188.3</v>
      </c>
      <c r="AK31" s="15">
        <v>192.4</v>
      </c>
      <c r="AL31" s="15">
        <v>199.3</v>
      </c>
      <c r="AM31" s="15">
        <v>201.7</v>
      </c>
      <c r="AN31" s="15">
        <v>211</v>
      </c>
      <c r="AO31" s="15">
        <v>216.4</v>
      </c>
      <c r="AP31" s="15">
        <v>227.7</v>
      </c>
      <c r="AQ31" s="15">
        <v>240.7</v>
      </c>
      <c r="AR31" s="15">
        <v>256.5</v>
      </c>
      <c r="AS31" s="15">
        <v>283.8</v>
      </c>
      <c r="AT31" s="15">
        <v>304.89999999999998</v>
      </c>
      <c r="AU31" s="15">
        <v>322.10000000000002</v>
      </c>
      <c r="AV31" s="15">
        <v>338.1</v>
      </c>
      <c r="AW31" s="15">
        <v>359.6</v>
      </c>
      <c r="AX31" s="15">
        <v>371</v>
      </c>
      <c r="AY31" s="15">
        <v>401.5</v>
      </c>
      <c r="AZ31" s="15">
        <v>429.4</v>
      </c>
      <c r="BA31" s="15">
        <v>471.1</v>
      </c>
      <c r="BB31" s="15">
        <v>466.5</v>
      </c>
      <c r="BC31" s="15">
        <v>474.7</v>
      </c>
      <c r="BD31" s="15">
        <v>463</v>
      </c>
      <c r="BE31" s="15">
        <v>471.6</v>
      </c>
    </row>
    <row r="32" spans="1:57" x14ac:dyDescent="0.2">
      <c r="A32" s="15" t="s">
        <v>122</v>
      </c>
      <c r="B32" s="15" t="s">
        <v>123</v>
      </c>
      <c r="C32" s="15">
        <v>48.2</v>
      </c>
      <c r="D32" s="15">
        <v>52.5</v>
      </c>
      <c r="E32" s="15">
        <v>55.4</v>
      </c>
      <c r="F32" s="15">
        <v>60</v>
      </c>
      <c r="G32" s="15">
        <v>65.3</v>
      </c>
      <c r="H32" s="15">
        <v>71.7</v>
      </c>
      <c r="I32" s="15">
        <v>79.8</v>
      </c>
      <c r="J32" s="15">
        <v>88.1</v>
      </c>
      <c r="K32" s="15">
        <v>98.8</v>
      </c>
      <c r="L32" s="15">
        <v>109.3</v>
      </c>
      <c r="M32" s="15">
        <v>121.4</v>
      </c>
      <c r="N32" s="15">
        <v>134.9</v>
      </c>
      <c r="O32" s="15">
        <v>146.69999999999999</v>
      </c>
      <c r="P32" s="15">
        <v>160.80000000000001</v>
      </c>
      <c r="Q32" s="15">
        <v>185</v>
      </c>
      <c r="R32" s="15">
        <v>210.2</v>
      </c>
      <c r="S32" s="15">
        <v>222.1</v>
      </c>
      <c r="T32" s="15">
        <v>237</v>
      </c>
      <c r="U32" s="15">
        <v>260.7</v>
      </c>
      <c r="V32" s="15">
        <v>287.8</v>
      </c>
      <c r="W32" s="15">
        <v>318.5</v>
      </c>
      <c r="X32" s="15">
        <v>343</v>
      </c>
      <c r="Y32" s="15">
        <v>364.4</v>
      </c>
      <c r="Z32" s="15">
        <v>385.6</v>
      </c>
      <c r="AA32" s="15">
        <v>417.5</v>
      </c>
      <c r="AB32" s="15">
        <v>459.2</v>
      </c>
      <c r="AC32" s="15">
        <v>496.1</v>
      </c>
      <c r="AD32" s="15">
        <v>530.5</v>
      </c>
      <c r="AE32" s="15">
        <v>569.29999999999995</v>
      </c>
      <c r="AF32" s="15">
        <v>620.5</v>
      </c>
      <c r="AG32" s="15">
        <v>678.3</v>
      </c>
      <c r="AH32" s="15">
        <v>717.4</v>
      </c>
      <c r="AI32" s="15">
        <v>758.8</v>
      </c>
      <c r="AJ32" s="15">
        <v>787.7</v>
      </c>
      <c r="AK32" s="15">
        <v>831.1</v>
      </c>
      <c r="AL32" s="15">
        <v>876.8</v>
      </c>
      <c r="AM32" s="15">
        <v>918.2</v>
      </c>
      <c r="AN32" s="15">
        <v>971.8</v>
      </c>
      <c r="AO32" s="15">
        <v>1029.4000000000001</v>
      </c>
      <c r="AP32" s="15">
        <v>1115.5999999999999</v>
      </c>
      <c r="AQ32" s="15">
        <v>1202</v>
      </c>
      <c r="AR32" s="15">
        <v>1289.5</v>
      </c>
      <c r="AS32" s="15">
        <v>1354.3</v>
      </c>
      <c r="AT32" s="15">
        <v>1396</v>
      </c>
      <c r="AU32" s="15">
        <v>1465</v>
      </c>
      <c r="AV32" s="15">
        <v>1547.4</v>
      </c>
      <c r="AW32" s="15">
        <v>1640.2</v>
      </c>
      <c r="AX32" s="15">
        <v>1752.2</v>
      </c>
      <c r="AY32" s="15">
        <v>1847.6</v>
      </c>
      <c r="AZ32" s="15">
        <v>1871.4</v>
      </c>
      <c r="BA32" s="15">
        <v>1870.2</v>
      </c>
      <c r="BB32" s="15">
        <v>1865.3</v>
      </c>
      <c r="BC32" s="15">
        <v>1866.1</v>
      </c>
      <c r="BD32" s="15">
        <v>1883.6</v>
      </c>
      <c r="BE32" s="15">
        <v>1932.3</v>
      </c>
    </row>
  </sheetData>
  <mergeCells count="4">
    <mergeCell ref="A1:BE1"/>
    <mergeCell ref="A2:BE2"/>
    <mergeCell ref="A3:BE3"/>
    <mergeCell ref="A4:BE4"/>
  </mergeCells>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4"/>
  <sheetViews>
    <sheetView zoomScaleNormal="100" workbookViewId="0">
      <selection activeCell="C7" sqref="C7"/>
    </sheetView>
  </sheetViews>
  <sheetFormatPr baseColWidth="10" defaultColWidth="10.6640625" defaultRowHeight="16" x14ac:dyDescent="0.2"/>
  <sheetData>
    <row r="1" spans="1:10" x14ac:dyDescent="0.2">
      <c r="A1" s="18">
        <v>42158</v>
      </c>
    </row>
    <row r="2" spans="1:10" x14ac:dyDescent="0.2">
      <c r="A2" t="s">
        <v>124</v>
      </c>
    </row>
    <row r="3" spans="1:10" x14ac:dyDescent="0.2">
      <c r="A3" t="s">
        <v>125</v>
      </c>
    </row>
    <row r="4" spans="1:10" x14ac:dyDescent="0.2">
      <c r="A4" t="s">
        <v>126</v>
      </c>
    </row>
    <row r="5" spans="1:10" x14ac:dyDescent="0.2">
      <c r="C5" s="6" t="s">
        <v>127</v>
      </c>
      <c r="D5" s="6"/>
      <c r="F5" s="6" t="s">
        <v>128</v>
      </c>
      <c r="G5" s="6"/>
      <c r="I5" s="6" t="s">
        <v>129</v>
      </c>
      <c r="J5" s="6"/>
    </row>
    <row r="6" spans="1:10" x14ac:dyDescent="0.2">
      <c r="A6" t="s">
        <v>130</v>
      </c>
      <c r="B6" t="s">
        <v>131</v>
      </c>
      <c r="C6" t="s">
        <v>132</v>
      </c>
      <c r="D6" t="s">
        <v>133</v>
      </c>
      <c r="E6" t="s">
        <v>131</v>
      </c>
      <c r="F6" t="s">
        <v>134</v>
      </c>
      <c r="G6" t="s">
        <v>133</v>
      </c>
      <c r="H6" t="s">
        <v>131</v>
      </c>
      <c r="I6" t="s">
        <v>132</v>
      </c>
      <c r="J6" t="s">
        <v>133</v>
      </c>
    </row>
    <row r="7" spans="1:10" x14ac:dyDescent="0.2">
      <c r="A7">
        <v>1960</v>
      </c>
      <c r="B7" s="19">
        <v>3508</v>
      </c>
      <c r="C7" s="19">
        <v>4892</v>
      </c>
      <c r="D7" s="19">
        <v>-1384</v>
      </c>
      <c r="E7" s="19">
        <v>25940</v>
      </c>
      <c r="F7" s="19">
        <v>19650</v>
      </c>
      <c r="G7" s="19">
        <v>6290</v>
      </c>
      <c r="H7" s="19">
        <v>22432</v>
      </c>
      <c r="I7" s="19">
        <v>14758</v>
      </c>
      <c r="J7" s="19">
        <v>7674</v>
      </c>
    </row>
    <row r="8" spans="1:10" x14ac:dyDescent="0.2">
      <c r="A8">
        <v>1961</v>
      </c>
      <c r="B8" s="19">
        <v>4195</v>
      </c>
      <c r="C8" s="19">
        <v>5571</v>
      </c>
      <c r="D8" s="19">
        <v>-1376</v>
      </c>
      <c r="E8" s="19">
        <v>26403</v>
      </c>
      <c r="F8" s="19">
        <v>20108</v>
      </c>
      <c r="G8" s="19">
        <v>6295</v>
      </c>
      <c r="H8" s="19">
        <v>22208</v>
      </c>
      <c r="I8" s="19">
        <v>14537</v>
      </c>
      <c r="J8" s="19">
        <v>7671</v>
      </c>
    </row>
    <row r="9" spans="1:10" x14ac:dyDescent="0.2">
      <c r="A9">
        <v>1962</v>
      </c>
      <c r="B9" s="19">
        <v>3370</v>
      </c>
      <c r="C9" s="19">
        <v>4521</v>
      </c>
      <c r="D9" s="19">
        <v>-1151</v>
      </c>
      <c r="E9" s="19">
        <v>27722</v>
      </c>
      <c r="F9" s="19">
        <v>20781</v>
      </c>
      <c r="G9" s="19">
        <v>6941</v>
      </c>
      <c r="H9" s="19">
        <v>24352</v>
      </c>
      <c r="I9" s="19">
        <v>16260</v>
      </c>
      <c r="J9" s="19">
        <v>8092</v>
      </c>
    </row>
    <row r="10" spans="1:10" x14ac:dyDescent="0.2">
      <c r="A10">
        <v>1963</v>
      </c>
      <c r="B10" s="19">
        <v>4210</v>
      </c>
      <c r="C10" s="19">
        <v>5224</v>
      </c>
      <c r="D10" s="19">
        <v>-1014</v>
      </c>
      <c r="E10" s="19">
        <v>29620</v>
      </c>
      <c r="F10" s="19">
        <v>22272</v>
      </c>
      <c r="G10" s="19">
        <v>7348</v>
      </c>
      <c r="H10" s="19">
        <v>25410</v>
      </c>
      <c r="I10" s="19">
        <v>17048</v>
      </c>
      <c r="J10" s="19">
        <v>8362</v>
      </c>
    </row>
    <row r="11" spans="1:10" x14ac:dyDescent="0.2">
      <c r="A11">
        <v>1964</v>
      </c>
      <c r="B11" s="19">
        <v>6022</v>
      </c>
      <c r="C11" s="19">
        <v>6801</v>
      </c>
      <c r="D11">
        <v>-779</v>
      </c>
      <c r="E11" s="19">
        <v>33341</v>
      </c>
      <c r="F11" s="19">
        <v>25501</v>
      </c>
      <c r="G11" s="19">
        <v>7840</v>
      </c>
      <c r="H11" s="19">
        <v>27319</v>
      </c>
      <c r="I11" s="19">
        <v>18700</v>
      </c>
      <c r="J11" s="19">
        <v>8619</v>
      </c>
    </row>
    <row r="12" spans="1:10" x14ac:dyDescent="0.2">
      <c r="A12">
        <v>1965</v>
      </c>
      <c r="B12" s="19">
        <v>4664</v>
      </c>
      <c r="C12" s="19">
        <v>4951</v>
      </c>
      <c r="D12">
        <v>-287</v>
      </c>
      <c r="E12" s="19">
        <v>35285</v>
      </c>
      <c r="F12" s="19">
        <v>26461</v>
      </c>
      <c r="G12" s="19">
        <v>8824</v>
      </c>
      <c r="H12" s="19">
        <v>30621</v>
      </c>
      <c r="I12" s="19">
        <v>21510</v>
      </c>
      <c r="J12" s="19">
        <v>9111</v>
      </c>
    </row>
    <row r="13" spans="1:10" x14ac:dyDescent="0.2">
      <c r="A13">
        <v>1966</v>
      </c>
      <c r="B13" s="19">
        <v>2939</v>
      </c>
      <c r="C13" s="19">
        <v>3817</v>
      </c>
      <c r="D13">
        <v>-878</v>
      </c>
      <c r="E13" s="19">
        <v>38926</v>
      </c>
      <c r="F13" s="19">
        <v>29310</v>
      </c>
      <c r="G13" s="19">
        <v>9616</v>
      </c>
      <c r="H13" s="19">
        <v>35987</v>
      </c>
      <c r="I13" s="19">
        <v>25493</v>
      </c>
      <c r="J13" s="19">
        <v>10494</v>
      </c>
    </row>
    <row r="14" spans="1:10" x14ac:dyDescent="0.2">
      <c r="A14">
        <v>1967</v>
      </c>
      <c r="B14" s="19">
        <v>2604</v>
      </c>
      <c r="C14" s="19">
        <v>3800</v>
      </c>
      <c r="D14" s="19">
        <v>-1196</v>
      </c>
      <c r="E14" s="19">
        <v>41333</v>
      </c>
      <c r="F14" s="19">
        <v>30666</v>
      </c>
      <c r="G14" s="19">
        <v>10667</v>
      </c>
      <c r="H14" s="19">
        <v>38729</v>
      </c>
      <c r="I14" s="19">
        <v>26866</v>
      </c>
      <c r="J14" s="19">
        <v>11863</v>
      </c>
    </row>
    <row r="15" spans="1:10" x14ac:dyDescent="0.2">
      <c r="A15">
        <v>1968</v>
      </c>
      <c r="B15">
        <v>250</v>
      </c>
      <c r="C15">
        <v>635</v>
      </c>
      <c r="D15">
        <v>-385</v>
      </c>
      <c r="E15" s="19">
        <v>45543</v>
      </c>
      <c r="F15" s="19">
        <v>33626</v>
      </c>
      <c r="G15" s="19">
        <v>11917</v>
      </c>
      <c r="H15" s="19">
        <v>45293</v>
      </c>
      <c r="I15" s="19">
        <v>32991</v>
      </c>
      <c r="J15" s="19">
        <v>12302</v>
      </c>
    </row>
    <row r="16" spans="1:10" x14ac:dyDescent="0.2">
      <c r="A16">
        <v>1969</v>
      </c>
      <c r="B16">
        <v>91</v>
      </c>
      <c r="C16">
        <v>607</v>
      </c>
      <c r="D16">
        <v>-516</v>
      </c>
      <c r="E16" s="19">
        <v>49220</v>
      </c>
      <c r="F16" s="19">
        <v>36414</v>
      </c>
      <c r="G16" s="19">
        <v>12806</v>
      </c>
      <c r="H16" s="19">
        <v>49129</v>
      </c>
      <c r="I16" s="19">
        <v>35807</v>
      </c>
      <c r="J16" s="19">
        <v>13322</v>
      </c>
    </row>
    <row r="17" spans="1:10" x14ac:dyDescent="0.2">
      <c r="A17">
        <v>1970</v>
      </c>
      <c r="B17" s="19">
        <v>2254</v>
      </c>
      <c r="C17" s="19">
        <v>2603</v>
      </c>
      <c r="D17">
        <v>-349</v>
      </c>
      <c r="E17" s="19">
        <v>56640</v>
      </c>
      <c r="F17" s="19">
        <v>42469</v>
      </c>
      <c r="G17" s="19">
        <v>14171</v>
      </c>
      <c r="H17" s="19">
        <v>54386</v>
      </c>
      <c r="I17" s="19">
        <v>39866</v>
      </c>
      <c r="J17" s="19">
        <v>14520</v>
      </c>
    </row>
    <row r="18" spans="1:10" x14ac:dyDescent="0.2">
      <c r="A18">
        <v>1971</v>
      </c>
      <c r="B18" s="19">
        <v>-1302</v>
      </c>
      <c r="C18" s="19">
        <v>-2260</v>
      </c>
      <c r="D18">
        <v>958</v>
      </c>
      <c r="E18" s="19">
        <v>59677</v>
      </c>
      <c r="F18" s="19">
        <v>43319</v>
      </c>
      <c r="G18" s="19">
        <v>16358</v>
      </c>
      <c r="H18" s="19">
        <v>60979</v>
      </c>
      <c r="I18" s="19">
        <v>45579</v>
      </c>
      <c r="J18" s="19">
        <v>15400</v>
      </c>
    </row>
    <row r="19" spans="1:10" x14ac:dyDescent="0.2">
      <c r="A19">
        <v>1972</v>
      </c>
      <c r="B19" s="19">
        <v>-5443</v>
      </c>
      <c r="C19" s="19">
        <v>-6416</v>
      </c>
      <c r="D19">
        <v>973</v>
      </c>
      <c r="E19" s="19">
        <v>67222</v>
      </c>
      <c r="F19" s="19">
        <v>49381</v>
      </c>
      <c r="G19" s="19">
        <v>17841</v>
      </c>
      <c r="H19" s="19">
        <v>72665</v>
      </c>
      <c r="I19" s="19">
        <v>55797</v>
      </c>
      <c r="J19" s="19">
        <v>16868</v>
      </c>
    </row>
    <row r="20" spans="1:10" x14ac:dyDescent="0.2">
      <c r="A20">
        <v>1973</v>
      </c>
      <c r="B20" s="19">
        <v>1900</v>
      </c>
      <c r="C20">
        <v>911</v>
      </c>
      <c r="D20">
        <v>989</v>
      </c>
      <c r="E20" s="19">
        <v>91242</v>
      </c>
      <c r="F20" s="19">
        <v>71410</v>
      </c>
      <c r="G20" s="19">
        <v>19832</v>
      </c>
      <c r="H20" s="19">
        <v>89342</v>
      </c>
      <c r="I20" s="19">
        <v>70499</v>
      </c>
      <c r="J20" s="19">
        <v>18843</v>
      </c>
    </row>
    <row r="21" spans="1:10" x14ac:dyDescent="0.2">
      <c r="A21">
        <v>1974</v>
      </c>
      <c r="B21" s="19">
        <v>-4293</v>
      </c>
      <c r="C21" s="19">
        <v>-5505</v>
      </c>
      <c r="D21" s="19">
        <v>1212</v>
      </c>
      <c r="E21" s="19">
        <v>120897</v>
      </c>
      <c r="F21" s="19">
        <v>98306</v>
      </c>
      <c r="G21" s="19">
        <v>22591</v>
      </c>
      <c r="H21" s="19">
        <v>125190</v>
      </c>
      <c r="I21" s="19">
        <v>103811</v>
      </c>
      <c r="J21" s="19">
        <v>21379</v>
      </c>
    </row>
    <row r="22" spans="1:10" x14ac:dyDescent="0.2">
      <c r="A22">
        <v>1975</v>
      </c>
      <c r="B22" s="19">
        <v>12404</v>
      </c>
      <c r="C22" s="19">
        <v>8903</v>
      </c>
      <c r="D22" s="19">
        <v>3501</v>
      </c>
      <c r="E22" s="19">
        <v>132585</v>
      </c>
      <c r="F22" s="19">
        <v>107088</v>
      </c>
      <c r="G22" s="19">
        <v>25497</v>
      </c>
      <c r="H22" s="19">
        <v>120181</v>
      </c>
      <c r="I22" s="19">
        <v>98185</v>
      </c>
      <c r="J22" s="19">
        <v>21996</v>
      </c>
    </row>
    <row r="23" spans="1:10" x14ac:dyDescent="0.2">
      <c r="A23">
        <v>1976</v>
      </c>
      <c r="B23" s="19">
        <v>-6082</v>
      </c>
      <c r="C23" s="19">
        <v>-9483</v>
      </c>
      <c r="D23" s="19">
        <v>3401</v>
      </c>
      <c r="E23" s="19">
        <v>142716</v>
      </c>
      <c r="F23" s="19">
        <v>114745</v>
      </c>
      <c r="G23" s="19">
        <v>27971</v>
      </c>
      <c r="H23" s="19">
        <v>148798</v>
      </c>
      <c r="I23" s="19">
        <v>124228</v>
      </c>
      <c r="J23" s="19">
        <v>24570</v>
      </c>
    </row>
    <row r="24" spans="1:10" x14ac:dyDescent="0.2">
      <c r="A24">
        <v>1977</v>
      </c>
      <c r="B24" s="19">
        <v>-27246</v>
      </c>
      <c r="C24" s="19">
        <v>-31091</v>
      </c>
      <c r="D24" s="19">
        <v>3845</v>
      </c>
      <c r="E24" s="19">
        <v>152301</v>
      </c>
      <c r="F24" s="19">
        <v>120816</v>
      </c>
      <c r="G24" s="19">
        <v>31485</v>
      </c>
      <c r="H24" s="19">
        <v>179547</v>
      </c>
      <c r="I24" s="19">
        <v>151907</v>
      </c>
      <c r="J24" s="19">
        <v>27640</v>
      </c>
    </row>
    <row r="25" spans="1:10" x14ac:dyDescent="0.2">
      <c r="A25">
        <v>1978</v>
      </c>
      <c r="B25" s="19">
        <v>-29763</v>
      </c>
      <c r="C25" s="19">
        <v>-33927</v>
      </c>
      <c r="D25" s="19">
        <v>4164</v>
      </c>
      <c r="E25" s="19">
        <v>178428</v>
      </c>
      <c r="F25" s="19">
        <v>142075</v>
      </c>
      <c r="G25" s="19">
        <v>36353</v>
      </c>
      <c r="H25" s="19">
        <v>208191</v>
      </c>
      <c r="I25" s="19">
        <v>176002</v>
      </c>
      <c r="J25" s="19">
        <v>32189</v>
      </c>
    </row>
    <row r="26" spans="1:10" x14ac:dyDescent="0.2">
      <c r="A26">
        <v>1979</v>
      </c>
      <c r="B26" s="19">
        <v>-24565</v>
      </c>
      <c r="C26" s="19">
        <v>-27568</v>
      </c>
      <c r="D26" s="19">
        <v>3003</v>
      </c>
      <c r="E26" s="19">
        <v>224131</v>
      </c>
      <c r="F26" s="19">
        <v>184439</v>
      </c>
      <c r="G26" s="19">
        <v>39692</v>
      </c>
      <c r="H26" s="19">
        <v>248696</v>
      </c>
      <c r="I26" s="19">
        <v>212007</v>
      </c>
      <c r="J26" s="19">
        <v>36689</v>
      </c>
    </row>
    <row r="27" spans="1:10" x14ac:dyDescent="0.2">
      <c r="A27">
        <v>1980</v>
      </c>
      <c r="B27" s="19">
        <v>-19407</v>
      </c>
      <c r="C27" s="19">
        <v>-25500</v>
      </c>
      <c r="D27" s="19">
        <v>6093</v>
      </c>
      <c r="E27" s="19">
        <v>271834</v>
      </c>
      <c r="F27" s="19">
        <v>224250</v>
      </c>
      <c r="G27" s="19">
        <v>47584</v>
      </c>
      <c r="H27" s="19">
        <v>291241</v>
      </c>
      <c r="I27" s="19">
        <v>249750</v>
      </c>
      <c r="J27" s="19">
        <v>41491</v>
      </c>
    </row>
    <row r="28" spans="1:10" x14ac:dyDescent="0.2">
      <c r="A28">
        <v>1981</v>
      </c>
      <c r="B28" s="19">
        <v>-16172</v>
      </c>
      <c r="C28" s="19">
        <v>-28023</v>
      </c>
      <c r="D28" s="19">
        <v>11851</v>
      </c>
      <c r="E28" s="19">
        <v>294398</v>
      </c>
      <c r="F28" s="19">
        <v>237044</v>
      </c>
      <c r="G28" s="19">
        <v>57354</v>
      </c>
      <c r="H28" s="19">
        <v>310570</v>
      </c>
      <c r="I28" s="19">
        <v>265067</v>
      </c>
      <c r="J28" s="19">
        <v>45503</v>
      </c>
    </row>
    <row r="29" spans="1:10" x14ac:dyDescent="0.2">
      <c r="A29">
        <v>1982</v>
      </c>
      <c r="B29" s="19">
        <v>-24156</v>
      </c>
      <c r="C29" s="19">
        <v>-36485</v>
      </c>
      <c r="D29" s="19">
        <v>12329</v>
      </c>
      <c r="E29" s="19">
        <v>275236</v>
      </c>
      <c r="F29" s="19">
        <v>211157</v>
      </c>
      <c r="G29" s="19">
        <v>64079</v>
      </c>
      <c r="H29" s="19">
        <v>299391</v>
      </c>
      <c r="I29" s="19">
        <v>247642</v>
      </c>
      <c r="J29" s="19">
        <v>51749</v>
      </c>
    </row>
    <row r="30" spans="1:10" x14ac:dyDescent="0.2">
      <c r="A30">
        <v>1983</v>
      </c>
      <c r="B30" s="19">
        <v>-57767</v>
      </c>
      <c r="C30" s="19">
        <v>-67102</v>
      </c>
      <c r="D30" s="19">
        <v>9335</v>
      </c>
      <c r="E30" s="19">
        <v>266106</v>
      </c>
      <c r="F30" s="19">
        <v>201799</v>
      </c>
      <c r="G30" s="19">
        <v>64307</v>
      </c>
      <c r="H30" s="19">
        <v>323874</v>
      </c>
      <c r="I30" s="19">
        <v>268901</v>
      </c>
      <c r="J30" s="19">
        <v>54973</v>
      </c>
    </row>
    <row r="31" spans="1:10" x14ac:dyDescent="0.2">
      <c r="A31">
        <v>1984</v>
      </c>
      <c r="B31" s="19">
        <v>-109072</v>
      </c>
      <c r="C31" s="19">
        <v>-112492</v>
      </c>
      <c r="D31" s="19">
        <v>3420</v>
      </c>
      <c r="E31" s="19">
        <v>291094</v>
      </c>
      <c r="F31" s="19">
        <v>219926</v>
      </c>
      <c r="G31" s="19">
        <v>71168</v>
      </c>
      <c r="H31" s="19">
        <v>400166</v>
      </c>
      <c r="I31" s="19">
        <v>332418</v>
      </c>
      <c r="J31" s="19">
        <v>67748</v>
      </c>
    </row>
    <row r="32" spans="1:10" x14ac:dyDescent="0.2">
      <c r="A32">
        <v>1985</v>
      </c>
      <c r="B32" s="19">
        <v>-121880</v>
      </c>
      <c r="C32" s="19">
        <v>-122173</v>
      </c>
      <c r="D32">
        <v>294</v>
      </c>
      <c r="E32" s="19">
        <v>289070</v>
      </c>
      <c r="F32" s="19">
        <v>215915</v>
      </c>
      <c r="G32" s="19">
        <v>73155</v>
      </c>
      <c r="H32" s="19">
        <v>410950</v>
      </c>
      <c r="I32" s="19">
        <v>338088</v>
      </c>
      <c r="J32" s="19">
        <v>72862</v>
      </c>
    </row>
    <row r="33" spans="1:10" x14ac:dyDescent="0.2">
      <c r="A33">
        <v>1986</v>
      </c>
      <c r="B33" s="19">
        <v>-138538</v>
      </c>
      <c r="C33" s="19">
        <v>-145081</v>
      </c>
      <c r="D33" s="19">
        <v>6543</v>
      </c>
      <c r="E33" s="19">
        <v>310033</v>
      </c>
      <c r="F33" s="19">
        <v>223344</v>
      </c>
      <c r="G33" s="19">
        <v>86689</v>
      </c>
      <c r="H33" s="19">
        <v>448572</v>
      </c>
      <c r="I33" s="19">
        <v>368425</v>
      </c>
      <c r="J33" s="19">
        <v>80147</v>
      </c>
    </row>
    <row r="34" spans="1:10" x14ac:dyDescent="0.2">
      <c r="A34">
        <v>1987</v>
      </c>
      <c r="B34" s="19">
        <v>-151684</v>
      </c>
      <c r="C34" s="19">
        <v>-159557</v>
      </c>
      <c r="D34" s="19">
        <v>7874</v>
      </c>
      <c r="E34" s="19">
        <v>348869</v>
      </c>
      <c r="F34" s="19">
        <v>250208</v>
      </c>
      <c r="G34" s="19">
        <v>98661</v>
      </c>
      <c r="H34" s="19">
        <v>500552</v>
      </c>
      <c r="I34" s="19">
        <v>409765</v>
      </c>
      <c r="J34" s="19">
        <v>90787</v>
      </c>
    </row>
    <row r="35" spans="1:10" x14ac:dyDescent="0.2">
      <c r="A35">
        <v>1988</v>
      </c>
      <c r="B35" s="19">
        <v>-114566</v>
      </c>
      <c r="C35" s="19">
        <v>-126959</v>
      </c>
      <c r="D35" s="19">
        <v>12393</v>
      </c>
      <c r="E35" s="19">
        <v>431149</v>
      </c>
      <c r="F35" s="19">
        <v>320230</v>
      </c>
      <c r="G35" s="19">
        <v>110919</v>
      </c>
      <c r="H35" s="19">
        <v>545715</v>
      </c>
      <c r="I35" s="19">
        <v>447189</v>
      </c>
      <c r="J35" s="19">
        <v>98526</v>
      </c>
    </row>
    <row r="36" spans="1:10" x14ac:dyDescent="0.2">
      <c r="A36">
        <v>1989</v>
      </c>
      <c r="B36" s="19">
        <v>-93141</v>
      </c>
      <c r="C36" s="19">
        <v>-117749</v>
      </c>
      <c r="D36" s="19">
        <v>24607</v>
      </c>
      <c r="E36" s="19">
        <v>487003</v>
      </c>
      <c r="F36" s="19">
        <v>359916</v>
      </c>
      <c r="G36" s="19">
        <v>127087</v>
      </c>
      <c r="H36" s="19">
        <v>580144</v>
      </c>
      <c r="I36" s="19">
        <v>477665</v>
      </c>
      <c r="J36" s="19">
        <v>102479</v>
      </c>
    </row>
    <row r="37" spans="1:10" x14ac:dyDescent="0.2">
      <c r="A37">
        <v>1990</v>
      </c>
      <c r="B37" s="19">
        <v>-80864</v>
      </c>
      <c r="C37" s="19">
        <v>-111037</v>
      </c>
      <c r="D37" s="19">
        <v>30173</v>
      </c>
      <c r="E37" s="19">
        <v>535233</v>
      </c>
      <c r="F37" s="19">
        <v>387401</v>
      </c>
      <c r="G37" s="19">
        <v>147832</v>
      </c>
      <c r="H37" s="19">
        <v>616097</v>
      </c>
      <c r="I37" s="19">
        <v>498438</v>
      </c>
      <c r="J37" s="19">
        <v>117659</v>
      </c>
    </row>
    <row r="38" spans="1:10" x14ac:dyDescent="0.2">
      <c r="A38">
        <v>1991</v>
      </c>
      <c r="B38" s="19">
        <v>-31135</v>
      </c>
      <c r="C38" s="19">
        <v>-76937</v>
      </c>
      <c r="D38" s="19">
        <v>45802</v>
      </c>
      <c r="E38" s="19">
        <v>578344</v>
      </c>
      <c r="F38" s="19">
        <v>414083</v>
      </c>
      <c r="G38" s="19">
        <v>164261</v>
      </c>
      <c r="H38" s="19">
        <v>609479</v>
      </c>
      <c r="I38" s="19">
        <v>491020</v>
      </c>
      <c r="J38" s="19">
        <v>118459</v>
      </c>
    </row>
    <row r="39" spans="1:10" x14ac:dyDescent="0.2">
      <c r="A39">
        <v>1992</v>
      </c>
      <c r="B39" s="19">
        <v>-39212</v>
      </c>
      <c r="C39" s="19">
        <v>-96897</v>
      </c>
      <c r="D39" s="19">
        <v>57685</v>
      </c>
      <c r="E39" s="19">
        <v>616882</v>
      </c>
      <c r="F39" s="19">
        <v>439631</v>
      </c>
      <c r="G39" s="19">
        <v>177251</v>
      </c>
      <c r="H39" s="19">
        <v>656094</v>
      </c>
      <c r="I39" s="19">
        <v>536528</v>
      </c>
      <c r="J39" s="19">
        <v>119566</v>
      </c>
    </row>
    <row r="40" spans="1:10" x14ac:dyDescent="0.2">
      <c r="A40">
        <v>1993</v>
      </c>
      <c r="B40" s="19">
        <v>-70311</v>
      </c>
      <c r="C40" s="19">
        <v>-132451</v>
      </c>
      <c r="D40" s="19">
        <v>62141</v>
      </c>
      <c r="E40" s="19">
        <v>642863</v>
      </c>
      <c r="F40" s="19">
        <v>456943</v>
      </c>
      <c r="G40" s="19">
        <v>185920</v>
      </c>
      <c r="H40" s="19">
        <v>713174</v>
      </c>
      <c r="I40" s="19">
        <v>589394</v>
      </c>
      <c r="J40" s="19">
        <v>123780</v>
      </c>
    </row>
    <row r="41" spans="1:10" x14ac:dyDescent="0.2">
      <c r="A41">
        <v>1994</v>
      </c>
      <c r="B41" s="19">
        <v>-98493</v>
      </c>
      <c r="C41" s="19">
        <v>-165831</v>
      </c>
      <c r="D41" s="19">
        <v>67338</v>
      </c>
      <c r="E41" s="19">
        <v>703254</v>
      </c>
      <c r="F41" s="19">
        <v>502859</v>
      </c>
      <c r="G41" s="19">
        <v>200395</v>
      </c>
      <c r="H41" s="19">
        <v>801747</v>
      </c>
      <c r="I41" s="19">
        <v>668690</v>
      </c>
      <c r="J41" s="19">
        <v>133057</v>
      </c>
    </row>
    <row r="42" spans="1:10" x14ac:dyDescent="0.2">
      <c r="A42">
        <v>1995</v>
      </c>
      <c r="B42" s="19">
        <v>-96384</v>
      </c>
      <c r="C42" s="19">
        <v>-174170</v>
      </c>
      <c r="D42" s="19">
        <v>77786</v>
      </c>
      <c r="E42" s="19">
        <v>794387</v>
      </c>
      <c r="F42" s="19">
        <v>575204</v>
      </c>
      <c r="G42" s="19">
        <v>219183</v>
      </c>
      <c r="H42" s="19">
        <v>890771</v>
      </c>
      <c r="I42" s="19">
        <v>749374</v>
      </c>
      <c r="J42" s="19">
        <v>141397</v>
      </c>
    </row>
    <row r="43" spans="1:10" x14ac:dyDescent="0.2">
      <c r="A43">
        <v>1996</v>
      </c>
      <c r="B43" s="19">
        <v>-104065</v>
      </c>
      <c r="C43" s="19">
        <v>-191000</v>
      </c>
      <c r="D43" s="19">
        <v>86935</v>
      </c>
      <c r="E43" s="19">
        <v>851602</v>
      </c>
      <c r="F43" s="19">
        <v>612113</v>
      </c>
      <c r="G43" s="19">
        <v>239489</v>
      </c>
      <c r="H43" s="19">
        <v>955667</v>
      </c>
      <c r="I43" s="19">
        <v>803113</v>
      </c>
      <c r="J43" s="19">
        <v>152554</v>
      </c>
    </row>
    <row r="44" spans="1:10" x14ac:dyDescent="0.2">
      <c r="A44">
        <v>1997</v>
      </c>
      <c r="B44" s="19">
        <v>-108273</v>
      </c>
      <c r="C44" s="19">
        <v>-198428</v>
      </c>
      <c r="D44" s="19">
        <v>90155</v>
      </c>
      <c r="E44" s="19">
        <v>934453</v>
      </c>
      <c r="F44" s="19">
        <v>678366</v>
      </c>
      <c r="G44" s="19">
        <v>256087</v>
      </c>
      <c r="H44" s="19">
        <v>1042726</v>
      </c>
      <c r="I44" s="19">
        <v>876794</v>
      </c>
      <c r="J44" s="19">
        <v>165932</v>
      </c>
    </row>
    <row r="45" spans="1:10" x14ac:dyDescent="0.2">
      <c r="A45">
        <v>1998</v>
      </c>
      <c r="B45" s="19">
        <v>-166140</v>
      </c>
      <c r="C45" s="19">
        <v>-248221</v>
      </c>
      <c r="D45" s="19">
        <v>82081</v>
      </c>
      <c r="E45" s="19">
        <v>933174</v>
      </c>
      <c r="F45" s="19">
        <v>670416</v>
      </c>
      <c r="G45" s="19">
        <v>262758</v>
      </c>
      <c r="H45" s="19">
        <v>1099314</v>
      </c>
      <c r="I45" s="19">
        <v>918637</v>
      </c>
      <c r="J45" s="19">
        <v>180677</v>
      </c>
    </row>
    <row r="46" spans="1:10" x14ac:dyDescent="0.2">
      <c r="A46">
        <v>1999</v>
      </c>
      <c r="B46" s="19">
        <v>-258617</v>
      </c>
      <c r="C46" s="19">
        <v>-337068</v>
      </c>
      <c r="D46" s="19">
        <v>78450</v>
      </c>
      <c r="E46" s="19">
        <v>969867</v>
      </c>
      <c r="F46" s="19">
        <v>698524</v>
      </c>
      <c r="G46" s="19">
        <v>271343</v>
      </c>
      <c r="H46" s="19">
        <v>1228485</v>
      </c>
      <c r="I46" s="19">
        <v>1035592</v>
      </c>
      <c r="J46" s="19">
        <v>192893</v>
      </c>
    </row>
    <row r="47" spans="1:10" x14ac:dyDescent="0.2">
      <c r="A47">
        <v>2000</v>
      </c>
      <c r="B47" s="19">
        <v>-372517</v>
      </c>
      <c r="C47" s="19">
        <v>-446783</v>
      </c>
      <c r="D47" s="19">
        <v>74266</v>
      </c>
      <c r="E47" s="19">
        <v>1075321</v>
      </c>
      <c r="F47" s="19">
        <v>784940</v>
      </c>
      <c r="G47" s="19">
        <v>290381</v>
      </c>
      <c r="H47" s="19">
        <v>1447837</v>
      </c>
      <c r="I47" s="19">
        <v>1231722</v>
      </c>
      <c r="J47" s="19">
        <v>216115</v>
      </c>
    </row>
    <row r="48" spans="1:10" x14ac:dyDescent="0.2">
      <c r="A48">
        <v>2001</v>
      </c>
      <c r="B48" s="19">
        <v>-361511</v>
      </c>
      <c r="C48" s="19">
        <v>-422370</v>
      </c>
      <c r="D48" s="19">
        <v>60858</v>
      </c>
      <c r="E48" s="19">
        <v>1005654</v>
      </c>
      <c r="F48" s="19">
        <v>731331</v>
      </c>
      <c r="G48" s="19">
        <v>274323</v>
      </c>
      <c r="H48" s="19">
        <v>1367165</v>
      </c>
      <c r="I48" s="19">
        <v>1153701</v>
      </c>
      <c r="J48" s="19">
        <v>213465</v>
      </c>
    </row>
    <row r="49" spans="1:10" x14ac:dyDescent="0.2">
      <c r="A49">
        <v>2002</v>
      </c>
      <c r="B49" s="19">
        <v>-418955</v>
      </c>
      <c r="C49" s="19">
        <v>-475245</v>
      </c>
      <c r="D49" s="19">
        <v>56290</v>
      </c>
      <c r="E49" s="19">
        <v>978706</v>
      </c>
      <c r="F49" s="19">
        <v>698036</v>
      </c>
      <c r="G49" s="19">
        <v>280670</v>
      </c>
      <c r="H49" s="19">
        <v>1397660</v>
      </c>
      <c r="I49" s="19">
        <v>1173281</v>
      </c>
      <c r="J49" s="19">
        <v>224379</v>
      </c>
    </row>
    <row r="50" spans="1:10" x14ac:dyDescent="0.2">
      <c r="A50">
        <v>2003</v>
      </c>
      <c r="B50" s="19">
        <v>-493890</v>
      </c>
      <c r="C50" s="19">
        <v>-541643</v>
      </c>
      <c r="D50" s="19">
        <v>47754</v>
      </c>
      <c r="E50" s="19">
        <v>1020418</v>
      </c>
      <c r="F50" s="19">
        <v>730446</v>
      </c>
      <c r="G50" s="19">
        <v>289972</v>
      </c>
      <c r="H50" s="19">
        <v>1514308</v>
      </c>
      <c r="I50" s="19">
        <v>1272089</v>
      </c>
      <c r="J50" s="19">
        <v>242219</v>
      </c>
    </row>
    <row r="51" spans="1:10" x14ac:dyDescent="0.2">
      <c r="A51">
        <v>2004</v>
      </c>
      <c r="B51" s="19">
        <v>-609883</v>
      </c>
      <c r="C51" s="19">
        <v>-664766</v>
      </c>
      <c r="D51" s="19">
        <v>54882</v>
      </c>
      <c r="E51" s="19">
        <v>1161549</v>
      </c>
      <c r="F51" s="19">
        <v>823584</v>
      </c>
      <c r="G51" s="19">
        <v>337966</v>
      </c>
      <c r="H51" s="19">
        <v>1771433</v>
      </c>
      <c r="I51" s="19">
        <v>1488349</v>
      </c>
      <c r="J51" s="19">
        <v>283083</v>
      </c>
    </row>
    <row r="52" spans="1:10" x14ac:dyDescent="0.2">
      <c r="A52">
        <v>2005</v>
      </c>
      <c r="B52" s="19">
        <v>-714245</v>
      </c>
      <c r="C52" s="19">
        <v>-782804</v>
      </c>
      <c r="D52" s="19">
        <v>68558</v>
      </c>
      <c r="E52" s="19">
        <v>1286022</v>
      </c>
      <c r="F52" s="19">
        <v>913016</v>
      </c>
      <c r="G52" s="19">
        <v>373006</v>
      </c>
      <c r="H52" s="19">
        <v>2000267</v>
      </c>
      <c r="I52" s="19">
        <v>1695820</v>
      </c>
      <c r="J52" s="19">
        <v>304448</v>
      </c>
    </row>
    <row r="53" spans="1:10" x14ac:dyDescent="0.2">
      <c r="A53">
        <v>2006</v>
      </c>
      <c r="B53" s="19">
        <v>-761716</v>
      </c>
      <c r="C53" s="19">
        <v>-837289</v>
      </c>
      <c r="D53" s="19">
        <v>75573</v>
      </c>
      <c r="E53" s="19">
        <v>1457642</v>
      </c>
      <c r="F53" s="19">
        <v>1040905</v>
      </c>
      <c r="G53" s="19">
        <v>416738</v>
      </c>
      <c r="H53" s="19">
        <v>2219358</v>
      </c>
      <c r="I53" s="19">
        <v>1878194</v>
      </c>
      <c r="J53" s="19">
        <v>341165</v>
      </c>
    </row>
    <row r="54" spans="1:10" x14ac:dyDescent="0.2">
      <c r="A54">
        <v>2007</v>
      </c>
      <c r="B54" s="19">
        <v>-705375</v>
      </c>
      <c r="C54" s="19">
        <v>-821196</v>
      </c>
      <c r="D54" s="19">
        <v>115821</v>
      </c>
      <c r="E54" s="19">
        <v>1653548</v>
      </c>
      <c r="F54" s="19">
        <v>1165151</v>
      </c>
      <c r="G54" s="19">
        <v>488396</v>
      </c>
      <c r="H54" s="19">
        <v>2358922</v>
      </c>
      <c r="I54" s="19">
        <v>1986347</v>
      </c>
      <c r="J54" s="19">
        <v>372575</v>
      </c>
    </row>
    <row r="55" spans="1:10" x14ac:dyDescent="0.2">
      <c r="A55">
        <v>2008</v>
      </c>
      <c r="B55" s="19">
        <v>-708726</v>
      </c>
      <c r="C55" s="19">
        <v>-832492</v>
      </c>
      <c r="D55" s="19">
        <v>123765</v>
      </c>
      <c r="E55" s="19">
        <v>1841612</v>
      </c>
      <c r="F55" s="19">
        <v>1308795</v>
      </c>
      <c r="G55" s="19">
        <v>532817</v>
      </c>
      <c r="H55" s="19">
        <v>2550339</v>
      </c>
      <c r="I55" s="19">
        <v>2141287</v>
      </c>
      <c r="J55" s="19">
        <v>409052</v>
      </c>
    </row>
    <row r="56" spans="1:10" x14ac:dyDescent="0.2">
      <c r="A56">
        <v>2009</v>
      </c>
      <c r="B56" s="19">
        <v>-383774</v>
      </c>
      <c r="C56" s="19">
        <v>-509694</v>
      </c>
      <c r="D56" s="19">
        <v>125920</v>
      </c>
      <c r="E56" s="19">
        <v>1583053</v>
      </c>
      <c r="F56" s="19">
        <v>1070331</v>
      </c>
      <c r="G56" s="19">
        <v>512722</v>
      </c>
      <c r="H56" s="19">
        <v>1966827</v>
      </c>
      <c r="I56" s="19">
        <v>1580025</v>
      </c>
      <c r="J56" s="19">
        <v>386801</v>
      </c>
    </row>
    <row r="57" spans="1:10" x14ac:dyDescent="0.2">
      <c r="A57">
        <v>2010</v>
      </c>
      <c r="B57" s="19">
        <v>-494658</v>
      </c>
      <c r="C57" s="19">
        <v>-648678</v>
      </c>
      <c r="D57" s="19">
        <v>154020</v>
      </c>
      <c r="E57" s="19">
        <v>1853606</v>
      </c>
      <c r="F57" s="19">
        <v>1290273</v>
      </c>
      <c r="G57" s="19">
        <v>563333</v>
      </c>
      <c r="H57" s="19">
        <v>2348263</v>
      </c>
      <c r="I57" s="19">
        <v>1938950</v>
      </c>
      <c r="J57" s="19">
        <v>409313</v>
      </c>
    </row>
    <row r="58" spans="1:10" x14ac:dyDescent="0.2">
      <c r="A58">
        <v>2011</v>
      </c>
      <c r="B58" s="19">
        <v>-548625</v>
      </c>
      <c r="C58" s="19">
        <v>-740646</v>
      </c>
      <c r="D58" s="19">
        <v>192020</v>
      </c>
      <c r="E58" s="19">
        <v>2127021</v>
      </c>
      <c r="F58" s="19">
        <v>1499240</v>
      </c>
      <c r="G58" s="19">
        <v>627781</v>
      </c>
      <c r="H58" s="19">
        <v>2675646</v>
      </c>
      <c r="I58" s="19">
        <v>2239886</v>
      </c>
      <c r="J58" s="19">
        <v>435761</v>
      </c>
    </row>
    <row r="59" spans="1:10" x14ac:dyDescent="0.2">
      <c r="A59">
        <v>2012</v>
      </c>
      <c r="B59" s="19">
        <v>-536773</v>
      </c>
      <c r="C59" s="19">
        <v>-741171</v>
      </c>
      <c r="D59" s="19">
        <v>204398</v>
      </c>
      <c r="E59" s="19">
        <v>2218989</v>
      </c>
      <c r="F59" s="19">
        <v>1562578</v>
      </c>
      <c r="G59" s="19">
        <v>656411</v>
      </c>
      <c r="H59" s="19">
        <v>2755762</v>
      </c>
      <c r="I59" s="19">
        <v>2303749</v>
      </c>
      <c r="J59" s="19">
        <v>452013</v>
      </c>
    </row>
    <row r="60" spans="1:10" x14ac:dyDescent="0.2">
      <c r="A60">
        <v>2013</v>
      </c>
      <c r="B60" s="19">
        <v>-478394</v>
      </c>
      <c r="C60" s="19">
        <v>-702587</v>
      </c>
      <c r="D60" s="19">
        <v>224193</v>
      </c>
      <c r="E60" s="19">
        <v>2279937</v>
      </c>
      <c r="F60" s="19">
        <v>1592043</v>
      </c>
      <c r="G60" s="19">
        <v>687894</v>
      </c>
      <c r="H60" s="19">
        <v>2758331</v>
      </c>
      <c r="I60" s="19">
        <v>2294630</v>
      </c>
      <c r="J60" s="19">
        <v>463700</v>
      </c>
    </row>
    <row r="61" spans="1:10" x14ac:dyDescent="0.2">
      <c r="A61">
        <v>2014</v>
      </c>
      <c r="B61" s="19">
        <v>-508324</v>
      </c>
      <c r="C61" s="19">
        <v>-741462</v>
      </c>
      <c r="D61" s="19">
        <v>233138</v>
      </c>
      <c r="E61" s="19">
        <v>2343205</v>
      </c>
      <c r="F61" s="19">
        <v>1632639</v>
      </c>
      <c r="G61" s="19">
        <v>710565</v>
      </c>
      <c r="H61" s="19">
        <v>2851529</v>
      </c>
      <c r="I61" s="19">
        <v>2374101</v>
      </c>
      <c r="J61" s="19">
        <v>477428</v>
      </c>
    </row>
    <row r="62" spans="1:10" x14ac:dyDescent="0.2">
      <c r="A62" t="s">
        <v>135</v>
      </c>
    </row>
    <row r="63" spans="1:10" x14ac:dyDescent="0.2">
      <c r="A63" t="s">
        <v>136</v>
      </c>
    </row>
    <row r="64" spans="1:10" x14ac:dyDescent="0.2">
      <c r="A64" t="s">
        <v>137</v>
      </c>
    </row>
  </sheetData>
  <mergeCells count="3">
    <mergeCell ref="C5:D5"/>
    <mergeCell ref="F5:G5"/>
    <mergeCell ref="I5:J5"/>
  </mergeCells>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70"/>
  <sheetViews>
    <sheetView zoomScaleNormal="100" workbookViewId="0">
      <pane ySplit="6" topLeftCell="A139" activePane="bottomLeft" state="frozen"/>
      <selection pane="bottomLeft" activeCell="C165" sqref="C165"/>
    </sheetView>
  </sheetViews>
  <sheetFormatPr baseColWidth="10" defaultColWidth="8.83203125" defaultRowHeight="16" x14ac:dyDescent="0.2"/>
  <cols>
    <col min="1" max="1" width="8.83203125" style="15"/>
    <col min="2" max="2" width="36.33203125" style="15" customWidth="1"/>
    <col min="3" max="1024" width="8.83203125" style="15"/>
  </cols>
  <sheetData>
    <row r="1" spans="1:18" ht="18" x14ac:dyDescent="0.2">
      <c r="A1" s="5" t="s">
        <v>138</v>
      </c>
      <c r="B1" s="5"/>
      <c r="C1" s="5"/>
      <c r="D1" s="5"/>
      <c r="E1" s="5"/>
      <c r="F1" s="5"/>
      <c r="G1" s="5"/>
      <c r="H1" s="5"/>
      <c r="I1" s="5"/>
      <c r="J1" s="5"/>
      <c r="K1" s="5"/>
      <c r="L1" s="5"/>
      <c r="M1" s="5"/>
      <c r="N1" s="5"/>
      <c r="O1" s="5"/>
      <c r="P1" s="5"/>
      <c r="Q1" s="5"/>
      <c r="R1" s="5"/>
    </row>
    <row r="2" spans="1:18" ht="17" x14ac:dyDescent="0.2">
      <c r="A2" s="4" t="s">
        <v>139</v>
      </c>
      <c r="B2" s="4"/>
      <c r="C2" s="4"/>
      <c r="D2" s="4"/>
      <c r="E2" s="4"/>
      <c r="F2" s="4"/>
      <c r="G2" s="4"/>
      <c r="H2" s="4"/>
      <c r="I2" s="4"/>
      <c r="J2" s="4"/>
      <c r="K2" s="4"/>
      <c r="L2" s="4"/>
      <c r="M2" s="4"/>
      <c r="N2" s="4"/>
      <c r="O2" s="4"/>
      <c r="P2" s="4"/>
      <c r="Q2" s="4"/>
      <c r="R2" s="4"/>
    </row>
    <row r="3" spans="1:18" x14ac:dyDescent="0.2">
      <c r="A3" s="3" t="s">
        <v>71</v>
      </c>
      <c r="B3" s="3"/>
      <c r="C3" s="3"/>
      <c r="D3" s="3"/>
      <c r="E3" s="3"/>
      <c r="F3" s="3"/>
      <c r="G3" s="3"/>
      <c r="H3" s="3"/>
      <c r="I3" s="3"/>
      <c r="J3" s="3"/>
      <c r="K3" s="3"/>
      <c r="L3" s="3"/>
      <c r="M3" s="3"/>
      <c r="N3" s="3"/>
      <c r="O3" s="3"/>
      <c r="P3" s="3"/>
      <c r="Q3" s="3"/>
      <c r="R3" s="3"/>
    </row>
    <row r="4" spans="1:18" x14ac:dyDescent="0.2">
      <c r="A4" s="3" t="s">
        <v>140</v>
      </c>
      <c r="B4" s="3"/>
      <c r="C4" s="3"/>
      <c r="D4" s="3"/>
      <c r="E4" s="3"/>
      <c r="F4" s="3"/>
      <c r="G4" s="3"/>
      <c r="H4" s="3"/>
      <c r="I4" s="3"/>
      <c r="J4" s="3"/>
      <c r="K4" s="3"/>
      <c r="L4" s="3"/>
      <c r="M4" s="3"/>
      <c r="N4" s="3"/>
      <c r="O4" s="3"/>
      <c r="P4" s="3"/>
      <c r="Q4" s="3"/>
      <c r="R4" s="3"/>
    </row>
    <row r="6" spans="1:18" x14ac:dyDescent="0.2">
      <c r="A6" s="16" t="s">
        <v>73</v>
      </c>
      <c r="B6" s="16" t="s">
        <v>74</v>
      </c>
      <c r="C6" s="16" t="s">
        <v>53</v>
      </c>
      <c r="D6" s="16" t="s">
        <v>141</v>
      </c>
      <c r="E6" s="16" t="s">
        <v>55</v>
      </c>
      <c r="F6" s="16" t="s">
        <v>142</v>
      </c>
      <c r="G6" s="16" t="s">
        <v>57</v>
      </c>
      <c r="H6" s="16" t="s">
        <v>143</v>
      </c>
      <c r="I6" s="16" t="s">
        <v>59</v>
      </c>
      <c r="J6" s="16" t="s">
        <v>144</v>
      </c>
      <c r="K6" s="16" t="s">
        <v>61</v>
      </c>
      <c r="L6" s="16" t="s">
        <v>145</v>
      </c>
      <c r="M6" s="16" t="s">
        <v>63</v>
      </c>
      <c r="N6" s="16" t="s">
        <v>146</v>
      </c>
      <c r="O6" s="16" t="s">
        <v>65</v>
      </c>
      <c r="P6" s="16" t="s">
        <v>147</v>
      </c>
      <c r="Q6" s="16" t="s">
        <v>67</v>
      </c>
      <c r="R6" s="16" t="s">
        <v>148</v>
      </c>
    </row>
    <row r="7" spans="1:18" x14ac:dyDescent="0.2">
      <c r="A7" s="15" t="s">
        <v>75</v>
      </c>
      <c r="B7" s="17" t="s">
        <v>149</v>
      </c>
      <c r="C7" s="15">
        <v>271343</v>
      </c>
      <c r="D7" s="15">
        <v>290381</v>
      </c>
      <c r="E7" s="15">
        <v>274323</v>
      </c>
      <c r="F7" s="15">
        <v>280670</v>
      </c>
      <c r="G7" s="15">
        <v>289972</v>
      </c>
      <c r="H7" s="15">
        <v>337966</v>
      </c>
      <c r="I7" s="15">
        <v>373006</v>
      </c>
      <c r="J7" s="15">
        <v>416738</v>
      </c>
      <c r="K7" s="15">
        <v>488396</v>
      </c>
      <c r="L7" s="15">
        <v>532817</v>
      </c>
      <c r="M7" s="15">
        <v>512722</v>
      </c>
      <c r="N7" s="15">
        <v>563333</v>
      </c>
      <c r="O7" s="15">
        <v>627781</v>
      </c>
      <c r="P7" s="15">
        <v>656411</v>
      </c>
      <c r="Q7" s="15">
        <v>687894</v>
      </c>
      <c r="R7" s="15">
        <v>710565</v>
      </c>
    </row>
    <row r="8" spans="1:18" x14ac:dyDescent="0.2">
      <c r="A8" s="15" t="s">
        <v>76</v>
      </c>
      <c r="B8" s="15" t="s">
        <v>150</v>
      </c>
      <c r="C8" s="15">
        <v>4089</v>
      </c>
      <c r="D8" s="15">
        <v>5011</v>
      </c>
      <c r="E8" s="15">
        <v>5897</v>
      </c>
      <c r="F8" s="15">
        <v>6019</v>
      </c>
      <c r="G8" s="15">
        <v>5699</v>
      </c>
      <c r="H8" s="15">
        <v>5714</v>
      </c>
      <c r="I8" s="15">
        <v>7624</v>
      </c>
      <c r="J8" s="15">
        <v>8235</v>
      </c>
      <c r="K8" s="15">
        <v>10020</v>
      </c>
      <c r="L8" s="15">
        <v>10586</v>
      </c>
      <c r="M8" s="15">
        <v>12863</v>
      </c>
      <c r="N8" s="15">
        <v>14549</v>
      </c>
      <c r="O8" s="15">
        <v>16436</v>
      </c>
      <c r="P8" s="15">
        <v>17186</v>
      </c>
      <c r="Q8" s="15">
        <v>18648</v>
      </c>
      <c r="R8" s="15">
        <v>22389</v>
      </c>
    </row>
    <row r="9" spans="1:18" x14ac:dyDescent="0.2">
      <c r="A9" s="15" t="s">
        <v>78</v>
      </c>
      <c r="B9" s="15" t="s">
        <v>151</v>
      </c>
      <c r="C9" s="15">
        <v>43218</v>
      </c>
      <c r="D9" s="15">
        <v>45758</v>
      </c>
      <c r="E9" s="15">
        <v>41716</v>
      </c>
      <c r="F9" s="15">
        <v>41912</v>
      </c>
      <c r="G9" s="15">
        <v>41446</v>
      </c>
      <c r="H9" s="15">
        <v>47723</v>
      </c>
      <c r="I9" s="15">
        <v>52622</v>
      </c>
      <c r="J9" s="15">
        <v>57462</v>
      </c>
      <c r="K9" s="15">
        <v>65824</v>
      </c>
      <c r="L9" s="15">
        <v>74973</v>
      </c>
      <c r="M9" s="15">
        <v>62189</v>
      </c>
      <c r="N9" s="15">
        <v>71656</v>
      </c>
      <c r="O9" s="15">
        <v>79830</v>
      </c>
      <c r="P9" s="15">
        <v>83944</v>
      </c>
      <c r="Q9" s="15">
        <v>87415</v>
      </c>
      <c r="R9" s="15">
        <v>90031</v>
      </c>
    </row>
    <row r="10" spans="1:18" x14ac:dyDescent="0.2">
      <c r="A10" s="15" t="s">
        <v>80</v>
      </c>
      <c r="B10" s="15" t="s">
        <v>152</v>
      </c>
      <c r="C10" s="15">
        <v>10489</v>
      </c>
      <c r="D10" s="15">
        <v>11554</v>
      </c>
      <c r="E10" s="15">
        <v>10946</v>
      </c>
      <c r="F10" s="15">
        <v>11187</v>
      </c>
      <c r="G10" s="15">
        <v>10900</v>
      </c>
      <c r="H10" s="15">
        <v>11801</v>
      </c>
      <c r="I10" s="15">
        <v>12207</v>
      </c>
      <c r="J10" s="15">
        <v>14616</v>
      </c>
      <c r="K10" s="15">
        <v>16412</v>
      </c>
      <c r="L10" s="15">
        <v>17779</v>
      </c>
      <c r="M10" s="15">
        <v>13603</v>
      </c>
      <c r="N10" s="15">
        <v>15905</v>
      </c>
      <c r="O10" s="15">
        <v>16460</v>
      </c>
      <c r="P10" s="15">
        <v>17012</v>
      </c>
      <c r="Q10" s="15">
        <v>17322</v>
      </c>
      <c r="R10" s="15">
        <v>18152</v>
      </c>
    </row>
    <row r="11" spans="1:18" x14ac:dyDescent="0.2">
      <c r="A11" s="15" t="s">
        <v>82</v>
      </c>
      <c r="B11" s="15" t="s">
        <v>153</v>
      </c>
      <c r="C11" s="15">
        <v>3951</v>
      </c>
      <c r="D11" s="15">
        <v>4301</v>
      </c>
      <c r="E11" s="15">
        <v>3780</v>
      </c>
      <c r="F11" s="15">
        <v>3733</v>
      </c>
      <c r="G11" s="15">
        <v>4019</v>
      </c>
      <c r="H11" s="15">
        <v>3800</v>
      </c>
      <c r="I11" s="15">
        <v>3463</v>
      </c>
      <c r="J11" s="15">
        <v>3407</v>
      </c>
      <c r="K11" s="15">
        <v>4213</v>
      </c>
      <c r="L11" s="15">
        <v>4867</v>
      </c>
      <c r="M11" s="15">
        <v>3249</v>
      </c>
      <c r="N11" s="15">
        <v>4229</v>
      </c>
      <c r="O11" s="15">
        <v>4124</v>
      </c>
      <c r="P11" s="15">
        <v>4135</v>
      </c>
      <c r="Q11" s="15">
        <v>4028</v>
      </c>
      <c r="R11" s="15">
        <v>4316</v>
      </c>
    </row>
    <row r="12" spans="1:18" x14ac:dyDescent="0.2">
      <c r="A12" s="15" t="s">
        <v>84</v>
      </c>
      <c r="B12" s="15" t="s">
        <v>154</v>
      </c>
      <c r="C12" s="15">
        <v>6538</v>
      </c>
      <c r="D12" s="15">
        <v>7253</v>
      </c>
      <c r="E12" s="15">
        <v>7166</v>
      </c>
      <c r="F12" s="15">
        <v>7454</v>
      </c>
      <c r="G12" s="15">
        <v>6881</v>
      </c>
      <c r="H12" s="15">
        <v>8001</v>
      </c>
      <c r="I12" s="15">
        <v>8744</v>
      </c>
      <c r="J12" s="15">
        <v>11209</v>
      </c>
      <c r="K12" s="15">
        <v>12199</v>
      </c>
      <c r="L12" s="15">
        <v>12912</v>
      </c>
      <c r="M12" s="15">
        <v>10354</v>
      </c>
      <c r="N12" s="15">
        <v>11676</v>
      </c>
      <c r="O12" s="15">
        <v>12336</v>
      </c>
      <c r="P12" s="15">
        <v>12877</v>
      </c>
      <c r="Q12" s="15">
        <v>13294</v>
      </c>
      <c r="R12" s="15">
        <v>13836</v>
      </c>
    </row>
    <row r="13" spans="1:18" x14ac:dyDescent="0.2">
      <c r="A13" s="15" t="s">
        <v>86</v>
      </c>
      <c r="B13" s="15" t="s">
        <v>155</v>
      </c>
      <c r="C13" s="15">
        <v>29786</v>
      </c>
      <c r="D13" s="15">
        <v>31267</v>
      </c>
      <c r="E13" s="15">
        <v>27752</v>
      </c>
      <c r="F13" s="15">
        <v>27560</v>
      </c>
      <c r="G13" s="15">
        <v>27379</v>
      </c>
      <c r="H13" s="15">
        <v>32269</v>
      </c>
      <c r="I13" s="15">
        <v>36632</v>
      </c>
      <c r="J13" s="15">
        <v>38855</v>
      </c>
      <c r="K13" s="15">
        <v>45330</v>
      </c>
      <c r="L13" s="15">
        <v>52842</v>
      </c>
      <c r="M13" s="15">
        <v>44574</v>
      </c>
      <c r="N13" s="15">
        <v>51579</v>
      </c>
      <c r="O13" s="15">
        <v>59015</v>
      </c>
      <c r="P13" s="15">
        <v>62078</v>
      </c>
      <c r="Q13" s="15">
        <v>65523</v>
      </c>
      <c r="R13" s="15">
        <v>67498</v>
      </c>
    </row>
    <row r="14" spans="1:18" x14ac:dyDescent="0.2">
      <c r="A14" s="15" t="s">
        <v>88</v>
      </c>
      <c r="B14" s="15" t="s">
        <v>156</v>
      </c>
      <c r="C14" s="15">
        <v>19425</v>
      </c>
      <c r="D14" s="15">
        <v>20197</v>
      </c>
      <c r="E14" s="15">
        <v>17181</v>
      </c>
      <c r="F14" s="15">
        <v>16291</v>
      </c>
      <c r="G14" s="15">
        <v>15091</v>
      </c>
      <c r="H14" s="15">
        <v>17932</v>
      </c>
      <c r="I14" s="15">
        <v>20609</v>
      </c>
      <c r="J14" s="15">
        <v>21638</v>
      </c>
      <c r="K14" s="15">
        <v>25187</v>
      </c>
      <c r="L14" s="15">
        <v>30957</v>
      </c>
      <c r="M14" s="15">
        <v>26103</v>
      </c>
      <c r="N14" s="15">
        <v>30987</v>
      </c>
      <c r="O14" s="15">
        <v>36763</v>
      </c>
      <c r="P14" s="15">
        <v>39364</v>
      </c>
      <c r="Q14" s="15">
        <v>41642</v>
      </c>
      <c r="R14" s="15">
        <v>43516</v>
      </c>
    </row>
    <row r="15" spans="1:18" x14ac:dyDescent="0.2">
      <c r="A15" s="15" t="s">
        <v>90</v>
      </c>
      <c r="B15" s="15" t="s">
        <v>157</v>
      </c>
      <c r="C15" s="15">
        <v>5044</v>
      </c>
      <c r="D15" s="15">
        <v>5776</v>
      </c>
      <c r="E15" s="15">
        <v>5428</v>
      </c>
      <c r="F15" s="15">
        <v>5787</v>
      </c>
      <c r="G15" s="15">
        <v>6869</v>
      </c>
      <c r="H15" s="15">
        <v>7726</v>
      </c>
      <c r="I15" s="15">
        <v>9327</v>
      </c>
      <c r="J15" s="15">
        <v>10076</v>
      </c>
      <c r="K15" s="15">
        <v>11311</v>
      </c>
      <c r="L15" s="15">
        <v>13483</v>
      </c>
      <c r="M15" s="15">
        <v>10941</v>
      </c>
      <c r="N15" s="15">
        <v>12280</v>
      </c>
      <c r="O15" s="15">
        <v>13482</v>
      </c>
      <c r="P15" s="15">
        <v>13871</v>
      </c>
      <c r="Q15" s="15">
        <v>14321</v>
      </c>
      <c r="R15" s="15">
        <v>14261</v>
      </c>
    </row>
    <row r="16" spans="1:18" x14ac:dyDescent="0.2">
      <c r="A16" s="15" t="s">
        <v>92</v>
      </c>
      <c r="B16" s="15" t="s">
        <v>154</v>
      </c>
      <c r="C16" s="15">
        <v>5317</v>
      </c>
      <c r="D16" s="15">
        <v>5294</v>
      </c>
      <c r="E16" s="15">
        <v>5143</v>
      </c>
      <c r="F16" s="15">
        <v>5482</v>
      </c>
      <c r="G16" s="15">
        <v>5419</v>
      </c>
      <c r="H16" s="15">
        <v>6611</v>
      </c>
      <c r="I16" s="15">
        <v>6696</v>
      </c>
      <c r="J16" s="15">
        <v>7141</v>
      </c>
      <c r="K16" s="15">
        <v>8832</v>
      </c>
      <c r="L16" s="15">
        <v>8402</v>
      </c>
      <c r="M16" s="15">
        <v>7530</v>
      </c>
      <c r="N16" s="15">
        <v>8312</v>
      </c>
      <c r="O16" s="15">
        <v>8770</v>
      </c>
      <c r="P16" s="15">
        <v>8843</v>
      </c>
      <c r="Q16" s="15">
        <v>9560</v>
      </c>
      <c r="R16" s="15">
        <v>9721</v>
      </c>
    </row>
    <row r="17" spans="1:18" x14ac:dyDescent="0.2">
      <c r="A17" s="15" t="s">
        <v>94</v>
      </c>
      <c r="B17" s="15" t="s">
        <v>158</v>
      </c>
      <c r="C17" s="15">
        <v>2942</v>
      </c>
      <c r="D17" s="15">
        <v>2938</v>
      </c>
      <c r="E17" s="15">
        <v>3017</v>
      </c>
      <c r="F17" s="15">
        <v>3164</v>
      </c>
      <c r="G17" s="15">
        <v>3166</v>
      </c>
      <c r="H17" s="15">
        <v>3653</v>
      </c>
      <c r="I17" s="15">
        <v>3783</v>
      </c>
      <c r="J17" s="15">
        <v>3991</v>
      </c>
      <c r="K17" s="15">
        <v>4083</v>
      </c>
      <c r="L17" s="15">
        <v>4352</v>
      </c>
      <c r="M17" s="15">
        <v>4013</v>
      </c>
      <c r="N17" s="15">
        <v>4172</v>
      </c>
      <c r="O17" s="15">
        <v>4355</v>
      </c>
      <c r="P17" s="15">
        <v>4854</v>
      </c>
      <c r="Q17" s="15">
        <v>4570</v>
      </c>
      <c r="R17" s="15">
        <v>4381</v>
      </c>
    </row>
    <row r="18" spans="1:18" x14ac:dyDescent="0.2">
      <c r="A18" s="15" t="s">
        <v>96</v>
      </c>
      <c r="B18" s="15" t="s">
        <v>159</v>
      </c>
      <c r="C18" s="15">
        <v>226</v>
      </c>
      <c r="D18" s="15">
        <v>244</v>
      </c>
      <c r="E18" s="15">
        <v>258</v>
      </c>
      <c r="F18" s="15">
        <v>235</v>
      </c>
      <c r="G18" s="15">
        <v>243</v>
      </c>
      <c r="H18" s="15">
        <v>296</v>
      </c>
      <c r="I18" s="15">
        <v>309</v>
      </c>
      <c r="J18" s="15">
        <v>321</v>
      </c>
      <c r="K18" s="15">
        <v>323</v>
      </c>
      <c r="L18" s="15">
        <v>302</v>
      </c>
      <c r="M18" s="15">
        <v>224</v>
      </c>
      <c r="N18" s="15">
        <v>230</v>
      </c>
      <c r="O18" s="15">
        <v>389</v>
      </c>
      <c r="P18" s="15">
        <v>346</v>
      </c>
      <c r="Q18" s="15">
        <v>351</v>
      </c>
      <c r="R18" s="15">
        <v>348</v>
      </c>
    </row>
    <row r="19" spans="1:18" x14ac:dyDescent="0.2">
      <c r="A19" s="15" t="s">
        <v>98</v>
      </c>
      <c r="B19" s="15" t="s">
        <v>160</v>
      </c>
      <c r="C19" s="15">
        <v>2716</v>
      </c>
      <c r="D19" s="15">
        <v>2694</v>
      </c>
      <c r="E19" s="15">
        <v>2759</v>
      </c>
      <c r="F19" s="15">
        <v>2929</v>
      </c>
      <c r="G19" s="15">
        <v>2923</v>
      </c>
      <c r="H19" s="15">
        <v>3357</v>
      </c>
      <c r="I19" s="15">
        <v>3474</v>
      </c>
      <c r="J19" s="15">
        <v>3670</v>
      </c>
      <c r="K19" s="15">
        <v>3760</v>
      </c>
      <c r="L19" s="15">
        <v>4050</v>
      </c>
      <c r="M19" s="15">
        <v>3789</v>
      </c>
      <c r="N19" s="15">
        <v>3942</v>
      </c>
      <c r="O19" s="15">
        <v>3966</v>
      </c>
      <c r="P19" s="15">
        <v>4508</v>
      </c>
      <c r="Q19" s="15">
        <v>4219</v>
      </c>
      <c r="R19" s="15">
        <v>4033</v>
      </c>
    </row>
    <row r="20" spans="1:18" x14ac:dyDescent="0.2">
      <c r="A20" s="15" t="s">
        <v>100</v>
      </c>
      <c r="B20" s="15" t="s">
        <v>161</v>
      </c>
      <c r="C20" s="15">
        <v>92338</v>
      </c>
      <c r="D20" s="15">
        <v>100187</v>
      </c>
      <c r="E20" s="15">
        <v>86733</v>
      </c>
      <c r="F20" s="15">
        <v>81869</v>
      </c>
      <c r="G20" s="15">
        <v>80332</v>
      </c>
      <c r="H20" s="15">
        <v>92387</v>
      </c>
      <c r="I20" s="15">
        <v>101470</v>
      </c>
      <c r="J20" s="15">
        <v>105140</v>
      </c>
      <c r="K20" s="15">
        <v>119037</v>
      </c>
      <c r="L20" s="15">
        <v>133761</v>
      </c>
      <c r="M20" s="15">
        <v>119902</v>
      </c>
      <c r="N20" s="15">
        <v>137010</v>
      </c>
      <c r="O20" s="15">
        <v>150867</v>
      </c>
      <c r="P20" s="15">
        <v>161632</v>
      </c>
      <c r="Q20" s="15">
        <v>172901</v>
      </c>
      <c r="R20" s="15">
        <v>177241</v>
      </c>
    </row>
    <row r="21" spans="1:18" x14ac:dyDescent="0.2">
      <c r="A21" s="15" t="s">
        <v>102</v>
      </c>
      <c r="B21" s="15" t="s">
        <v>162</v>
      </c>
      <c r="C21" s="15">
        <v>39089</v>
      </c>
      <c r="D21" s="15">
        <v>42664</v>
      </c>
      <c r="E21" s="15">
        <v>35784</v>
      </c>
      <c r="F21" s="15">
        <v>32572</v>
      </c>
      <c r="G21" s="15">
        <v>30379</v>
      </c>
      <c r="H21" s="15">
        <v>33949</v>
      </c>
      <c r="I21" s="15">
        <v>38151</v>
      </c>
      <c r="J21" s="15">
        <v>39333</v>
      </c>
      <c r="K21" s="15">
        <v>42819</v>
      </c>
      <c r="L21" s="15">
        <v>45941</v>
      </c>
      <c r="M21" s="15">
        <v>36518</v>
      </c>
      <c r="N21" s="15">
        <v>39523</v>
      </c>
      <c r="O21" s="15">
        <v>40281</v>
      </c>
      <c r="P21" s="15">
        <v>39530</v>
      </c>
      <c r="Q21" s="15">
        <v>39411</v>
      </c>
      <c r="R21" s="15">
        <v>40358</v>
      </c>
    </row>
    <row r="22" spans="1:18" x14ac:dyDescent="0.2">
      <c r="A22" s="15" t="s">
        <v>104</v>
      </c>
      <c r="B22" s="15" t="s">
        <v>163</v>
      </c>
      <c r="C22" s="15">
        <v>5921</v>
      </c>
      <c r="D22" s="15">
        <v>5975</v>
      </c>
      <c r="E22" s="15">
        <v>6329</v>
      </c>
      <c r="F22" s="15">
        <v>6694</v>
      </c>
      <c r="G22" s="15">
        <v>6762</v>
      </c>
      <c r="H22" s="15">
        <v>7363</v>
      </c>
      <c r="I22" s="15">
        <v>8435</v>
      </c>
      <c r="J22" s="15">
        <v>8700</v>
      </c>
      <c r="K22" s="15">
        <v>7984</v>
      </c>
      <c r="L22" s="15">
        <v>8655</v>
      </c>
      <c r="M22" s="15">
        <v>6843</v>
      </c>
      <c r="N22" s="15">
        <v>6344</v>
      </c>
      <c r="O22" s="15">
        <v>6367</v>
      </c>
      <c r="P22" s="15">
        <v>6853</v>
      </c>
      <c r="Q22" s="15">
        <v>7164</v>
      </c>
      <c r="R22" s="15">
        <v>7255</v>
      </c>
    </row>
    <row r="23" spans="1:18" x14ac:dyDescent="0.2">
      <c r="A23" s="15" t="s">
        <v>106</v>
      </c>
      <c r="B23" s="15" t="s">
        <v>164</v>
      </c>
      <c r="C23" s="15">
        <v>33168</v>
      </c>
      <c r="D23" s="15">
        <v>36689</v>
      </c>
      <c r="E23" s="15">
        <v>29455</v>
      </c>
      <c r="F23" s="15">
        <v>25878</v>
      </c>
      <c r="G23" s="15">
        <v>23617</v>
      </c>
      <c r="H23" s="15">
        <v>26586</v>
      </c>
      <c r="I23" s="15">
        <v>29716</v>
      </c>
      <c r="J23" s="15">
        <v>30633</v>
      </c>
      <c r="K23" s="15">
        <v>34835</v>
      </c>
      <c r="L23" s="15">
        <v>37286</v>
      </c>
      <c r="M23" s="15">
        <v>29675</v>
      </c>
      <c r="N23" s="15">
        <v>33179</v>
      </c>
      <c r="O23" s="15">
        <v>33914</v>
      </c>
      <c r="P23" s="15">
        <v>32677</v>
      </c>
      <c r="Q23" s="15">
        <v>32247</v>
      </c>
      <c r="R23" s="15">
        <v>33103</v>
      </c>
    </row>
    <row r="24" spans="1:18" x14ac:dyDescent="0.2">
      <c r="A24" s="15" t="s">
        <v>108</v>
      </c>
      <c r="B24" s="15" t="s">
        <v>165</v>
      </c>
      <c r="C24" s="15">
        <v>53249</v>
      </c>
      <c r="D24" s="15">
        <v>57523</v>
      </c>
      <c r="E24" s="15">
        <v>50949</v>
      </c>
      <c r="F24" s="15">
        <v>49297</v>
      </c>
      <c r="G24" s="15">
        <v>49954</v>
      </c>
      <c r="H24" s="15">
        <v>58437</v>
      </c>
      <c r="I24" s="15">
        <v>63320</v>
      </c>
      <c r="J24" s="15">
        <v>65807</v>
      </c>
      <c r="K24" s="15">
        <v>76218</v>
      </c>
      <c r="L24" s="15">
        <v>87820</v>
      </c>
      <c r="M24" s="15">
        <v>83384</v>
      </c>
      <c r="N24" s="15">
        <v>97487</v>
      </c>
      <c r="O24" s="15">
        <v>110586</v>
      </c>
      <c r="P24" s="15">
        <v>122102</v>
      </c>
      <c r="Q24" s="15">
        <v>133490</v>
      </c>
      <c r="R24" s="15">
        <v>136883</v>
      </c>
    </row>
    <row r="25" spans="1:18" x14ac:dyDescent="0.2">
      <c r="A25" s="15" t="s">
        <v>110</v>
      </c>
      <c r="B25" s="15" t="s">
        <v>166</v>
      </c>
      <c r="C25" s="15">
        <v>1351</v>
      </c>
      <c r="D25" s="15">
        <v>1501</v>
      </c>
      <c r="E25" s="15">
        <v>1479</v>
      </c>
      <c r="F25" s="15">
        <v>1460</v>
      </c>
      <c r="G25" s="15">
        <v>1571</v>
      </c>
      <c r="H25" s="15">
        <v>1689</v>
      </c>
      <c r="I25" s="15">
        <v>2014</v>
      </c>
      <c r="J25" s="15">
        <v>2221</v>
      </c>
      <c r="K25" s="15">
        <v>2365</v>
      </c>
      <c r="L25" s="15">
        <v>2531</v>
      </c>
      <c r="M25" s="15">
        <v>2691</v>
      </c>
      <c r="N25" s="15">
        <v>2876</v>
      </c>
      <c r="O25" s="15">
        <v>3032</v>
      </c>
      <c r="P25" s="15">
        <v>3176</v>
      </c>
      <c r="Q25" s="15">
        <v>3312</v>
      </c>
      <c r="R25" s="15">
        <v>3468</v>
      </c>
    </row>
    <row r="26" spans="1:18" x14ac:dyDescent="0.2">
      <c r="A26" s="15" t="s">
        <v>112</v>
      </c>
      <c r="B26" s="15" t="s">
        <v>167</v>
      </c>
      <c r="C26" s="15">
        <v>9616</v>
      </c>
      <c r="D26" s="15">
        <v>10348</v>
      </c>
      <c r="E26" s="15">
        <v>11476</v>
      </c>
      <c r="F26" s="15">
        <v>12626</v>
      </c>
      <c r="G26" s="15">
        <v>13312</v>
      </c>
      <c r="H26" s="15">
        <v>13633</v>
      </c>
      <c r="I26" s="15">
        <v>14022</v>
      </c>
      <c r="J26" s="15">
        <v>14647</v>
      </c>
      <c r="K26" s="15">
        <v>15956</v>
      </c>
      <c r="L26" s="15">
        <v>17956</v>
      </c>
      <c r="M26" s="15">
        <v>19689</v>
      </c>
      <c r="N26" s="15">
        <v>20937</v>
      </c>
      <c r="O26" s="15">
        <v>22823</v>
      </c>
      <c r="P26" s="15">
        <v>24858</v>
      </c>
      <c r="Q26" s="15">
        <v>27410</v>
      </c>
      <c r="R26" s="15">
        <v>30795</v>
      </c>
    </row>
    <row r="27" spans="1:18" x14ac:dyDescent="0.2">
      <c r="A27" s="15" t="s">
        <v>113</v>
      </c>
      <c r="B27" s="15" t="s">
        <v>168</v>
      </c>
      <c r="C27" s="15">
        <v>42282</v>
      </c>
      <c r="D27" s="15">
        <v>45674</v>
      </c>
      <c r="E27" s="15">
        <v>37994</v>
      </c>
      <c r="F27" s="15">
        <v>35211</v>
      </c>
      <c r="G27" s="15">
        <v>35071</v>
      </c>
      <c r="H27" s="15">
        <v>43115</v>
      </c>
      <c r="I27" s="15">
        <v>47284</v>
      </c>
      <c r="J27" s="15">
        <v>48939</v>
      </c>
      <c r="K27" s="15">
        <v>57897</v>
      </c>
      <c r="L27" s="15">
        <v>67334</v>
      </c>
      <c r="M27" s="15">
        <v>61004</v>
      </c>
      <c r="N27" s="15">
        <v>73674</v>
      </c>
      <c r="O27" s="15">
        <v>84731</v>
      </c>
      <c r="P27" s="15">
        <v>94068</v>
      </c>
      <c r="Q27" s="15">
        <v>102768</v>
      </c>
      <c r="R27" s="15">
        <v>102620</v>
      </c>
    </row>
    <row r="28" spans="1:18" x14ac:dyDescent="0.2">
      <c r="A28" s="15" t="s">
        <v>114</v>
      </c>
      <c r="B28" s="15" t="s">
        <v>169</v>
      </c>
      <c r="C28" s="15">
        <v>3052</v>
      </c>
      <c r="D28" s="15">
        <v>3631</v>
      </c>
      <c r="E28" s="15">
        <v>3424</v>
      </c>
      <c r="F28" s="15">
        <v>4415</v>
      </c>
      <c r="G28" s="15">
        <v>5974</v>
      </c>
      <c r="H28" s="15">
        <v>7314</v>
      </c>
      <c r="I28" s="15">
        <v>7566</v>
      </c>
      <c r="J28" s="15">
        <v>9445</v>
      </c>
      <c r="K28" s="15">
        <v>10841</v>
      </c>
      <c r="L28" s="15">
        <v>13403</v>
      </c>
      <c r="M28" s="15">
        <v>14586</v>
      </c>
      <c r="N28" s="15">
        <v>14397</v>
      </c>
      <c r="O28" s="15">
        <v>15114</v>
      </c>
      <c r="P28" s="15">
        <v>16790</v>
      </c>
      <c r="Q28" s="15">
        <v>17058</v>
      </c>
      <c r="R28" s="15">
        <v>17417</v>
      </c>
    </row>
    <row r="29" spans="1:18" x14ac:dyDescent="0.2">
      <c r="A29" s="15" t="s">
        <v>116</v>
      </c>
      <c r="B29" s="15" t="s">
        <v>170</v>
      </c>
      <c r="C29" s="15">
        <v>436</v>
      </c>
      <c r="D29" s="15">
        <v>628</v>
      </c>
      <c r="E29" s="15">
        <v>570</v>
      </c>
      <c r="F29" s="15">
        <v>877</v>
      </c>
      <c r="G29" s="15">
        <v>1152</v>
      </c>
      <c r="H29" s="15">
        <v>1760</v>
      </c>
      <c r="I29" s="15">
        <v>2696</v>
      </c>
      <c r="J29" s="15">
        <v>3087</v>
      </c>
      <c r="K29" s="15">
        <v>3224</v>
      </c>
      <c r="L29" s="15">
        <v>3792</v>
      </c>
      <c r="M29" s="15">
        <v>4069</v>
      </c>
      <c r="N29" s="15">
        <v>4029</v>
      </c>
      <c r="O29" s="15">
        <v>4129</v>
      </c>
      <c r="P29" s="15">
        <v>4003</v>
      </c>
      <c r="Q29" s="15">
        <v>3987</v>
      </c>
      <c r="R29" s="15">
        <v>4272</v>
      </c>
    </row>
    <row r="30" spans="1:18" x14ac:dyDescent="0.2">
      <c r="A30" s="15" t="s">
        <v>118</v>
      </c>
      <c r="B30" s="15" t="s">
        <v>171</v>
      </c>
      <c r="C30" s="15">
        <v>2616</v>
      </c>
      <c r="D30" s="15">
        <v>3002</v>
      </c>
      <c r="E30" s="15">
        <v>2731</v>
      </c>
      <c r="F30" s="15">
        <v>3339</v>
      </c>
      <c r="G30" s="15">
        <v>4383</v>
      </c>
      <c r="H30" s="15">
        <v>4742</v>
      </c>
      <c r="I30" s="15">
        <v>4276</v>
      </c>
      <c r="J30" s="15">
        <v>5461</v>
      </c>
      <c r="K30" s="15">
        <v>6678</v>
      </c>
      <c r="L30" s="15">
        <v>8087</v>
      </c>
      <c r="M30" s="15">
        <v>8895</v>
      </c>
      <c r="N30" s="15">
        <v>8981</v>
      </c>
      <c r="O30" s="15">
        <v>9345</v>
      </c>
      <c r="P30" s="15">
        <v>11176</v>
      </c>
      <c r="Q30" s="15">
        <v>11283</v>
      </c>
      <c r="R30" s="15">
        <v>11304</v>
      </c>
    </row>
    <row r="31" spans="1:18" x14ac:dyDescent="0.2">
      <c r="A31" s="15" t="s">
        <v>120</v>
      </c>
      <c r="B31" s="15" t="s">
        <v>172</v>
      </c>
      <c r="C31" s="15" t="s">
        <v>173</v>
      </c>
      <c r="D31" s="15" t="s">
        <v>173</v>
      </c>
      <c r="E31" s="15">
        <v>122</v>
      </c>
      <c r="F31" s="15">
        <v>200</v>
      </c>
      <c r="G31" s="15">
        <v>439</v>
      </c>
      <c r="H31" s="15">
        <v>812</v>
      </c>
      <c r="I31" s="15">
        <v>594</v>
      </c>
      <c r="J31" s="15">
        <v>897</v>
      </c>
      <c r="K31" s="15">
        <v>939</v>
      </c>
      <c r="L31" s="15">
        <v>1524</v>
      </c>
      <c r="M31" s="15">
        <v>1622</v>
      </c>
      <c r="N31" s="15">
        <v>1387</v>
      </c>
      <c r="O31" s="15">
        <v>1640</v>
      </c>
      <c r="P31" s="15">
        <v>1611</v>
      </c>
      <c r="Q31" s="15">
        <v>1787</v>
      </c>
      <c r="R31" s="15">
        <v>1841</v>
      </c>
    </row>
    <row r="32" spans="1:18" x14ac:dyDescent="0.2">
      <c r="A32" s="15" t="s">
        <v>122</v>
      </c>
      <c r="B32" s="15" t="s">
        <v>174</v>
      </c>
      <c r="C32" s="15">
        <v>19433</v>
      </c>
      <c r="D32" s="15">
        <v>22117</v>
      </c>
      <c r="E32" s="15">
        <v>21899</v>
      </c>
      <c r="F32" s="15">
        <v>24496</v>
      </c>
      <c r="G32" s="15">
        <v>27840</v>
      </c>
      <c r="H32" s="15">
        <v>36389</v>
      </c>
      <c r="I32" s="15">
        <v>39878</v>
      </c>
      <c r="J32" s="15">
        <v>47882</v>
      </c>
      <c r="K32" s="15">
        <v>61376</v>
      </c>
      <c r="L32" s="15">
        <v>63027</v>
      </c>
      <c r="M32" s="15">
        <v>64437</v>
      </c>
      <c r="N32" s="15">
        <v>72348</v>
      </c>
      <c r="O32" s="15">
        <v>78271</v>
      </c>
      <c r="P32" s="15">
        <v>76692</v>
      </c>
      <c r="Q32" s="15">
        <v>84091</v>
      </c>
      <c r="R32" s="15">
        <v>87290</v>
      </c>
    </row>
    <row r="33" spans="1:18" x14ac:dyDescent="0.2">
      <c r="A33" s="15" t="s">
        <v>175</v>
      </c>
      <c r="B33" s="15" t="s">
        <v>176</v>
      </c>
      <c r="C33" s="15" t="s">
        <v>173</v>
      </c>
      <c r="D33" s="15" t="s">
        <v>173</v>
      </c>
      <c r="E33" s="15" t="s">
        <v>173</v>
      </c>
      <c r="F33" s="15" t="s">
        <v>173</v>
      </c>
      <c r="G33" s="15" t="s">
        <v>173</v>
      </c>
      <c r="H33" s="15" t="s">
        <v>173</v>
      </c>
      <c r="I33" s="15" t="s">
        <v>173</v>
      </c>
      <c r="J33" s="15">
        <v>15554</v>
      </c>
      <c r="K33" s="15">
        <v>19037</v>
      </c>
      <c r="L33" s="15">
        <v>19269</v>
      </c>
      <c r="M33" s="15">
        <v>18927</v>
      </c>
      <c r="N33" s="15">
        <v>20885</v>
      </c>
      <c r="O33" s="15">
        <v>21224</v>
      </c>
      <c r="P33" s="15">
        <v>16062</v>
      </c>
      <c r="Q33" s="15">
        <v>15892</v>
      </c>
      <c r="R33" s="15">
        <v>16098</v>
      </c>
    </row>
    <row r="34" spans="1:18" x14ac:dyDescent="0.2">
      <c r="A34" s="15" t="s">
        <v>177</v>
      </c>
      <c r="B34" s="15" t="s">
        <v>178</v>
      </c>
      <c r="C34" s="15" t="s">
        <v>173</v>
      </c>
      <c r="D34" s="15" t="s">
        <v>173</v>
      </c>
      <c r="E34" s="15" t="s">
        <v>173</v>
      </c>
      <c r="F34" s="15" t="s">
        <v>173</v>
      </c>
      <c r="G34" s="15" t="s">
        <v>173</v>
      </c>
      <c r="H34" s="15" t="s">
        <v>173</v>
      </c>
      <c r="I34" s="15" t="s">
        <v>173</v>
      </c>
      <c r="J34" s="15">
        <v>19431</v>
      </c>
      <c r="K34" s="15">
        <v>26574</v>
      </c>
      <c r="L34" s="15">
        <v>25030</v>
      </c>
      <c r="M34" s="15">
        <v>23582</v>
      </c>
      <c r="N34" s="15">
        <v>27319</v>
      </c>
      <c r="O34" s="15">
        <v>28492</v>
      </c>
      <c r="P34" s="15">
        <v>28588</v>
      </c>
      <c r="Q34" s="15">
        <v>33357</v>
      </c>
      <c r="R34" s="15">
        <v>33162</v>
      </c>
    </row>
    <row r="35" spans="1:18" x14ac:dyDescent="0.2">
      <c r="A35" s="15" t="s">
        <v>179</v>
      </c>
      <c r="B35" s="15" t="s">
        <v>180</v>
      </c>
      <c r="C35" s="15" t="s">
        <v>173</v>
      </c>
      <c r="D35" s="15" t="s">
        <v>173</v>
      </c>
      <c r="E35" s="15" t="s">
        <v>173</v>
      </c>
      <c r="F35" s="15" t="s">
        <v>173</v>
      </c>
      <c r="G35" s="15" t="s">
        <v>173</v>
      </c>
      <c r="H35" s="15" t="s">
        <v>173</v>
      </c>
      <c r="I35" s="15" t="s">
        <v>173</v>
      </c>
      <c r="J35" s="15">
        <v>4928</v>
      </c>
      <c r="K35" s="15">
        <v>5749</v>
      </c>
      <c r="L35" s="15">
        <v>7660</v>
      </c>
      <c r="M35" s="15">
        <v>9402</v>
      </c>
      <c r="N35" s="15">
        <v>10460</v>
      </c>
      <c r="O35" s="15">
        <v>13506</v>
      </c>
      <c r="P35" s="15">
        <v>16027</v>
      </c>
      <c r="Q35" s="15">
        <v>17439</v>
      </c>
      <c r="R35" s="15">
        <v>19309</v>
      </c>
    </row>
    <row r="36" spans="1:18" x14ac:dyDescent="0.2">
      <c r="A36" s="15" t="s">
        <v>181</v>
      </c>
      <c r="B36" s="15" t="s">
        <v>182</v>
      </c>
      <c r="C36" s="15" t="s">
        <v>173</v>
      </c>
      <c r="D36" s="15" t="s">
        <v>173</v>
      </c>
      <c r="E36" s="15" t="s">
        <v>173</v>
      </c>
      <c r="F36" s="15" t="s">
        <v>173</v>
      </c>
      <c r="G36" s="15" t="s">
        <v>173</v>
      </c>
      <c r="H36" s="15" t="s">
        <v>173</v>
      </c>
      <c r="I36" s="15" t="s">
        <v>173</v>
      </c>
      <c r="J36" s="15">
        <v>7968</v>
      </c>
      <c r="K36" s="15">
        <v>10016</v>
      </c>
      <c r="L36" s="15">
        <v>11068</v>
      </c>
      <c r="M36" s="15">
        <v>12527</v>
      </c>
      <c r="N36" s="15">
        <v>13684</v>
      </c>
      <c r="O36" s="15">
        <v>15050</v>
      </c>
      <c r="P36" s="15">
        <v>16016</v>
      </c>
      <c r="Q36" s="15">
        <v>17402</v>
      </c>
      <c r="R36" s="15">
        <v>18721</v>
      </c>
    </row>
    <row r="37" spans="1:18" x14ac:dyDescent="0.2">
      <c r="A37" s="15" t="s">
        <v>183</v>
      </c>
      <c r="B37" s="15" t="s">
        <v>184</v>
      </c>
      <c r="C37" s="15">
        <v>47731</v>
      </c>
      <c r="D37" s="15">
        <v>51808</v>
      </c>
      <c r="E37" s="15">
        <v>49489</v>
      </c>
      <c r="F37" s="15">
        <v>53859</v>
      </c>
      <c r="G37" s="15">
        <v>56813</v>
      </c>
      <c r="H37" s="15">
        <v>67094</v>
      </c>
      <c r="I37" s="15">
        <v>74448</v>
      </c>
      <c r="J37" s="15">
        <v>83549</v>
      </c>
      <c r="K37" s="15">
        <v>97803</v>
      </c>
      <c r="L37" s="15">
        <v>102125</v>
      </c>
      <c r="M37" s="15">
        <v>98406</v>
      </c>
      <c r="N37" s="15">
        <v>107521</v>
      </c>
      <c r="O37" s="15">
        <v>123333</v>
      </c>
      <c r="P37" s="15">
        <v>124440</v>
      </c>
      <c r="Q37" s="15">
        <v>127927</v>
      </c>
      <c r="R37" s="15">
        <v>130362</v>
      </c>
    </row>
    <row r="38" spans="1:18" x14ac:dyDescent="0.2">
      <c r="A38" s="15" t="s">
        <v>185</v>
      </c>
      <c r="B38" s="15" t="s">
        <v>186</v>
      </c>
      <c r="C38" s="15" t="s">
        <v>173</v>
      </c>
      <c r="D38" s="15" t="s">
        <v>173</v>
      </c>
      <c r="E38" s="15" t="s">
        <v>173</v>
      </c>
      <c r="F38" s="15" t="s">
        <v>173</v>
      </c>
      <c r="G38" s="15" t="s">
        <v>173</v>
      </c>
      <c r="H38" s="15" t="s">
        <v>173</v>
      </c>
      <c r="I38" s="15" t="s">
        <v>173</v>
      </c>
      <c r="J38" s="15">
        <v>32415</v>
      </c>
      <c r="K38" s="15">
        <v>36160</v>
      </c>
      <c r="L38" s="15">
        <v>37685</v>
      </c>
      <c r="M38" s="15">
        <v>34865</v>
      </c>
      <c r="N38" s="15">
        <v>36333</v>
      </c>
      <c r="O38" s="15">
        <v>43897</v>
      </c>
      <c r="P38" s="15">
        <v>42962</v>
      </c>
      <c r="Q38" s="15">
        <v>44904</v>
      </c>
      <c r="R38" s="15">
        <v>48723</v>
      </c>
    </row>
    <row r="39" spans="1:18" x14ac:dyDescent="0.2">
      <c r="A39" s="15" t="s">
        <v>187</v>
      </c>
      <c r="B39" s="15" t="s">
        <v>188</v>
      </c>
      <c r="C39" s="15" t="s">
        <v>173</v>
      </c>
      <c r="D39" s="15" t="s">
        <v>173</v>
      </c>
      <c r="E39" s="15" t="s">
        <v>173</v>
      </c>
      <c r="F39" s="15" t="s">
        <v>173</v>
      </c>
      <c r="G39" s="15" t="s">
        <v>173</v>
      </c>
      <c r="H39" s="15" t="s">
        <v>173</v>
      </c>
      <c r="I39" s="15" t="s">
        <v>173</v>
      </c>
      <c r="J39" s="15">
        <v>22655</v>
      </c>
      <c r="K39" s="15">
        <v>29466</v>
      </c>
      <c r="L39" s="15">
        <v>31414</v>
      </c>
      <c r="M39" s="15">
        <v>31017</v>
      </c>
      <c r="N39" s="15">
        <v>36008</v>
      </c>
      <c r="O39" s="15">
        <v>39459</v>
      </c>
      <c r="P39" s="15">
        <v>40493</v>
      </c>
      <c r="Q39" s="15">
        <v>42464</v>
      </c>
      <c r="R39" s="15">
        <v>39514</v>
      </c>
    </row>
    <row r="40" spans="1:18" x14ac:dyDescent="0.2">
      <c r="A40" s="15" t="s">
        <v>189</v>
      </c>
      <c r="B40" s="15" t="s">
        <v>190</v>
      </c>
      <c r="C40" s="15" t="s">
        <v>173</v>
      </c>
      <c r="D40" s="15" t="s">
        <v>173</v>
      </c>
      <c r="E40" s="15" t="s">
        <v>173</v>
      </c>
      <c r="F40" s="15" t="s">
        <v>173</v>
      </c>
      <c r="G40" s="15" t="s">
        <v>173</v>
      </c>
      <c r="H40" s="15" t="s">
        <v>173</v>
      </c>
      <c r="I40" s="15" t="s">
        <v>173</v>
      </c>
      <c r="J40" s="15">
        <v>10383</v>
      </c>
      <c r="K40" s="15">
        <v>11624</v>
      </c>
      <c r="L40" s="15">
        <v>13161</v>
      </c>
      <c r="M40" s="15">
        <v>12363</v>
      </c>
      <c r="N40" s="15">
        <v>14340</v>
      </c>
      <c r="O40" s="15">
        <v>16167</v>
      </c>
      <c r="P40" s="15">
        <v>16243</v>
      </c>
      <c r="Q40" s="15">
        <v>15944</v>
      </c>
      <c r="R40" s="15">
        <v>16883</v>
      </c>
    </row>
    <row r="41" spans="1:18" x14ac:dyDescent="0.2">
      <c r="A41" s="15" t="s">
        <v>191</v>
      </c>
      <c r="B41" s="15" t="s">
        <v>192</v>
      </c>
      <c r="C41" s="15" t="s">
        <v>173</v>
      </c>
      <c r="D41" s="15" t="s">
        <v>173</v>
      </c>
      <c r="E41" s="15" t="s">
        <v>173</v>
      </c>
      <c r="F41" s="15" t="s">
        <v>173</v>
      </c>
      <c r="G41" s="15" t="s">
        <v>173</v>
      </c>
      <c r="H41" s="15" t="s">
        <v>173</v>
      </c>
      <c r="I41" s="15" t="s">
        <v>173</v>
      </c>
      <c r="J41" s="15">
        <v>3270</v>
      </c>
      <c r="K41" s="15">
        <v>3967</v>
      </c>
      <c r="L41" s="15">
        <v>4491</v>
      </c>
      <c r="M41" s="15">
        <v>4294</v>
      </c>
      <c r="N41" s="15">
        <v>4790</v>
      </c>
      <c r="O41" s="15">
        <v>5733</v>
      </c>
      <c r="P41" s="15">
        <v>5913</v>
      </c>
      <c r="Q41" s="15">
        <v>6097</v>
      </c>
      <c r="R41" s="15">
        <v>5735</v>
      </c>
    </row>
    <row r="42" spans="1:18" x14ac:dyDescent="0.2">
      <c r="A42" s="15" t="s">
        <v>193</v>
      </c>
      <c r="B42" s="15" t="s">
        <v>194</v>
      </c>
      <c r="C42" s="15" t="s">
        <v>173</v>
      </c>
      <c r="D42" s="15" t="s">
        <v>173</v>
      </c>
      <c r="E42" s="15" t="s">
        <v>173</v>
      </c>
      <c r="F42" s="15" t="s">
        <v>173</v>
      </c>
      <c r="G42" s="15" t="s">
        <v>173</v>
      </c>
      <c r="H42" s="15" t="s">
        <v>173</v>
      </c>
      <c r="I42" s="15" t="s">
        <v>173</v>
      </c>
      <c r="J42" s="15">
        <v>14720</v>
      </c>
      <c r="K42" s="15">
        <v>16498</v>
      </c>
      <c r="L42" s="15">
        <v>15288</v>
      </c>
      <c r="M42" s="15">
        <v>15746</v>
      </c>
      <c r="N42" s="15">
        <v>15886</v>
      </c>
      <c r="O42" s="15">
        <v>17865</v>
      </c>
      <c r="P42" s="15">
        <v>18715</v>
      </c>
      <c r="Q42" s="15">
        <v>18410</v>
      </c>
      <c r="R42" s="15">
        <v>19414</v>
      </c>
    </row>
    <row r="43" spans="1:18" x14ac:dyDescent="0.2">
      <c r="A43" s="15" t="s">
        <v>195</v>
      </c>
      <c r="B43" s="15" t="s">
        <v>196</v>
      </c>
      <c r="C43" s="15">
        <v>8061</v>
      </c>
      <c r="D43" s="15">
        <v>8575</v>
      </c>
      <c r="E43" s="15">
        <v>8793</v>
      </c>
      <c r="F43" s="15">
        <v>9351</v>
      </c>
      <c r="G43" s="15">
        <v>9825</v>
      </c>
      <c r="H43" s="15">
        <v>10377</v>
      </c>
      <c r="I43" s="15">
        <v>10052</v>
      </c>
      <c r="J43" s="15">
        <v>12823</v>
      </c>
      <c r="K43" s="15">
        <v>14423</v>
      </c>
      <c r="L43" s="15">
        <v>13230</v>
      </c>
      <c r="M43" s="15">
        <v>13731</v>
      </c>
      <c r="N43" s="15">
        <v>13690</v>
      </c>
      <c r="O43" s="15">
        <v>15195</v>
      </c>
      <c r="P43" s="15">
        <v>15990</v>
      </c>
      <c r="Q43" s="15">
        <v>15846</v>
      </c>
      <c r="R43" s="15">
        <v>16309</v>
      </c>
    </row>
    <row r="44" spans="1:18" x14ac:dyDescent="0.2">
      <c r="A44" s="15" t="s">
        <v>197</v>
      </c>
      <c r="B44" s="15" t="s">
        <v>198</v>
      </c>
      <c r="C44" s="15" t="s">
        <v>173</v>
      </c>
      <c r="D44" s="15" t="s">
        <v>173</v>
      </c>
      <c r="E44" s="15" t="s">
        <v>173</v>
      </c>
      <c r="F44" s="15" t="s">
        <v>173</v>
      </c>
      <c r="G44" s="15" t="s">
        <v>173</v>
      </c>
      <c r="H44" s="15" t="s">
        <v>173</v>
      </c>
      <c r="I44" s="15" t="s">
        <v>173</v>
      </c>
      <c r="J44" s="15">
        <v>1473</v>
      </c>
      <c r="K44" s="15">
        <v>1517</v>
      </c>
      <c r="L44" s="15">
        <v>1493</v>
      </c>
      <c r="M44" s="15">
        <v>1465</v>
      </c>
      <c r="N44" s="15">
        <v>1617</v>
      </c>
      <c r="O44" s="15">
        <v>1903</v>
      </c>
      <c r="P44" s="15">
        <v>1937</v>
      </c>
      <c r="Q44" s="15">
        <v>1664</v>
      </c>
      <c r="R44" s="15">
        <v>1877</v>
      </c>
    </row>
    <row r="45" spans="1:18" x14ac:dyDescent="0.2">
      <c r="A45" s="15" t="s">
        <v>199</v>
      </c>
      <c r="B45" s="15" t="s">
        <v>200</v>
      </c>
      <c r="C45" s="15" t="s">
        <v>173</v>
      </c>
      <c r="D45" s="15" t="s">
        <v>173</v>
      </c>
      <c r="E45" s="15" t="s">
        <v>173</v>
      </c>
      <c r="F45" s="15" t="s">
        <v>173</v>
      </c>
      <c r="G45" s="15" t="s">
        <v>173</v>
      </c>
      <c r="H45" s="15" t="s">
        <v>173</v>
      </c>
      <c r="I45" s="15" t="s">
        <v>173</v>
      </c>
      <c r="J45" s="15">
        <v>425</v>
      </c>
      <c r="K45" s="15">
        <v>558</v>
      </c>
      <c r="L45" s="15">
        <v>565</v>
      </c>
      <c r="M45" s="15">
        <v>550</v>
      </c>
      <c r="N45" s="15">
        <v>579</v>
      </c>
      <c r="O45" s="15">
        <v>767</v>
      </c>
      <c r="P45" s="15">
        <v>788</v>
      </c>
      <c r="Q45" s="15">
        <v>900</v>
      </c>
      <c r="R45" s="15">
        <v>1228</v>
      </c>
    </row>
    <row r="46" spans="1:18" x14ac:dyDescent="0.2">
      <c r="A46" s="15" t="s">
        <v>201</v>
      </c>
      <c r="B46" s="15" t="s">
        <v>202</v>
      </c>
      <c r="C46" s="15" t="s">
        <v>173</v>
      </c>
      <c r="D46" s="15" t="s">
        <v>173</v>
      </c>
      <c r="E46" s="15" t="s">
        <v>173</v>
      </c>
      <c r="F46" s="15" t="s">
        <v>173</v>
      </c>
      <c r="G46" s="15" t="s">
        <v>173</v>
      </c>
      <c r="H46" s="15" t="s">
        <v>173</v>
      </c>
      <c r="I46" s="15" t="s">
        <v>173</v>
      </c>
      <c r="J46" s="15">
        <v>106</v>
      </c>
      <c r="K46" s="15">
        <v>88</v>
      </c>
      <c r="L46" s="15">
        <v>86</v>
      </c>
      <c r="M46" s="15">
        <v>120</v>
      </c>
      <c r="N46" s="15">
        <v>163</v>
      </c>
      <c r="O46" s="15">
        <v>212</v>
      </c>
      <c r="P46" s="15">
        <v>114</v>
      </c>
      <c r="Q46" s="15">
        <v>108</v>
      </c>
      <c r="R46" s="15">
        <v>94</v>
      </c>
    </row>
    <row r="47" spans="1:18" x14ac:dyDescent="0.2">
      <c r="A47" s="15" t="s">
        <v>203</v>
      </c>
      <c r="B47" s="15" t="s">
        <v>204</v>
      </c>
      <c r="C47" s="15">
        <v>12287</v>
      </c>
      <c r="D47" s="15">
        <v>12215</v>
      </c>
      <c r="E47" s="15">
        <v>12829</v>
      </c>
      <c r="F47" s="15">
        <v>12451</v>
      </c>
      <c r="G47" s="15">
        <v>14061</v>
      </c>
      <c r="H47" s="15">
        <v>14962</v>
      </c>
      <c r="I47" s="15">
        <v>15515</v>
      </c>
      <c r="J47" s="15">
        <v>17184</v>
      </c>
      <c r="K47" s="15">
        <v>20192</v>
      </c>
      <c r="L47" s="15">
        <v>23119</v>
      </c>
      <c r="M47" s="15">
        <v>23816</v>
      </c>
      <c r="N47" s="15">
        <v>25038</v>
      </c>
      <c r="O47" s="15">
        <v>29171</v>
      </c>
      <c r="P47" s="15">
        <v>32510</v>
      </c>
      <c r="Q47" s="15">
        <v>35035</v>
      </c>
      <c r="R47" s="15">
        <v>35885</v>
      </c>
    </row>
    <row r="48" spans="1:18" x14ac:dyDescent="0.2">
      <c r="A48" s="15" t="s">
        <v>205</v>
      </c>
      <c r="B48" s="15" t="s">
        <v>206</v>
      </c>
      <c r="C48" s="15">
        <v>5599</v>
      </c>
      <c r="D48" s="15">
        <v>5266</v>
      </c>
      <c r="E48" s="15">
        <v>5982</v>
      </c>
      <c r="F48" s="15">
        <v>5372</v>
      </c>
      <c r="G48" s="15">
        <v>5848</v>
      </c>
      <c r="H48" s="15">
        <v>6269</v>
      </c>
      <c r="I48" s="15">
        <v>6081</v>
      </c>
      <c r="J48" s="15">
        <v>7105</v>
      </c>
      <c r="K48" s="15">
        <v>8239</v>
      </c>
      <c r="L48" s="15">
        <v>9999</v>
      </c>
      <c r="M48" s="15">
        <v>10102</v>
      </c>
      <c r="N48" s="15">
        <v>10911</v>
      </c>
      <c r="O48" s="15">
        <v>12424</v>
      </c>
      <c r="P48" s="15">
        <v>13749</v>
      </c>
      <c r="Q48" s="15">
        <v>14471</v>
      </c>
      <c r="R48" s="15">
        <v>13550</v>
      </c>
    </row>
    <row r="49" spans="1:18" x14ac:dyDescent="0.2">
      <c r="A49" s="15" t="s">
        <v>207</v>
      </c>
      <c r="B49" s="15" t="s">
        <v>208</v>
      </c>
      <c r="C49" s="15">
        <v>4340</v>
      </c>
      <c r="D49" s="15">
        <v>4358</v>
      </c>
      <c r="E49" s="15">
        <v>4197</v>
      </c>
      <c r="F49" s="15">
        <v>4380</v>
      </c>
      <c r="G49" s="15">
        <v>4953</v>
      </c>
      <c r="H49" s="15">
        <v>5100</v>
      </c>
      <c r="I49" s="15">
        <v>5301</v>
      </c>
      <c r="J49" s="15">
        <v>5734</v>
      </c>
      <c r="K49" s="15">
        <v>7203</v>
      </c>
      <c r="L49" s="15">
        <v>8502</v>
      </c>
      <c r="M49" s="15">
        <v>8821</v>
      </c>
      <c r="N49" s="15">
        <v>8991</v>
      </c>
      <c r="O49" s="15">
        <v>11361</v>
      </c>
      <c r="P49" s="15">
        <v>12554</v>
      </c>
      <c r="Q49" s="15">
        <v>13779</v>
      </c>
      <c r="R49" s="15">
        <v>15310</v>
      </c>
    </row>
    <row r="50" spans="1:18" x14ac:dyDescent="0.2">
      <c r="A50" s="15" t="s">
        <v>209</v>
      </c>
      <c r="B50" s="15" t="s">
        <v>210</v>
      </c>
      <c r="C50" s="15">
        <v>2348</v>
      </c>
      <c r="D50" s="15">
        <v>2591</v>
      </c>
      <c r="E50" s="15">
        <v>2650</v>
      </c>
      <c r="F50" s="15">
        <v>2699</v>
      </c>
      <c r="G50" s="15">
        <v>3260</v>
      </c>
      <c r="H50" s="15">
        <v>3593</v>
      </c>
      <c r="I50" s="15">
        <v>4133</v>
      </c>
      <c r="J50" s="15">
        <v>4344</v>
      </c>
      <c r="K50" s="15">
        <v>4750</v>
      </c>
      <c r="L50" s="15">
        <v>4618</v>
      </c>
      <c r="M50" s="15">
        <v>4893</v>
      </c>
      <c r="N50" s="15">
        <v>5137</v>
      </c>
      <c r="O50" s="15">
        <v>5386</v>
      </c>
      <c r="P50" s="15">
        <v>6207</v>
      </c>
      <c r="Q50" s="15">
        <v>6784</v>
      </c>
      <c r="R50" s="15">
        <v>7025</v>
      </c>
    </row>
    <row r="51" spans="1:18" x14ac:dyDescent="0.2">
      <c r="A51" s="15" t="s">
        <v>211</v>
      </c>
      <c r="B51" s="15" t="s">
        <v>212</v>
      </c>
      <c r="C51" s="15">
        <v>40976</v>
      </c>
      <c r="D51" s="15">
        <v>40497</v>
      </c>
      <c r="E51" s="15">
        <v>44146</v>
      </c>
      <c r="F51" s="15">
        <v>47996</v>
      </c>
      <c r="G51" s="15">
        <v>48775</v>
      </c>
      <c r="H51" s="15">
        <v>54398</v>
      </c>
      <c r="I51" s="15">
        <v>58302</v>
      </c>
      <c r="J51" s="15">
        <v>68619</v>
      </c>
      <c r="K51" s="15">
        <v>82382</v>
      </c>
      <c r="L51" s="15">
        <v>92738</v>
      </c>
      <c r="M51" s="15">
        <v>95984</v>
      </c>
      <c r="N51" s="15">
        <v>101029</v>
      </c>
      <c r="O51" s="15">
        <v>112568</v>
      </c>
      <c r="P51" s="15">
        <v>120382</v>
      </c>
      <c r="Q51" s="15">
        <v>121873</v>
      </c>
      <c r="R51" s="15">
        <v>129514</v>
      </c>
    </row>
    <row r="52" spans="1:18" x14ac:dyDescent="0.2">
      <c r="A52" s="15" t="s">
        <v>213</v>
      </c>
      <c r="B52" s="15" t="s">
        <v>214</v>
      </c>
      <c r="C52" s="15">
        <v>6563</v>
      </c>
      <c r="D52" s="15">
        <v>7116</v>
      </c>
      <c r="E52" s="15">
        <v>7610</v>
      </c>
      <c r="F52" s="15">
        <v>8678</v>
      </c>
      <c r="G52" s="15">
        <v>9467</v>
      </c>
      <c r="H52" s="15">
        <v>9563</v>
      </c>
      <c r="I52" s="15">
        <v>10431</v>
      </c>
      <c r="J52" s="15">
        <v>12810</v>
      </c>
      <c r="K52" s="15">
        <v>15625</v>
      </c>
      <c r="L52" s="15">
        <v>17345</v>
      </c>
      <c r="M52" s="15">
        <v>18636</v>
      </c>
      <c r="N52" s="15">
        <v>22446</v>
      </c>
      <c r="O52" s="15">
        <v>25761</v>
      </c>
      <c r="P52" s="15">
        <v>27680</v>
      </c>
      <c r="Q52" s="15">
        <v>29258</v>
      </c>
      <c r="R52" s="15">
        <v>33192</v>
      </c>
    </row>
    <row r="53" spans="1:18" x14ac:dyDescent="0.2">
      <c r="A53" s="15" t="s">
        <v>215</v>
      </c>
      <c r="B53" s="15" t="s">
        <v>216</v>
      </c>
      <c r="C53" s="15">
        <v>15689</v>
      </c>
      <c r="D53" s="15">
        <v>17621</v>
      </c>
      <c r="E53" s="15">
        <v>18484</v>
      </c>
      <c r="F53" s="15">
        <v>19874</v>
      </c>
      <c r="G53" s="15">
        <v>20240</v>
      </c>
      <c r="H53" s="15">
        <v>23397</v>
      </c>
      <c r="I53" s="15">
        <v>27103</v>
      </c>
      <c r="J53" s="15">
        <v>31167</v>
      </c>
      <c r="K53" s="15">
        <v>38900</v>
      </c>
      <c r="L53" s="15">
        <v>42684</v>
      </c>
      <c r="M53" s="15">
        <v>42837</v>
      </c>
      <c r="N53" s="15">
        <v>46749</v>
      </c>
      <c r="O53" s="15">
        <v>49645</v>
      </c>
      <c r="P53" s="15">
        <v>53542</v>
      </c>
      <c r="Q53" s="15">
        <v>55649</v>
      </c>
      <c r="R53" s="15">
        <v>59487</v>
      </c>
    </row>
    <row r="54" spans="1:18" x14ac:dyDescent="0.2">
      <c r="A54" s="15" t="s">
        <v>217</v>
      </c>
      <c r="B54" s="15" t="s">
        <v>218</v>
      </c>
      <c r="C54" s="15" t="s">
        <v>173</v>
      </c>
      <c r="D54" s="15" t="s">
        <v>173</v>
      </c>
      <c r="E54" s="15" t="s">
        <v>173</v>
      </c>
      <c r="F54" s="15" t="s">
        <v>173</v>
      </c>
      <c r="G54" s="15" t="s">
        <v>173</v>
      </c>
      <c r="H54" s="15" t="s">
        <v>173</v>
      </c>
      <c r="I54" s="15" t="s">
        <v>173</v>
      </c>
      <c r="J54" s="15">
        <v>5256</v>
      </c>
      <c r="K54" s="15">
        <v>6400</v>
      </c>
      <c r="L54" s="15">
        <v>7317</v>
      </c>
      <c r="M54" s="15">
        <v>7256</v>
      </c>
      <c r="N54" s="15">
        <v>7247</v>
      </c>
      <c r="O54" s="15">
        <v>7704</v>
      </c>
      <c r="P54" s="15">
        <v>8280</v>
      </c>
      <c r="Q54" s="15">
        <v>9030</v>
      </c>
      <c r="R54" s="15">
        <v>9104</v>
      </c>
    </row>
    <row r="55" spans="1:18" x14ac:dyDescent="0.2">
      <c r="A55" s="15" t="s">
        <v>219</v>
      </c>
      <c r="B55" s="15" t="s">
        <v>220</v>
      </c>
      <c r="C55" s="15" t="s">
        <v>173</v>
      </c>
      <c r="D55" s="15" t="s">
        <v>173</v>
      </c>
      <c r="E55" s="15" t="s">
        <v>173</v>
      </c>
      <c r="F55" s="15" t="s">
        <v>173</v>
      </c>
      <c r="G55" s="15" t="s">
        <v>173</v>
      </c>
      <c r="H55" s="15" t="s">
        <v>173</v>
      </c>
      <c r="I55" s="15" t="s">
        <v>173</v>
      </c>
      <c r="J55" s="15">
        <v>717</v>
      </c>
      <c r="K55" s="15">
        <v>849</v>
      </c>
      <c r="L55" s="15">
        <v>1403</v>
      </c>
      <c r="M55" s="15">
        <v>975</v>
      </c>
      <c r="N55" s="15">
        <v>1036</v>
      </c>
      <c r="O55" s="15">
        <v>1116</v>
      </c>
      <c r="P55" s="15">
        <v>1214</v>
      </c>
      <c r="Q55" s="15">
        <v>1180</v>
      </c>
      <c r="R55" s="15">
        <v>1391</v>
      </c>
    </row>
    <row r="56" spans="1:18" x14ac:dyDescent="0.2">
      <c r="A56" s="15" t="s">
        <v>221</v>
      </c>
      <c r="B56" s="15" t="s">
        <v>222</v>
      </c>
      <c r="C56" s="15" t="s">
        <v>173</v>
      </c>
      <c r="D56" s="15" t="s">
        <v>173</v>
      </c>
      <c r="E56" s="15">
        <v>12865</v>
      </c>
      <c r="F56" s="15">
        <v>14339</v>
      </c>
      <c r="G56" s="15">
        <v>14309</v>
      </c>
      <c r="H56" s="15">
        <v>16372</v>
      </c>
      <c r="I56" s="15">
        <v>19242</v>
      </c>
      <c r="J56" s="15">
        <v>21421</v>
      </c>
      <c r="K56" s="15">
        <v>27565</v>
      </c>
      <c r="L56" s="15">
        <v>29708</v>
      </c>
      <c r="M56" s="15">
        <v>29890</v>
      </c>
      <c r="N56" s="15">
        <v>32988</v>
      </c>
      <c r="O56" s="15">
        <v>34551</v>
      </c>
      <c r="P56" s="15">
        <v>36624</v>
      </c>
      <c r="Q56" s="15">
        <v>36876</v>
      </c>
      <c r="R56" s="15">
        <v>39149</v>
      </c>
    </row>
    <row r="57" spans="1:18" x14ac:dyDescent="0.2">
      <c r="A57" s="15" t="s">
        <v>223</v>
      </c>
      <c r="B57" s="15" t="s">
        <v>224</v>
      </c>
      <c r="C57" s="15" t="s">
        <v>173</v>
      </c>
      <c r="D57" s="15" t="s">
        <v>173</v>
      </c>
      <c r="E57" s="15" t="s">
        <v>173</v>
      </c>
      <c r="F57" s="15" t="s">
        <v>173</v>
      </c>
      <c r="G57" s="15" t="s">
        <v>173</v>
      </c>
      <c r="H57" s="15" t="s">
        <v>173</v>
      </c>
      <c r="I57" s="15" t="s">
        <v>173</v>
      </c>
      <c r="J57" s="15">
        <v>3773</v>
      </c>
      <c r="K57" s="15">
        <v>4087</v>
      </c>
      <c r="L57" s="15">
        <v>4256</v>
      </c>
      <c r="M57" s="15">
        <v>4717</v>
      </c>
      <c r="N57" s="15">
        <v>5480</v>
      </c>
      <c r="O57" s="15">
        <v>6274</v>
      </c>
      <c r="P57" s="15">
        <v>7424</v>
      </c>
      <c r="Q57" s="15">
        <v>8564</v>
      </c>
      <c r="R57" s="15">
        <v>9842</v>
      </c>
    </row>
    <row r="58" spans="1:18" x14ac:dyDescent="0.2">
      <c r="A58" s="15" t="s">
        <v>225</v>
      </c>
      <c r="B58" s="15" t="s">
        <v>226</v>
      </c>
      <c r="C58" s="15">
        <v>18723</v>
      </c>
      <c r="D58" s="15">
        <v>15760</v>
      </c>
      <c r="E58" s="15">
        <v>18052</v>
      </c>
      <c r="F58" s="15">
        <v>19444</v>
      </c>
      <c r="G58" s="15">
        <v>19068</v>
      </c>
      <c r="H58" s="15">
        <v>21437</v>
      </c>
      <c r="I58" s="15">
        <v>20768</v>
      </c>
      <c r="J58" s="15">
        <v>24642</v>
      </c>
      <c r="K58" s="15">
        <v>27857</v>
      </c>
      <c r="L58" s="15">
        <v>32709</v>
      </c>
      <c r="M58" s="15">
        <v>34511</v>
      </c>
      <c r="N58" s="15">
        <v>31834</v>
      </c>
      <c r="O58" s="15">
        <v>37162</v>
      </c>
      <c r="P58" s="15">
        <v>39160</v>
      </c>
      <c r="Q58" s="15">
        <v>36965</v>
      </c>
      <c r="R58" s="15">
        <v>36834</v>
      </c>
    </row>
    <row r="59" spans="1:18" x14ac:dyDescent="0.2">
      <c r="A59" s="15" t="s">
        <v>227</v>
      </c>
      <c r="B59" s="15" t="s">
        <v>228</v>
      </c>
      <c r="C59" s="15" t="s">
        <v>173</v>
      </c>
      <c r="D59" s="15" t="s">
        <v>173</v>
      </c>
      <c r="E59" s="15" t="s">
        <v>173</v>
      </c>
      <c r="F59" s="15" t="s">
        <v>173</v>
      </c>
      <c r="G59" s="15" t="s">
        <v>173</v>
      </c>
      <c r="H59" s="15" t="s">
        <v>173</v>
      </c>
      <c r="I59" s="15" t="s">
        <v>173</v>
      </c>
      <c r="J59" s="15">
        <v>7184</v>
      </c>
      <c r="K59" s="15">
        <v>7546</v>
      </c>
      <c r="L59" s="15">
        <v>9487</v>
      </c>
      <c r="M59" s="15">
        <v>10079</v>
      </c>
      <c r="N59" s="15">
        <v>7834</v>
      </c>
      <c r="O59" s="15">
        <v>11359</v>
      </c>
      <c r="P59" s="15">
        <v>13411</v>
      </c>
      <c r="Q59" s="15">
        <v>12872</v>
      </c>
      <c r="R59" s="15">
        <v>12343</v>
      </c>
    </row>
    <row r="60" spans="1:18" x14ac:dyDescent="0.2">
      <c r="A60" s="15" t="s">
        <v>229</v>
      </c>
      <c r="B60" s="15" t="s">
        <v>230</v>
      </c>
      <c r="C60" s="15" t="s">
        <v>173</v>
      </c>
      <c r="D60" s="15" t="s">
        <v>173</v>
      </c>
      <c r="E60" s="15" t="s">
        <v>173</v>
      </c>
      <c r="F60" s="15" t="s">
        <v>173</v>
      </c>
      <c r="G60" s="15" t="s">
        <v>173</v>
      </c>
      <c r="H60" s="15" t="s">
        <v>173</v>
      </c>
      <c r="I60" s="15" t="s">
        <v>173</v>
      </c>
      <c r="J60" s="15">
        <v>7184</v>
      </c>
      <c r="K60" s="15">
        <v>7546</v>
      </c>
      <c r="L60" s="15">
        <v>9487</v>
      </c>
      <c r="M60" s="15">
        <v>10079</v>
      </c>
      <c r="N60" s="15">
        <v>7834</v>
      </c>
      <c r="O60" s="15">
        <v>11359</v>
      </c>
      <c r="P60" s="15">
        <v>13411</v>
      </c>
      <c r="Q60" s="15">
        <v>12872</v>
      </c>
      <c r="R60" s="15">
        <v>12343</v>
      </c>
    </row>
    <row r="61" spans="1:18" x14ac:dyDescent="0.2">
      <c r="A61" s="15" t="s">
        <v>231</v>
      </c>
      <c r="B61" s="15" t="s">
        <v>232</v>
      </c>
      <c r="C61" s="15" t="s">
        <v>173</v>
      </c>
      <c r="D61" s="15" t="s">
        <v>173</v>
      </c>
      <c r="E61" s="15" t="s">
        <v>173</v>
      </c>
      <c r="F61" s="15" t="s">
        <v>173</v>
      </c>
      <c r="G61" s="15" t="s">
        <v>173</v>
      </c>
      <c r="H61" s="15" t="s">
        <v>173</v>
      </c>
      <c r="I61" s="15" t="s">
        <v>173</v>
      </c>
      <c r="J61" s="15" t="s">
        <v>173</v>
      </c>
      <c r="K61" s="15" t="s">
        <v>173</v>
      </c>
      <c r="L61" s="15" t="s">
        <v>173</v>
      </c>
      <c r="M61" s="15" t="s">
        <v>173</v>
      </c>
      <c r="N61" s="15" t="s">
        <v>173</v>
      </c>
      <c r="O61" s="15" t="s">
        <v>173</v>
      </c>
      <c r="P61" s="15" t="s">
        <v>173</v>
      </c>
      <c r="Q61" s="15" t="s">
        <v>173</v>
      </c>
      <c r="R61" s="15" t="s">
        <v>173</v>
      </c>
    </row>
    <row r="62" spans="1:18" x14ac:dyDescent="0.2">
      <c r="A62" s="15" t="s">
        <v>233</v>
      </c>
      <c r="B62" s="15" t="s">
        <v>234</v>
      </c>
      <c r="C62" s="15" t="s">
        <v>173</v>
      </c>
      <c r="D62" s="15" t="s">
        <v>173</v>
      </c>
      <c r="E62" s="15" t="s">
        <v>173</v>
      </c>
      <c r="F62" s="15" t="s">
        <v>173</v>
      </c>
      <c r="G62" s="15" t="s">
        <v>173</v>
      </c>
      <c r="H62" s="15" t="s">
        <v>173</v>
      </c>
      <c r="I62" s="15" t="s">
        <v>173</v>
      </c>
      <c r="J62" s="15">
        <v>1856</v>
      </c>
      <c r="K62" s="15">
        <v>2738</v>
      </c>
      <c r="L62" s="15">
        <v>3885</v>
      </c>
      <c r="M62" s="15">
        <v>4031</v>
      </c>
      <c r="N62" s="15">
        <v>2804</v>
      </c>
      <c r="O62" s="15">
        <v>3099</v>
      </c>
      <c r="P62" s="15">
        <v>3182</v>
      </c>
      <c r="Q62" s="15">
        <v>2109</v>
      </c>
      <c r="R62" s="15">
        <v>1971</v>
      </c>
    </row>
    <row r="63" spans="1:18" x14ac:dyDescent="0.2">
      <c r="A63" s="15" t="s">
        <v>235</v>
      </c>
      <c r="B63" s="15" t="s">
        <v>236</v>
      </c>
      <c r="C63" s="15" t="s">
        <v>173</v>
      </c>
      <c r="D63" s="15" t="s">
        <v>173</v>
      </c>
      <c r="E63" s="15" t="s">
        <v>173</v>
      </c>
      <c r="F63" s="15" t="s">
        <v>173</v>
      </c>
      <c r="G63" s="15" t="s">
        <v>173</v>
      </c>
      <c r="H63" s="15" t="s">
        <v>173</v>
      </c>
      <c r="I63" s="15" t="s">
        <v>173</v>
      </c>
      <c r="J63" s="15">
        <v>1856</v>
      </c>
      <c r="K63" s="15">
        <v>2738</v>
      </c>
      <c r="L63" s="15">
        <v>3885</v>
      </c>
      <c r="M63" s="15">
        <v>4031</v>
      </c>
      <c r="N63" s="15">
        <v>2804</v>
      </c>
      <c r="O63" s="15">
        <v>3099</v>
      </c>
      <c r="P63" s="15">
        <v>3182</v>
      </c>
      <c r="Q63" s="15">
        <v>2109</v>
      </c>
      <c r="R63" s="15">
        <v>1971</v>
      </c>
    </row>
    <row r="64" spans="1:18" x14ac:dyDescent="0.2">
      <c r="A64" s="15" t="s">
        <v>237</v>
      </c>
      <c r="B64" s="15" t="s">
        <v>232</v>
      </c>
      <c r="C64" s="15" t="s">
        <v>173</v>
      </c>
      <c r="D64" s="15" t="s">
        <v>173</v>
      </c>
      <c r="E64" s="15" t="s">
        <v>173</v>
      </c>
      <c r="F64" s="15" t="s">
        <v>173</v>
      </c>
      <c r="G64" s="15" t="s">
        <v>173</v>
      </c>
      <c r="H64" s="15" t="s">
        <v>173</v>
      </c>
      <c r="I64" s="15" t="s">
        <v>173</v>
      </c>
      <c r="J64" s="15" t="s">
        <v>173</v>
      </c>
      <c r="K64" s="15" t="s">
        <v>173</v>
      </c>
      <c r="L64" s="15" t="s">
        <v>173</v>
      </c>
      <c r="M64" s="15" t="s">
        <v>173</v>
      </c>
      <c r="N64" s="15" t="s">
        <v>173</v>
      </c>
      <c r="O64" s="15" t="s">
        <v>173</v>
      </c>
      <c r="P64" s="15" t="s">
        <v>173</v>
      </c>
      <c r="Q64" s="15" t="s">
        <v>173</v>
      </c>
      <c r="R64" s="15" t="s">
        <v>173</v>
      </c>
    </row>
    <row r="65" spans="1:18" x14ac:dyDescent="0.2">
      <c r="A65" s="15" t="s">
        <v>238</v>
      </c>
      <c r="B65" s="15" t="s">
        <v>239</v>
      </c>
      <c r="C65" s="15" t="s">
        <v>173</v>
      </c>
      <c r="D65" s="15" t="s">
        <v>173</v>
      </c>
      <c r="E65" s="15" t="s">
        <v>173</v>
      </c>
      <c r="F65" s="15" t="s">
        <v>173</v>
      </c>
      <c r="G65" s="15" t="s">
        <v>173</v>
      </c>
      <c r="H65" s="15" t="s">
        <v>173</v>
      </c>
      <c r="I65" s="15" t="s">
        <v>173</v>
      </c>
      <c r="J65" s="15">
        <v>3903</v>
      </c>
      <c r="K65" s="15">
        <v>3805</v>
      </c>
      <c r="L65" s="15">
        <v>3782</v>
      </c>
      <c r="M65" s="15">
        <v>4891</v>
      </c>
      <c r="N65" s="15">
        <v>5835</v>
      </c>
      <c r="O65" s="15">
        <v>5658</v>
      </c>
      <c r="P65" s="15">
        <v>3895</v>
      </c>
      <c r="Q65" s="15">
        <v>3375</v>
      </c>
      <c r="R65" s="15">
        <v>4085</v>
      </c>
    </row>
    <row r="66" spans="1:18" x14ac:dyDescent="0.2">
      <c r="A66" s="15" t="s">
        <v>240</v>
      </c>
      <c r="B66" s="15" t="s">
        <v>241</v>
      </c>
      <c r="C66" s="15" t="s">
        <v>173</v>
      </c>
      <c r="D66" s="15" t="s">
        <v>173</v>
      </c>
      <c r="E66" s="15" t="s">
        <v>173</v>
      </c>
      <c r="F66" s="15" t="s">
        <v>173</v>
      </c>
      <c r="G66" s="15" t="s">
        <v>173</v>
      </c>
      <c r="H66" s="15" t="s">
        <v>173</v>
      </c>
      <c r="I66" s="15" t="s">
        <v>173</v>
      </c>
      <c r="J66" s="15">
        <v>1917</v>
      </c>
      <c r="K66" s="15">
        <v>2614</v>
      </c>
      <c r="L66" s="15">
        <v>3451</v>
      </c>
      <c r="M66" s="15">
        <v>3466</v>
      </c>
      <c r="N66" s="15">
        <v>3140</v>
      </c>
      <c r="O66" s="15">
        <v>3324</v>
      </c>
      <c r="P66" s="15">
        <v>3532</v>
      </c>
      <c r="Q66" s="15">
        <v>3705</v>
      </c>
      <c r="R66" s="15">
        <v>3797</v>
      </c>
    </row>
    <row r="67" spans="1:18" x14ac:dyDescent="0.2">
      <c r="A67" s="15" t="s">
        <v>242</v>
      </c>
      <c r="B67" s="15" t="s">
        <v>243</v>
      </c>
      <c r="C67" s="15" t="s">
        <v>173</v>
      </c>
      <c r="D67" s="15" t="s">
        <v>173</v>
      </c>
      <c r="E67" s="15" t="s">
        <v>173</v>
      </c>
      <c r="F67" s="15" t="s">
        <v>173</v>
      </c>
      <c r="G67" s="15" t="s">
        <v>173</v>
      </c>
      <c r="H67" s="15" t="s">
        <v>173</v>
      </c>
      <c r="I67" s="15" t="s">
        <v>173</v>
      </c>
      <c r="J67" s="15">
        <v>1917</v>
      </c>
      <c r="K67" s="15">
        <v>2614</v>
      </c>
      <c r="L67" s="15">
        <v>3451</v>
      </c>
      <c r="M67" s="15">
        <v>3466</v>
      </c>
      <c r="N67" s="15">
        <v>3140</v>
      </c>
      <c r="O67" s="15">
        <v>3324</v>
      </c>
      <c r="P67" s="15">
        <v>3532</v>
      </c>
      <c r="Q67" s="15">
        <v>3705</v>
      </c>
      <c r="R67" s="15">
        <v>3797</v>
      </c>
    </row>
    <row r="68" spans="1:18" x14ac:dyDescent="0.2">
      <c r="A68" s="15" t="s">
        <v>244</v>
      </c>
      <c r="B68" s="15" t="s">
        <v>232</v>
      </c>
      <c r="C68" s="15" t="s">
        <v>173</v>
      </c>
      <c r="D68" s="15" t="s">
        <v>173</v>
      </c>
      <c r="E68" s="15" t="s">
        <v>173</v>
      </c>
      <c r="F68" s="15" t="s">
        <v>173</v>
      </c>
      <c r="G68" s="15" t="s">
        <v>173</v>
      </c>
      <c r="H68" s="15" t="s">
        <v>173</v>
      </c>
      <c r="I68" s="15" t="s">
        <v>173</v>
      </c>
      <c r="J68" s="15" t="s">
        <v>173</v>
      </c>
      <c r="K68" s="15" t="s">
        <v>173</v>
      </c>
      <c r="L68" s="15" t="s">
        <v>173</v>
      </c>
      <c r="M68" s="15" t="s">
        <v>173</v>
      </c>
      <c r="N68" s="15" t="s">
        <v>173</v>
      </c>
      <c r="O68" s="15" t="s">
        <v>173</v>
      </c>
      <c r="P68" s="15" t="s">
        <v>173</v>
      </c>
      <c r="Q68" s="15" t="s">
        <v>173</v>
      </c>
      <c r="R68" s="15" t="s">
        <v>173</v>
      </c>
    </row>
    <row r="69" spans="1:18" x14ac:dyDescent="0.2">
      <c r="A69" s="15" t="s">
        <v>245</v>
      </c>
      <c r="B69" s="15" t="s">
        <v>246</v>
      </c>
      <c r="C69" s="15">
        <v>4918</v>
      </c>
      <c r="D69" s="15">
        <v>5192</v>
      </c>
      <c r="E69" s="15">
        <v>5883</v>
      </c>
      <c r="F69" s="15">
        <v>7552</v>
      </c>
      <c r="G69" s="15">
        <v>8062</v>
      </c>
      <c r="H69" s="15">
        <v>8634</v>
      </c>
      <c r="I69" s="15">
        <v>9555</v>
      </c>
      <c r="J69" s="15">
        <v>6183</v>
      </c>
      <c r="K69" s="15">
        <v>7120</v>
      </c>
      <c r="L69" s="15">
        <v>7728</v>
      </c>
      <c r="M69" s="15">
        <v>7653</v>
      </c>
      <c r="N69" s="15">
        <v>7180</v>
      </c>
      <c r="O69" s="15">
        <v>7691</v>
      </c>
      <c r="P69" s="15">
        <v>8310</v>
      </c>
      <c r="Q69" s="15">
        <v>8403</v>
      </c>
      <c r="R69" s="15">
        <v>7505</v>
      </c>
    </row>
    <row r="70" spans="1:18" x14ac:dyDescent="0.2">
      <c r="A70" s="15" t="s">
        <v>247</v>
      </c>
      <c r="B70" s="15" t="s">
        <v>248</v>
      </c>
      <c r="C70" s="15" t="s">
        <v>173</v>
      </c>
      <c r="D70" s="15" t="s">
        <v>173</v>
      </c>
      <c r="E70" s="15" t="s">
        <v>173</v>
      </c>
      <c r="F70" s="15" t="s">
        <v>173</v>
      </c>
      <c r="G70" s="15" t="s">
        <v>173</v>
      </c>
      <c r="H70" s="15" t="s">
        <v>173</v>
      </c>
      <c r="I70" s="15" t="s">
        <v>173</v>
      </c>
      <c r="J70" s="15">
        <v>782</v>
      </c>
      <c r="K70" s="15">
        <v>922</v>
      </c>
      <c r="L70" s="15">
        <v>831</v>
      </c>
      <c r="M70" s="15">
        <v>569</v>
      </c>
      <c r="N70" s="15">
        <v>629</v>
      </c>
      <c r="O70" s="15">
        <v>1123</v>
      </c>
      <c r="P70" s="15">
        <v>1379</v>
      </c>
      <c r="Q70" s="15">
        <v>1080</v>
      </c>
      <c r="R70" s="15">
        <v>1269</v>
      </c>
    </row>
    <row r="71" spans="1:18" x14ac:dyDescent="0.2">
      <c r="A71" s="15" t="s">
        <v>249</v>
      </c>
      <c r="B71" s="15" t="s">
        <v>250</v>
      </c>
      <c r="C71" s="15" t="s">
        <v>173</v>
      </c>
      <c r="D71" s="15" t="s">
        <v>173</v>
      </c>
      <c r="E71" s="15" t="s">
        <v>173</v>
      </c>
      <c r="F71" s="15" t="s">
        <v>173</v>
      </c>
      <c r="G71" s="15" t="s">
        <v>173</v>
      </c>
      <c r="H71" s="15" t="s">
        <v>173</v>
      </c>
      <c r="I71" s="15" t="s">
        <v>173</v>
      </c>
      <c r="J71" s="15">
        <v>431</v>
      </c>
      <c r="K71" s="15">
        <v>635</v>
      </c>
      <c r="L71" s="15">
        <v>747</v>
      </c>
      <c r="M71" s="15">
        <v>742</v>
      </c>
      <c r="N71" s="15">
        <v>997</v>
      </c>
      <c r="O71" s="15">
        <v>819</v>
      </c>
      <c r="P71" s="15">
        <v>891</v>
      </c>
      <c r="Q71" s="15">
        <v>710</v>
      </c>
      <c r="R71" s="15">
        <v>817</v>
      </c>
    </row>
    <row r="72" spans="1:18" x14ac:dyDescent="0.2">
      <c r="A72" s="15" t="s">
        <v>251</v>
      </c>
      <c r="B72" s="15" t="s">
        <v>252</v>
      </c>
      <c r="C72" s="15" t="s">
        <v>173</v>
      </c>
      <c r="D72" s="15" t="s">
        <v>173</v>
      </c>
      <c r="E72" s="15" t="s">
        <v>173</v>
      </c>
      <c r="F72" s="15" t="s">
        <v>173</v>
      </c>
      <c r="G72" s="15" t="s">
        <v>173</v>
      </c>
      <c r="H72" s="15" t="s">
        <v>173</v>
      </c>
      <c r="I72" s="15" t="s">
        <v>173</v>
      </c>
      <c r="J72" s="15">
        <v>1284</v>
      </c>
      <c r="K72" s="15">
        <v>1152</v>
      </c>
      <c r="L72" s="15">
        <v>1443</v>
      </c>
      <c r="M72" s="15">
        <v>1670</v>
      </c>
      <c r="N72" s="15">
        <v>1997</v>
      </c>
      <c r="O72" s="15">
        <v>2255</v>
      </c>
      <c r="P72" s="15">
        <v>2249</v>
      </c>
      <c r="Q72" s="15">
        <v>2496</v>
      </c>
      <c r="R72" s="15">
        <v>2515</v>
      </c>
    </row>
    <row r="73" spans="1:18" x14ac:dyDescent="0.2">
      <c r="A73" s="15" t="s">
        <v>253</v>
      </c>
      <c r="B73" s="15" t="s">
        <v>254</v>
      </c>
      <c r="C73" s="15" t="s">
        <v>173</v>
      </c>
      <c r="D73" s="15" t="s">
        <v>173</v>
      </c>
      <c r="E73" s="15" t="s">
        <v>173</v>
      </c>
      <c r="F73" s="15" t="s">
        <v>173</v>
      </c>
      <c r="G73" s="15" t="s">
        <v>173</v>
      </c>
      <c r="H73" s="15" t="s">
        <v>173</v>
      </c>
      <c r="I73" s="15" t="s">
        <v>173</v>
      </c>
      <c r="J73" s="15">
        <v>1100</v>
      </c>
      <c r="K73" s="15">
        <v>1326</v>
      </c>
      <c r="L73" s="15">
        <v>1354</v>
      </c>
      <c r="M73" s="15">
        <v>1410</v>
      </c>
      <c r="N73" s="15">
        <v>1417</v>
      </c>
      <c r="O73" s="15">
        <v>1832</v>
      </c>
      <c r="P73" s="15">
        <v>2311</v>
      </c>
      <c r="Q73" s="15">
        <v>2214</v>
      </c>
      <c r="R73" s="15">
        <v>2532</v>
      </c>
    </row>
    <row r="74" spans="1:18" x14ac:dyDescent="0.2">
      <c r="A74" s="15" t="s">
        <v>255</v>
      </c>
      <c r="B74" s="15" t="s">
        <v>256</v>
      </c>
      <c r="C74" s="15">
        <v>8218</v>
      </c>
      <c r="D74" s="15">
        <v>9156</v>
      </c>
      <c r="E74" s="15">
        <v>8191</v>
      </c>
      <c r="F74" s="15">
        <v>7653</v>
      </c>
      <c r="G74" s="15">
        <v>9033</v>
      </c>
      <c r="H74" s="15">
        <v>11985</v>
      </c>
      <c r="I74" s="15">
        <v>15582</v>
      </c>
      <c r="J74" s="15">
        <v>19222</v>
      </c>
      <c r="K74" s="15">
        <v>20921</v>
      </c>
      <c r="L74" s="15">
        <v>19084</v>
      </c>
      <c r="M74" s="15">
        <v>20538</v>
      </c>
      <c r="N74" s="15">
        <v>19784</v>
      </c>
      <c r="O74" s="15">
        <v>22191</v>
      </c>
      <c r="P74" s="15">
        <v>22835</v>
      </c>
      <c r="Q74" s="15">
        <v>22946</v>
      </c>
      <c r="R74" s="15">
        <v>20438</v>
      </c>
    </row>
    <row r="75" spans="1:18" x14ac:dyDescent="0.2">
      <c r="A75" s="15" t="s">
        <v>257</v>
      </c>
      <c r="B75" s="17" t="s">
        <v>258</v>
      </c>
      <c r="C75" s="15">
        <v>192893</v>
      </c>
      <c r="D75" s="15">
        <v>216115</v>
      </c>
      <c r="E75" s="15">
        <v>213465</v>
      </c>
      <c r="F75" s="15">
        <v>224379</v>
      </c>
      <c r="G75" s="15">
        <v>242219</v>
      </c>
      <c r="H75" s="15">
        <v>283083</v>
      </c>
      <c r="I75" s="15">
        <v>304448</v>
      </c>
      <c r="J75" s="15">
        <v>341165</v>
      </c>
      <c r="K75" s="15">
        <v>372575</v>
      </c>
      <c r="L75" s="15">
        <v>409052</v>
      </c>
      <c r="M75" s="15">
        <v>386801</v>
      </c>
      <c r="N75" s="15">
        <v>409313</v>
      </c>
      <c r="O75" s="15">
        <v>435761</v>
      </c>
      <c r="P75" s="15">
        <v>452013</v>
      </c>
      <c r="Q75" s="15">
        <v>463700</v>
      </c>
      <c r="R75" s="15">
        <v>477428</v>
      </c>
    </row>
    <row r="76" spans="1:18" x14ac:dyDescent="0.2">
      <c r="A76" s="15" t="s">
        <v>259</v>
      </c>
      <c r="B76" s="15" t="s">
        <v>150</v>
      </c>
      <c r="C76" s="15">
        <v>1278</v>
      </c>
      <c r="D76" s="15">
        <v>2569</v>
      </c>
      <c r="E76" s="15">
        <v>1999</v>
      </c>
      <c r="F76" s="15">
        <v>2217</v>
      </c>
      <c r="G76" s="15">
        <v>2246</v>
      </c>
      <c r="H76" s="15">
        <v>2395</v>
      </c>
      <c r="I76" s="15">
        <v>3015</v>
      </c>
      <c r="J76" s="15">
        <v>4583</v>
      </c>
      <c r="K76" s="15">
        <v>5209</v>
      </c>
      <c r="L76" s="15">
        <v>5742</v>
      </c>
      <c r="M76" s="15">
        <v>5938</v>
      </c>
      <c r="N76" s="15">
        <v>6909</v>
      </c>
      <c r="O76" s="15">
        <v>8236</v>
      </c>
      <c r="P76" s="15">
        <v>8015</v>
      </c>
      <c r="Q76" s="15">
        <v>7486</v>
      </c>
      <c r="R76" s="15">
        <v>7468</v>
      </c>
    </row>
    <row r="77" spans="1:18" x14ac:dyDescent="0.2">
      <c r="A77" s="15" t="s">
        <v>260</v>
      </c>
      <c r="B77" s="15" t="s">
        <v>151</v>
      </c>
      <c r="C77" s="15">
        <v>49620</v>
      </c>
      <c r="D77" s="15">
        <v>57606</v>
      </c>
      <c r="E77" s="15">
        <v>53840</v>
      </c>
      <c r="F77" s="15">
        <v>51491</v>
      </c>
      <c r="G77" s="15">
        <v>57863</v>
      </c>
      <c r="H77" s="15">
        <v>69158</v>
      </c>
      <c r="I77" s="15">
        <v>75643</v>
      </c>
      <c r="J77" s="15">
        <v>77962</v>
      </c>
      <c r="K77" s="15">
        <v>79326</v>
      </c>
      <c r="L77" s="15">
        <v>83988</v>
      </c>
      <c r="M77" s="15">
        <v>64133</v>
      </c>
      <c r="N77" s="15">
        <v>74628</v>
      </c>
      <c r="O77" s="15">
        <v>81377</v>
      </c>
      <c r="P77" s="15">
        <v>84985</v>
      </c>
      <c r="Q77" s="15">
        <v>90634</v>
      </c>
      <c r="R77" s="15">
        <v>94219</v>
      </c>
    </row>
    <row r="78" spans="1:18" x14ac:dyDescent="0.2">
      <c r="A78" s="15" t="s">
        <v>261</v>
      </c>
      <c r="B78" s="15" t="s">
        <v>152</v>
      </c>
      <c r="C78" s="15">
        <v>17405</v>
      </c>
      <c r="D78" s="15">
        <v>21787</v>
      </c>
      <c r="E78" s="15">
        <v>20824</v>
      </c>
      <c r="F78" s="15">
        <v>20100</v>
      </c>
      <c r="G78" s="15">
        <v>25566</v>
      </c>
      <c r="H78" s="15">
        <v>31710</v>
      </c>
      <c r="I78" s="15">
        <v>35687</v>
      </c>
      <c r="J78" s="15">
        <v>35996</v>
      </c>
      <c r="K78" s="15">
        <v>34760</v>
      </c>
      <c r="L78" s="15">
        <v>34463</v>
      </c>
      <c r="M78" s="15">
        <v>23219</v>
      </c>
      <c r="N78" s="15">
        <v>29496</v>
      </c>
      <c r="O78" s="15">
        <v>31369</v>
      </c>
      <c r="P78" s="15">
        <v>33162</v>
      </c>
      <c r="Q78" s="15">
        <v>36264</v>
      </c>
      <c r="R78" s="15">
        <v>36254</v>
      </c>
    </row>
    <row r="79" spans="1:18" x14ac:dyDescent="0.2">
      <c r="A79" s="15" t="s">
        <v>262</v>
      </c>
      <c r="B79" s="15" t="s">
        <v>153</v>
      </c>
      <c r="C79" s="15">
        <v>15760</v>
      </c>
      <c r="D79" s="15">
        <v>20100</v>
      </c>
      <c r="E79" s="15">
        <v>19425</v>
      </c>
      <c r="F79" s="15">
        <v>18651</v>
      </c>
      <c r="G79" s="15">
        <v>24193</v>
      </c>
      <c r="H79" s="15">
        <v>30373</v>
      </c>
      <c r="I79" s="15">
        <v>34311</v>
      </c>
      <c r="J79" s="15">
        <v>34274</v>
      </c>
      <c r="K79" s="15">
        <v>32888</v>
      </c>
      <c r="L79" s="15">
        <v>32496</v>
      </c>
      <c r="M79" s="15">
        <v>21656</v>
      </c>
      <c r="N79" s="15">
        <v>27872</v>
      </c>
      <c r="O79" s="15">
        <v>29703</v>
      </c>
      <c r="P79" s="15">
        <v>31357</v>
      </c>
      <c r="Q79" s="15">
        <v>34207</v>
      </c>
      <c r="R79" s="15">
        <v>34013</v>
      </c>
    </row>
    <row r="80" spans="1:18" x14ac:dyDescent="0.2">
      <c r="A80" s="15" t="s">
        <v>263</v>
      </c>
      <c r="B80" s="15" t="s">
        <v>154</v>
      </c>
      <c r="C80" s="15">
        <v>1645</v>
      </c>
      <c r="D80" s="15">
        <v>1687</v>
      </c>
      <c r="E80" s="15">
        <v>1399</v>
      </c>
      <c r="F80" s="15">
        <v>1449</v>
      </c>
      <c r="G80" s="15">
        <v>1373</v>
      </c>
      <c r="H80" s="15">
        <v>1337</v>
      </c>
      <c r="I80" s="15">
        <v>1376</v>
      </c>
      <c r="J80" s="15">
        <v>1723</v>
      </c>
      <c r="K80" s="15">
        <v>1872</v>
      </c>
      <c r="L80" s="15">
        <v>1967</v>
      </c>
      <c r="M80" s="15">
        <v>1563</v>
      </c>
      <c r="N80" s="15">
        <v>1624</v>
      </c>
      <c r="O80" s="15">
        <v>1666</v>
      </c>
      <c r="P80" s="15">
        <v>1805</v>
      </c>
      <c r="Q80" s="15">
        <v>2057</v>
      </c>
      <c r="R80" s="15">
        <v>2241</v>
      </c>
    </row>
    <row r="81" spans="1:18" x14ac:dyDescent="0.2">
      <c r="A81" s="15" t="s">
        <v>264</v>
      </c>
      <c r="B81" s="15" t="s">
        <v>155</v>
      </c>
      <c r="C81" s="15">
        <v>29350</v>
      </c>
      <c r="D81" s="15">
        <v>32678</v>
      </c>
      <c r="E81" s="15">
        <v>30136</v>
      </c>
      <c r="F81" s="15">
        <v>28481</v>
      </c>
      <c r="G81" s="15">
        <v>29199</v>
      </c>
      <c r="H81" s="15">
        <v>34045</v>
      </c>
      <c r="I81" s="15">
        <v>36103</v>
      </c>
      <c r="J81" s="15">
        <v>37929</v>
      </c>
      <c r="K81" s="15">
        <v>40520</v>
      </c>
      <c r="L81" s="15">
        <v>45493</v>
      </c>
      <c r="M81" s="15">
        <v>37410</v>
      </c>
      <c r="N81" s="15">
        <v>41377</v>
      </c>
      <c r="O81" s="15">
        <v>45834</v>
      </c>
      <c r="P81" s="15">
        <v>47458</v>
      </c>
      <c r="Q81" s="15">
        <v>50104</v>
      </c>
      <c r="R81" s="15">
        <v>53697</v>
      </c>
    </row>
    <row r="82" spans="1:18" x14ac:dyDescent="0.2">
      <c r="A82" s="15" t="s">
        <v>265</v>
      </c>
      <c r="B82" s="15" t="s">
        <v>156</v>
      </c>
      <c r="C82" s="15">
        <v>18126</v>
      </c>
      <c r="D82" s="15">
        <v>20397</v>
      </c>
      <c r="E82" s="15">
        <v>18931</v>
      </c>
      <c r="F82" s="15">
        <v>16439</v>
      </c>
      <c r="G82" s="15">
        <v>17244</v>
      </c>
      <c r="H82" s="15">
        <v>20213</v>
      </c>
      <c r="I82" s="15">
        <v>21431</v>
      </c>
      <c r="J82" s="15">
        <v>22642</v>
      </c>
      <c r="K82" s="15">
        <v>23553</v>
      </c>
      <c r="L82" s="15">
        <v>27292</v>
      </c>
      <c r="M82" s="15">
        <v>21532</v>
      </c>
      <c r="N82" s="15">
        <v>23426</v>
      </c>
      <c r="O82" s="15">
        <v>26747</v>
      </c>
      <c r="P82" s="15">
        <v>29565</v>
      </c>
      <c r="Q82" s="15">
        <v>32029</v>
      </c>
      <c r="R82" s="15">
        <v>34890</v>
      </c>
    </row>
    <row r="83" spans="1:18" x14ac:dyDescent="0.2">
      <c r="A83" s="15" t="s">
        <v>266</v>
      </c>
      <c r="B83" s="15" t="s">
        <v>157</v>
      </c>
      <c r="C83" s="15">
        <v>4138</v>
      </c>
      <c r="D83" s="15">
        <v>4738</v>
      </c>
      <c r="E83" s="15">
        <v>3959</v>
      </c>
      <c r="F83" s="15">
        <v>4880</v>
      </c>
      <c r="G83" s="15">
        <v>5018</v>
      </c>
      <c r="H83" s="15">
        <v>5978</v>
      </c>
      <c r="I83" s="15">
        <v>6113</v>
      </c>
      <c r="J83" s="15">
        <v>6266</v>
      </c>
      <c r="K83" s="15">
        <v>6376</v>
      </c>
      <c r="L83" s="15">
        <v>6179</v>
      </c>
      <c r="M83" s="15">
        <v>4688</v>
      </c>
      <c r="N83" s="15">
        <v>6435</v>
      </c>
      <c r="O83" s="15">
        <v>6613</v>
      </c>
      <c r="P83" s="15">
        <v>6177</v>
      </c>
      <c r="Q83" s="15">
        <v>6325</v>
      </c>
      <c r="R83" s="15">
        <v>7197</v>
      </c>
    </row>
    <row r="84" spans="1:18" x14ac:dyDescent="0.2">
      <c r="A84" s="15" t="s">
        <v>267</v>
      </c>
      <c r="B84" s="15" t="s">
        <v>154</v>
      </c>
      <c r="C84" s="15">
        <v>7086</v>
      </c>
      <c r="D84" s="15">
        <v>7543</v>
      </c>
      <c r="E84" s="15">
        <v>7246</v>
      </c>
      <c r="F84" s="15">
        <v>7162</v>
      </c>
      <c r="G84" s="15">
        <v>6937</v>
      </c>
      <c r="H84" s="15">
        <v>7854</v>
      </c>
      <c r="I84" s="15">
        <v>8559</v>
      </c>
      <c r="J84" s="15">
        <v>9021</v>
      </c>
      <c r="K84" s="15">
        <v>10591</v>
      </c>
      <c r="L84" s="15">
        <v>12022</v>
      </c>
      <c r="M84" s="15">
        <v>11190</v>
      </c>
      <c r="N84" s="15">
        <v>11516</v>
      </c>
      <c r="O84" s="15">
        <v>12474</v>
      </c>
      <c r="P84" s="15">
        <v>11716</v>
      </c>
      <c r="Q84" s="15">
        <v>11750</v>
      </c>
      <c r="R84" s="15">
        <v>11610</v>
      </c>
    </row>
    <row r="85" spans="1:18" x14ac:dyDescent="0.2">
      <c r="A85" s="15" t="s">
        <v>268</v>
      </c>
      <c r="B85" s="15" t="s">
        <v>158</v>
      </c>
      <c r="C85" s="15">
        <v>2865</v>
      </c>
      <c r="D85" s="15">
        <v>3141</v>
      </c>
      <c r="E85" s="15">
        <v>2880</v>
      </c>
      <c r="F85" s="15">
        <v>2910</v>
      </c>
      <c r="G85" s="15">
        <v>3098</v>
      </c>
      <c r="H85" s="15">
        <v>3402</v>
      </c>
      <c r="I85" s="15">
        <v>3853</v>
      </c>
      <c r="J85" s="15">
        <v>4036</v>
      </c>
      <c r="K85" s="15">
        <v>4047</v>
      </c>
      <c r="L85" s="15">
        <v>4031</v>
      </c>
      <c r="M85" s="15">
        <v>3503</v>
      </c>
      <c r="N85" s="15">
        <v>3755</v>
      </c>
      <c r="O85" s="15">
        <v>4174</v>
      </c>
      <c r="P85" s="15">
        <v>4365</v>
      </c>
      <c r="Q85" s="15">
        <v>4266</v>
      </c>
      <c r="R85" s="15">
        <v>4268</v>
      </c>
    </row>
    <row r="86" spans="1:18" x14ac:dyDescent="0.2">
      <c r="A86" s="15" t="s">
        <v>269</v>
      </c>
      <c r="B86" s="15" t="s">
        <v>159</v>
      </c>
      <c r="C86" s="15">
        <v>457</v>
      </c>
      <c r="D86" s="15">
        <v>497</v>
      </c>
      <c r="E86" s="15">
        <v>430</v>
      </c>
      <c r="F86" s="15">
        <v>366</v>
      </c>
      <c r="G86" s="15">
        <v>445</v>
      </c>
      <c r="H86" s="15">
        <v>603</v>
      </c>
      <c r="I86" s="15">
        <v>634</v>
      </c>
      <c r="J86" s="15">
        <v>606</v>
      </c>
      <c r="K86" s="15">
        <v>563</v>
      </c>
      <c r="L86" s="15">
        <v>592</v>
      </c>
      <c r="M86" s="15">
        <v>453</v>
      </c>
      <c r="N86" s="15">
        <v>361</v>
      </c>
      <c r="O86" s="15">
        <v>442</v>
      </c>
      <c r="P86" s="15">
        <v>519</v>
      </c>
      <c r="Q86" s="15">
        <v>525</v>
      </c>
      <c r="R86" s="15">
        <v>528</v>
      </c>
    </row>
    <row r="87" spans="1:18" x14ac:dyDescent="0.2">
      <c r="A87" s="15" t="s">
        <v>270</v>
      </c>
      <c r="B87" s="15" t="s">
        <v>160</v>
      </c>
      <c r="C87" s="15">
        <v>2408</v>
      </c>
      <c r="D87" s="15">
        <v>2644</v>
      </c>
      <c r="E87" s="15">
        <v>2450</v>
      </c>
      <c r="F87" s="15">
        <v>2544</v>
      </c>
      <c r="G87" s="15">
        <v>2653</v>
      </c>
      <c r="H87" s="15">
        <v>2799</v>
      </c>
      <c r="I87" s="15">
        <v>3219</v>
      </c>
      <c r="J87" s="15">
        <v>3430</v>
      </c>
      <c r="K87" s="15">
        <v>3484</v>
      </c>
      <c r="L87" s="15">
        <v>3439</v>
      </c>
      <c r="M87" s="15">
        <v>3050</v>
      </c>
      <c r="N87" s="15">
        <v>3394</v>
      </c>
      <c r="O87" s="15">
        <v>3732</v>
      </c>
      <c r="P87" s="15">
        <v>3846</v>
      </c>
      <c r="Q87" s="15">
        <v>3741</v>
      </c>
      <c r="R87" s="15">
        <v>3740</v>
      </c>
    </row>
    <row r="88" spans="1:18" x14ac:dyDescent="0.2">
      <c r="A88" s="15" t="s">
        <v>271</v>
      </c>
      <c r="B88" s="15" t="s">
        <v>161</v>
      </c>
      <c r="C88" s="15">
        <v>59592</v>
      </c>
      <c r="D88" s="15">
        <v>65787</v>
      </c>
      <c r="E88" s="15">
        <v>60730</v>
      </c>
      <c r="F88" s="15">
        <v>59942</v>
      </c>
      <c r="G88" s="15">
        <v>61884</v>
      </c>
      <c r="H88" s="15">
        <v>74024</v>
      </c>
      <c r="I88" s="15">
        <v>79988</v>
      </c>
      <c r="J88" s="15">
        <v>84206</v>
      </c>
      <c r="K88" s="15">
        <v>89235</v>
      </c>
      <c r="L88" s="15">
        <v>92545</v>
      </c>
      <c r="M88" s="15">
        <v>81421</v>
      </c>
      <c r="N88" s="15">
        <v>86623</v>
      </c>
      <c r="O88" s="15">
        <v>89700</v>
      </c>
      <c r="P88" s="15">
        <v>100338</v>
      </c>
      <c r="Q88" s="15">
        <v>104107</v>
      </c>
      <c r="R88" s="15">
        <v>110787</v>
      </c>
    </row>
    <row r="89" spans="1:18" x14ac:dyDescent="0.2">
      <c r="A89" s="15" t="s">
        <v>272</v>
      </c>
      <c r="B89" s="15" t="s">
        <v>162</v>
      </c>
      <c r="C89" s="15">
        <v>21216</v>
      </c>
      <c r="D89" s="15">
        <v>22640</v>
      </c>
      <c r="E89" s="15">
        <v>20031</v>
      </c>
      <c r="F89" s="15">
        <v>18681</v>
      </c>
      <c r="G89" s="15">
        <v>18476</v>
      </c>
      <c r="H89" s="15">
        <v>21811</v>
      </c>
      <c r="I89" s="15">
        <v>22813</v>
      </c>
      <c r="J89" s="15">
        <v>23047</v>
      </c>
      <c r="K89" s="15">
        <v>23999</v>
      </c>
      <c r="L89" s="15">
        <v>23204</v>
      </c>
      <c r="M89" s="15">
        <v>19273</v>
      </c>
      <c r="N89" s="15">
        <v>21274</v>
      </c>
      <c r="O89" s="15">
        <v>20675</v>
      </c>
      <c r="P89" s="15">
        <v>20145</v>
      </c>
      <c r="Q89" s="15">
        <v>21116</v>
      </c>
      <c r="R89" s="15">
        <v>18264</v>
      </c>
    </row>
    <row r="90" spans="1:18" x14ac:dyDescent="0.2">
      <c r="A90" s="15" t="s">
        <v>273</v>
      </c>
      <c r="B90" s="15" t="s">
        <v>163</v>
      </c>
      <c r="C90" s="15">
        <v>342</v>
      </c>
      <c r="D90" s="15">
        <v>366</v>
      </c>
      <c r="E90" s="15">
        <v>389</v>
      </c>
      <c r="F90" s="15">
        <v>323</v>
      </c>
      <c r="G90" s="15">
        <v>502</v>
      </c>
      <c r="H90" s="15">
        <v>584</v>
      </c>
      <c r="I90" s="15">
        <v>627</v>
      </c>
      <c r="J90" s="15">
        <v>819</v>
      </c>
      <c r="K90" s="15">
        <v>909</v>
      </c>
      <c r="L90" s="15">
        <v>981</v>
      </c>
      <c r="M90" s="15">
        <v>1013</v>
      </c>
      <c r="N90" s="15">
        <v>1065</v>
      </c>
      <c r="O90" s="15">
        <v>1116</v>
      </c>
      <c r="P90" s="15">
        <v>1188</v>
      </c>
      <c r="Q90" s="15">
        <v>1209</v>
      </c>
      <c r="R90" s="15">
        <v>1261</v>
      </c>
    </row>
    <row r="91" spans="1:18" x14ac:dyDescent="0.2">
      <c r="A91" s="15" t="s">
        <v>274</v>
      </c>
      <c r="B91" s="15" t="s">
        <v>164</v>
      </c>
      <c r="C91" s="15">
        <v>20874</v>
      </c>
      <c r="D91" s="15">
        <v>22274</v>
      </c>
      <c r="E91" s="15">
        <v>19642</v>
      </c>
      <c r="F91" s="15">
        <v>18358</v>
      </c>
      <c r="G91" s="15">
        <v>17974</v>
      </c>
      <c r="H91" s="15">
        <v>21227</v>
      </c>
      <c r="I91" s="15">
        <v>22186</v>
      </c>
      <c r="J91" s="15">
        <v>22228</v>
      </c>
      <c r="K91" s="15">
        <v>23090</v>
      </c>
      <c r="L91" s="15">
        <v>22223</v>
      </c>
      <c r="M91" s="15">
        <v>18260</v>
      </c>
      <c r="N91" s="15">
        <v>20209</v>
      </c>
      <c r="O91" s="15">
        <v>19559</v>
      </c>
      <c r="P91" s="15">
        <v>18957</v>
      </c>
      <c r="Q91" s="15">
        <v>19907</v>
      </c>
      <c r="R91" s="15">
        <v>17003</v>
      </c>
    </row>
    <row r="92" spans="1:18" x14ac:dyDescent="0.2">
      <c r="A92" s="15" t="s">
        <v>275</v>
      </c>
      <c r="B92" s="15" t="s">
        <v>165</v>
      </c>
      <c r="C92" s="15">
        <v>38377</v>
      </c>
      <c r="D92" s="15">
        <v>43147</v>
      </c>
      <c r="E92" s="15">
        <v>40699</v>
      </c>
      <c r="F92" s="15">
        <v>41260</v>
      </c>
      <c r="G92" s="15">
        <v>43408</v>
      </c>
      <c r="H92" s="15">
        <v>52213</v>
      </c>
      <c r="I92" s="15">
        <v>57175</v>
      </c>
      <c r="J92" s="15">
        <v>61158</v>
      </c>
      <c r="K92" s="15">
        <v>65236</v>
      </c>
      <c r="L92" s="15">
        <v>69341</v>
      </c>
      <c r="M92" s="15">
        <v>62148</v>
      </c>
      <c r="N92" s="15">
        <v>65349</v>
      </c>
      <c r="O92" s="15">
        <v>69024</v>
      </c>
      <c r="P92" s="15">
        <v>80193</v>
      </c>
      <c r="Q92" s="15">
        <v>82990</v>
      </c>
      <c r="R92" s="15">
        <v>92523</v>
      </c>
    </row>
    <row r="93" spans="1:18" x14ac:dyDescent="0.2">
      <c r="A93" s="15" t="s">
        <v>276</v>
      </c>
      <c r="B93" s="15" t="s">
        <v>166</v>
      </c>
      <c r="C93" s="15">
        <v>140</v>
      </c>
      <c r="D93" s="15">
        <v>155</v>
      </c>
      <c r="E93" s="15">
        <v>156</v>
      </c>
      <c r="F93" s="15">
        <v>152</v>
      </c>
      <c r="G93" s="15">
        <v>168</v>
      </c>
      <c r="H93" s="15">
        <v>421</v>
      </c>
      <c r="I93" s="15">
        <v>510</v>
      </c>
      <c r="J93" s="15">
        <v>585</v>
      </c>
      <c r="K93" s="15">
        <v>660</v>
      </c>
      <c r="L93" s="15">
        <v>757</v>
      </c>
      <c r="M93" s="15">
        <v>879</v>
      </c>
      <c r="N93" s="15">
        <v>1019</v>
      </c>
      <c r="O93" s="15">
        <v>1139</v>
      </c>
      <c r="P93" s="15">
        <v>1282</v>
      </c>
      <c r="Q93" s="15">
        <v>1443</v>
      </c>
      <c r="R93" s="15">
        <v>1624</v>
      </c>
    </row>
    <row r="94" spans="1:18" x14ac:dyDescent="0.2">
      <c r="A94" s="15" t="s">
        <v>277</v>
      </c>
      <c r="B94" s="15" t="s">
        <v>167</v>
      </c>
      <c r="C94" s="15">
        <v>1808</v>
      </c>
      <c r="D94" s="15">
        <v>2032</v>
      </c>
      <c r="E94" s="15">
        <v>2300</v>
      </c>
      <c r="F94" s="15">
        <v>2702</v>
      </c>
      <c r="G94" s="15">
        <v>3148</v>
      </c>
      <c r="H94" s="15">
        <v>3542</v>
      </c>
      <c r="I94" s="15">
        <v>3992</v>
      </c>
      <c r="J94" s="15">
        <v>4467</v>
      </c>
      <c r="K94" s="15">
        <v>4725</v>
      </c>
      <c r="L94" s="15">
        <v>5143</v>
      </c>
      <c r="M94" s="15">
        <v>5144</v>
      </c>
      <c r="N94" s="15">
        <v>5468</v>
      </c>
      <c r="O94" s="15">
        <v>5782</v>
      </c>
      <c r="P94" s="15">
        <v>6079</v>
      </c>
      <c r="Q94" s="15">
        <v>6489</v>
      </c>
      <c r="R94" s="15">
        <v>6824</v>
      </c>
    </row>
    <row r="95" spans="1:18" x14ac:dyDescent="0.2">
      <c r="A95" s="15" t="s">
        <v>278</v>
      </c>
      <c r="B95" s="15" t="s">
        <v>168</v>
      </c>
      <c r="C95" s="15">
        <v>36429</v>
      </c>
      <c r="D95" s="15">
        <v>40960</v>
      </c>
      <c r="E95" s="15">
        <v>38243</v>
      </c>
      <c r="F95" s="15">
        <v>38406</v>
      </c>
      <c r="G95" s="15">
        <v>40092</v>
      </c>
      <c r="H95" s="15">
        <v>48250</v>
      </c>
      <c r="I95" s="15">
        <v>52673</v>
      </c>
      <c r="J95" s="15">
        <v>56107</v>
      </c>
      <c r="K95" s="15">
        <v>59851</v>
      </c>
      <c r="L95" s="15">
        <v>63441</v>
      </c>
      <c r="M95" s="15">
        <v>56125</v>
      </c>
      <c r="N95" s="15">
        <v>58862</v>
      </c>
      <c r="O95" s="15">
        <v>62103</v>
      </c>
      <c r="P95" s="15">
        <v>72831</v>
      </c>
      <c r="Q95" s="15">
        <v>75058</v>
      </c>
      <c r="R95" s="15">
        <v>84075</v>
      </c>
    </row>
    <row r="96" spans="1:18" x14ac:dyDescent="0.2">
      <c r="A96" s="15" t="s">
        <v>279</v>
      </c>
      <c r="B96" s="15" t="s">
        <v>169</v>
      </c>
      <c r="C96" s="15">
        <v>9389</v>
      </c>
      <c r="D96" s="15">
        <v>11284</v>
      </c>
      <c r="E96" s="15">
        <v>16706</v>
      </c>
      <c r="F96" s="15">
        <v>21927</v>
      </c>
      <c r="G96" s="15">
        <v>25233</v>
      </c>
      <c r="H96" s="15">
        <v>29089</v>
      </c>
      <c r="I96" s="15">
        <v>28710</v>
      </c>
      <c r="J96" s="15">
        <v>39382</v>
      </c>
      <c r="K96" s="15">
        <v>47517</v>
      </c>
      <c r="L96" s="15">
        <v>58913</v>
      </c>
      <c r="M96" s="15">
        <v>63801</v>
      </c>
      <c r="N96" s="15">
        <v>61478</v>
      </c>
      <c r="O96" s="15">
        <v>55654</v>
      </c>
      <c r="P96" s="15">
        <v>55513</v>
      </c>
      <c r="Q96" s="15">
        <v>53420</v>
      </c>
      <c r="R96" s="15">
        <v>50096</v>
      </c>
    </row>
    <row r="97" spans="1:18" x14ac:dyDescent="0.2">
      <c r="A97" s="15" t="s">
        <v>280</v>
      </c>
      <c r="B97" s="15" t="s">
        <v>170</v>
      </c>
      <c r="C97" s="15">
        <v>1452</v>
      </c>
      <c r="D97" s="15">
        <v>1683</v>
      </c>
      <c r="E97" s="15">
        <v>2007</v>
      </c>
      <c r="F97" s="15">
        <v>3771</v>
      </c>
      <c r="G97" s="15">
        <v>3634</v>
      </c>
      <c r="H97" s="15">
        <v>3162</v>
      </c>
      <c r="I97" s="15">
        <v>2967</v>
      </c>
      <c r="J97" s="15">
        <v>4309</v>
      </c>
      <c r="K97" s="15">
        <v>4155</v>
      </c>
      <c r="L97" s="15">
        <v>3707</v>
      </c>
      <c r="M97" s="15">
        <v>3449</v>
      </c>
      <c r="N97" s="15">
        <v>4374</v>
      </c>
      <c r="O97" s="15">
        <v>4881</v>
      </c>
      <c r="P97" s="15">
        <v>5070</v>
      </c>
      <c r="Q97" s="15">
        <v>4737</v>
      </c>
      <c r="R97" s="15">
        <v>4935</v>
      </c>
    </row>
    <row r="98" spans="1:18" x14ac:dyDescent="0.2">
      <c r="A98" s="15" t="s">
        <v>281</v>
      </c>
      <c r="B98" s="15" t="s">
        <v>171</v>
      </c>
      <c r="C98" s="15">
        <v>7937</v>
      </c>
      <c r="D98" s="15">
        <v>9601</v>
      </c>
      <c r="E98" s="15">
        <v>14523</v>
      </c>
      <c r="F98" s="15">
        <v>17798</v>
      </c>
      <c r="G98" s="15">
        <v>21070</v>
      </c>
      <c r="H98" s="15">
        <v>25280</v>
      </c>
      <c r="I98" s="15">
        <v>25318</v>
      </c>
      <c r="J98" s="15">
        <v>34557</v>
      </c>
      <c r="K98" s="15">
        <v>42843</v>
      </c>
      <c r="L98" s="15">
        <v>53725</v>
      </c>
      <c r="M98" s="15">
        <v>59005</v>
      </c>
      <c r="N98" s="15">
        <v>55660</v>
      </c>
      <c r="O98" s="15">
        <v>49157</v>
      </c>
      <c r="P98" s="15">
        <v>48585</v>
      </c>
      <c r="Q98" s="15">
        <v>47380</v>
      </c>
      <c r="R98" s="15">
        <v>43656</v>
      </c>
    </row>
    <row r="99" spans="1:18" x14ac:dyDescent="0.2">
      <c r="A99" s="15" t="s">
        <v>282</v>
      </c>
      <c r="B99" s="15" t="s">
        <v>172</v>
      </c>
      <c r="C99" s="15" t="s">
        <v>173</v>
      </c>
      <c r="D99" s="15" t="s">
        <v>173</v>
      </c>
      <c r="E99" s="15">
        <v>176</v>
      </c>
      <c r="F99" s="15">
        <v>357</v>
      </c>
      <c r="G99" s="15">
        <v>529</v>
      </c>
      <c r="H99" s="15">
        <v>647</v>
      </c>
      <c r="I99" s="15">
        <v>425</v>
      </c>
      <c r="J99" s="15">
        <v>517</v>
      </c>
      <c r="K99" s="15">
        <v>518</v>
      </c>
      <c r="L99" s="15">
        <v>1481</v>
      </c>
      <c r="M99" s="15">
        <v>1346</v>
      </c>
      <c r="N99" s="15">
        <v>1444</v>
      </c>
      <c r="O99" s="15">
        <v>1616</v>
      </c>
      <c r="P99" s="15">
        <v>1858</v>
      </c>
      <c r="Q99" s="15">
        <v>1303</v>
      </c>
      <c r="R99" s="15">
        <v>1504</v>
      </c>
    </row>
    <row r="100" spans="1:18" x14ac:dyDescent="0.2">
      <c r="A100" s="15" t="s">
        <v>283</v>
      </c>
      <c r="B100" s="15" t="s">
        <v>174</v>
      </c>
      <c r="C100" s="15">
        <v>8280</v>
      </c>
      <c r="D100" s="15">
        <v>10936</v>
      </c>
      <c r="E100" s="15">
        <v>10157</v>
      </c>
      <c r="F100" s="15">
        <v>8963</v>
      </c>
      <c r="G100" s="15">
        <v>8948</v>
      </c>
      <c r="H100" s="15">
        <v>11156</v>
      </c>
      <c r="I100" s="15">
        <v>12126</v>
      </c>
      <c r="J100" s="15">
        <v>14733</v>
      </c>
      <c r="K100" s="15">
        <v>19197</v>
      </c>
      <c r="L100" s="15">
        <v>17218</v>
      </c>
      <c r="M100" s="15">
        <v>14415</v>
      </c>
      <c r="N100" s="15">
        <v>15502</v>
      </c>
      <c r="O100" s="15">
        <v>17368</v>
      </c>
      <c r="P100" s="15">
        <v>16703</v>
      </c>
      <c r="Q100" s="15">
        <v>18519</v>
      </c>
      <c r="R100" s="15">
        <v>19503</v>
      </c>
    </row>
    <row r="101" spans="1:18" x14ac:dyDescent="0.2">
      <c r="A101" s="15" t="s">
        <v>284</v>
      </c>
      <c r="B101" s="15" t="s">
        <v>176</v>
      </c>
      <c r="C101" s="15" t="s">
        <v>173</v>
      </c>
      <c r="D101" s="15" t="s">
        <v>173</v>
      </c>
      <c r="E101" s="15" t="s">
        <v>173</v>
      </c>
      <c r="F101" s="15" t="s">
        <v>173</v>
      </c>
      <c r="G101" s="15" t="s">
        <v>173</v>
      </c>
      <c r="H101" s="15" t="s">
        <v>173</v>
      </c>
      <c r="I101" s="15" t="s">
        <v>173</v>
      </c>
      <c r="J101" s="15">
        <v>2882</v>
      </c>
      <c r="K101" s="15">
        <v>3825</v>
      </c>
      <c r="L101" s="15">
        <v>4567</v>
      </c>
      <c r="M101" s="15">
        <v>4287</v>
      </c>
      <c r="N101" s="15">
        <v>3913</v>
      </c>
      <c r="O101" s="15">
        <v>3801</v>
      </c>
      <c r="P101" s="15">
        <v>3515</v>
      </c>
      <c r="Q101" s="15">
        <v>3638</v>
      </c>
      <c r="R101" s="15">
        <v>3394</v>
      </c>
    </row>
    <row r="102" spans="1:18" x14ac:dyDescent="0.2">
      <c r="A102" s="15" t="s">
        <v>285</v>
      </c>
      <c r="B102" s="15" t="s">
        <v>178</v>
      </c>
      <c r="C102" s="15" t="s">
        <v>173</v>
      </c>
      <c r="D102" s="15" t="s">
        <v>173</v>
      </c>
      <c r="E102" s="15" t="s">
        <v>173</v>
      </c>
      <c r="F102" s="15" t="s">
        <v>173</v>
      </c>
      <c r="G102" s="15" t="s">
        <v>173</v>
      </c>
      <c r="H102" s="15" t="s">
        <v>173</v>
      </c>
      <c r="I102" s="15" t="s">
        <v>173</v>
      </c>
      <c r="J102" s="15">
        <v>5922</v>
      </c>
      <c r="K102" s="15">
        <v>7094</v>
      </c>
      <c r="L102" s="15">
        <v>5236</v>
      </c>
      <c r="M102" s="15">
        <v>4165</v>
      </c>
      <c r="N102" s="15">
        <v>4105</v>
      </c>
      <c r="O102" s="15">
        <v>4375</v>
      </c>
      <c r="P102" s="15">
        <v>4298</v>
      </c>
      <c r="Q102" s="15">
        <v>5190</v>
      </c>
      <c r="R102" s="15">
        <v>5755</v>
      </c>
    </row>
    <row r="103" spans="1:18" x14ac:dyDescent="0.2">
      <c r="A103" s="15" t="s">
        <v>286</v>
      </c>
      <c r="B103" s="15" t="s">
        <v>180</v>
      </c>
      <c r="C103" s="15" t="s">
        <v>173</v>
      </c>
      <c r="D103" s="15" t="s">
        <v>173</v>
      </c>
      <c r="E103" s="15" t="s">
        <v>173</v>
      </c>
      <c r="F103" s="15" t="s">
        <v>173</v>
      </c>
      <c r="G103" s="15" t="s">
        <v>173</v>
      </c>
      <c r="H103" s="15" t="s">
        <v>173</v>
      </c>
      <c r="I103" s="15" t="s">
        <v>173</v>
      </c>
      <c r="J103" s="15">
        <v>785</v>
      </c>
      <c r="K103" s="15">
        <v>827</v>
      </c>
      <c r="L103" s="15">
        <v>817</v>
      </c>
      <c r="M103" s="15">
        <v>2068</v>
      </c>
      <c r="N103" s="15">
        <v>3702</v>
      </c>
      <c r="O103" s="15">
        <v>5245</v>
      </c>
      <c r="P103" s="15">
        <v>5293</v>
      </c>
      <c r="Q103" s="15">
        <v>6160</v>
      </c>
      <c r="R103" s="15">
        <v>6482</v>
      </c>
    </row>
    <row r="104" spans="1:18" x14ac:dyDescent="0.2">
      <c r="A104" s="15" t="s">
        <v>287</v>
      </c>
      <c r="B104" s="15" t="s">
        <v>182</v>
      </c>
      <c r="C104" s="15" t="s">
        <v>173</v>
      </c>
      <c r="D104" s="15" t="s">
        <v>173</v>
      </c>
      <c r="E104" s="15" t="s">
        <v>173</v>
      </c>
      <c r="F104" s="15" t="s">
        <v>173</v>
      </c>
      <c r="G104" s="15" t="s">
        <v>173</v>
      </c>
      <c r="H104" s="15" t="s">
        <v>173</v>
      </c>
      <c r="I104" s="15" t="s">
        <v>173</v>
      </c>
      <c r="J104" s="15">
        <v>5144</v>
      </c>
      <c r="K104" s="15">
        <v>7452</v>
      </c>
      <c r="L104" s="15">
        <v>6599</v>
      </c>
      <c r="M104" s="15">
        <v>3895</v>
      </c>
      <c r="N104" s="15">
        <v>3782</v>
      </c>
      <c r="O104" s="15">
        <v>3946</v>
      </c>
      <c r="P104" s="15">
        <v>3597</v>
      </c>
      <c r="Q104" s="15">
        <v>3532</v>
      </c>
      <c r="R104" s="15">
        <v>3872</v>
      </c>
    </row>
    <row r="105" spans="1:18" x14ac:dyDescent="0.2">
      <c r="A105" s="15" t="s">
        <v>288</v>
      </c>
      <c r="B105" s="15" t="s">
        <v>184</v>
      </c>
      <c r="C105" s="15">
        <v>13302</v>
      </c>
      <c r="D105" s="15">
        <v>16606</v>
      </c>
      <c r="E105" s="15">
        <v>16661</v>
      </c>
      <c r="F105" s="15">
        <v>19493</v>
      </c>
      <c r="G105" s="15">
        <v>19259</v>
      </c>
      <c r="H105" s="15">
        <v>23691</v>
      </c>
      <c r="I105" s="15">
        <v>25577</v>
      </c>
      <c r="J105" s="15">
        <v>25038</v>
      </c>
      <c r="K105" s="15">
        <v>26479</v>
      </c>
      <c r="L105" s="15">
        <v>29623</v>
      </c>
      <c r="M105" s="15">
        <v>31297</v>
      </c>
      <c r="N105" s="15">
        <v>32551</v>
      </c>
      <c r="O105" s="15">
        <v>36087</v>
      </c>
      <c r="P105" s="15">
        <v>38661</v>
      </c>
      <c r="Q105" s="15">
        <v>38999</v>
      </c>
      <c r="R105" s="15">
        <v>42124</v>
      </c>
    </row>
    <row r="106" spans="1:18" x14ac:dyDescent="0.2">
      <c r="A106" s="15" t="s">
        <v>289</v>
      </c>
      <c r="B106" s="15" t="s">
        <v>186</v>
      </c>
      <c r="C106" s="15" t="s">
        <v>173</v>
      </c>
      <c r="D106" s="15" t="s">
        <v>173</v>
      </c>
      <c r="E106" s="15" t="s">
        <v>173</v>
      </c>
      <c r="F106" s="15" t="s">
        <v>173</v>
      </c>
      <c r="G106" s="15" t="s">
        <v>173</v>
      </c>
      <c r="H106" s="15" t="s">
        <v>173</v>
      </c>
      <c r="I106" s="15" t="s">
        <v>173</v>
      </c>
      <c r="J106" s="15">
        <v>16535</v>
      </c>
      <c r="K106" s="15">
        <v>16660</v>
      </c>
      <c r="L106" s="15">
        <v>16223</v>
      </c>
      <c r="M106" s="15">
        <v>17914</v>
      </c>
      <c r="N106" s="15">
        <v>18847</v>
      </c>
      <c r="O106" s="15">
        <v>21506</v>
      </c>
      <c r="P106" s="15">
        <v>22140</v>
      </c>
      <c r="Q106" s="15">
        <v>22508</v>
      </c>
      <c r="R106" s="15">
        <v>23783</v>
      </c>
    </row>
    <row r="107" spans="1:18" x14ac:dyDescent="0.2">
      <c r="A107" s="15" t="s">
        <v>290</v>
      </c>
      <c r="B107" s="15" t="s">
        <v>188</v>
      </c>
      <c r="C107" s="15" t="s">
        <v>173</v>
      </c>
      <c r="D107" s="15" t="s">
        <v>173</v>
      </c>
      <c r="E107" s="15" t="s">
        <v>173</v>
      </c>
      <c r="F107" s="15" t="s">
        <v>173</v>
      </c>
      <c r="G107" s="15" t="s">
        <v>173</v>
      </c>
      <c r="H107" s="15" t="s">
        <v>173</v>
      </c>
      <c r="I107" s="15" t="s">
        <v>173</v>
      </c>
      <c r="J107" s="15">
        <v>2973</v>
      </c>
      <c r="K107" s="15">
        <v>4799</v>
      </c>
      <c r="L107" s="15">
        <v>6104</v>
      </c>
      <c r="M107" s="15">
        <v>6203</v>
      </c>
      <c r="N107" s="15">
        <v>5228</v>
      </c>
      <c r="O107" s="15">
        <v>5697</v>
      </c>
      <c r="P107" s="15">
        <v>6570</v>
      </c>
      <c r="Q107" s="15">
        <v>6481</v>
      </c>
      <c r="R107" s="15">
        <v>6773</v>
      </c>
    </row>
    <row r="108" spans="1:18" x14ac:dyDescent="0.2">
      <c r="A108" s="15" t="s">
        <v>291</v>
      </c>
      <c r="B108" s="15" t="s">
        <v>190</v>
      </c>
      <c r="C108" s="15" t="s">
        <v>173</v>
      </c>
      <c r="D108" s="15" t="s">
        <v>173</v>
      </c>
      <c r="E108" s="15" t="s">
        <v>173</v>
      </c>
      <c r="F108" s="15" t="s">
        <v>173</v>
      </c>
      <c r="G108" s="15" t="s">
        <v>173</v>
      </c>
      <c r="H108" s="15" t="s">
        <v>173</v>
      </c>
      <c r="I108" s="15" t="s">
        <v>173</v>
      </c>
      <c r="J108" s="15">
        <v>1936</v>
      </c>
      <c r="K108" s="15">
        <v>2251</v>
      </c>
      <c r="L108" s="15">
        <v>3429</v>
      </c>
      <c r="M108" s="15">
        <v>4005</v>
      </c>
      <c r="N108" s="15">
        <v>4524</v>
      </c>
      <c r="O108" s="15">
        <v>4626</v>
      </c>
      <c r="P108" s="15">
        <v>4220</v>
      </c>
      <c r="Q108" s="15">
        <v>4440</v>
      </c>
      <c r="R108" s="15" t="s">
        <v>292</v>
      </c>
    </row>
    <row r="109" spans="1:18" x14ac:dyDescent="0.2">
      <c r="A109" s="15" t="s">
        <v>293</v>
      </c>
      <c r="B109" s="15" t="s">
        <v>192</v>
      </c>
      <c r="C109" s="15" t="s">
        <v>173</v>
      </c>
      <c r="D109" s="15" t="s">
        <v>173</v>
      </c>
      <c r="E109" s="15" t="s">
        <v>173</v>
      </c>
      <c r="F109" s="15" t="s">
        <v>173</v>
      </c>
      <c r="G109" s="15" t="s">
        <v>173</v>
      </c>
      <c r="H109" s="15" t="s">
        <v>173</v>
      </c>
      <c r="I109" s="15" t="s">
        <v>173</v>
      </c>
      <c r="J109" s="15">
        <v>196</v>
      </c>
      <c r="K109" s="15">
        <v>174</v>
      </c>
      <c r="L109" s="15">
        <v>156</v>
      </c>
      <c r="M109" s="15">
        <v>132</v>
      </c>
      <c r="N109" s="15">
        <v>111</v>
      </c>
      <c r="O109" s="15">
        <v>156</v>
      </c>
      <c r="P109" s="15">
        <v>167</v>
      </c>
      <c r="Q109" s="15">
        <v>189</v>
      </c>
      <c r="R109" s="15" t="s">
        <v>292</v>
      </c>
    </row>
    <row r="110" spans="1:18" x14ac:dyDescent="0.2">
      <c r="A110" s="15" t="s">
        <v>294</v>
      </c>
      <c r="B110" s="15" t="s">
        <v>194</v>
      </c>
      <c r="C110" s="15" t="s">
        <v>173</v>
      </c>
      <c r="D110" s="15" t="s">
        <v>173</v>
      </c>
      <c r="E110" s="15" t="s">
        <v>173</v>
      </c>
      <c r="F110" s="15" t="s">
        <v>173</v>
      </c>
      <c r="G110" s="15" t="s">
        <v>173</v>
      </c>
      <c r="H110" s="15" t="s">
        <v>173</v>
      </c>
      <c r="I110" s="15" t="s">
        <v>173</v>
      </c>
      <c r="J110" s="15">
        <v>3285</v>
      </c>
      <c r="K110" s="15">
        <v>2492</v>
      </c>
      <c r="L110" s="15">
        <v>3556</v>
      </c>
      <c r="M110" s="15">
        <v>2946</v>
      </c>
      <c r="N110" s="15">
        <v>3627</v>
      </c>
      <c r="O110" s="15">
        <v>3644</v>
      </c>
      <c r="P110" s="15">
        <v>5472</v>
      </c>
      <c r="Q110" s="15">
        <v>5253</v>
      </c>
      <c r="R110" s="15">
        <v>7643</v>
      </c>
    </row>
    <row r="111" spans="1:18" x14ac:dyDescent="0.2">
      <c r="A111" s="15" t="s">
        <v>295</v>
      </c>
      <c r="B111" s="15" t="s">
        <v>196</v>
      </c>
      <c r="C111" s="15">
        <v>195</v>
      </c>
      <c r="D111" s="15">
        <v>138</v>
      </c>
      <c r="E111" s="15">
        <v>123</v>
      </c>
      <c r="F111" s="15">
        <v>140</v>
      </c>
      <c r="G111" s="15">
        <v>226</v>
      </c>
      <c r="H111" s="15">
        <v>425</v>
      </c>
      <c r="I111" s="15">
        <v>965</v>
      </c>
      <c r="J111" s="15">
        <v>1520</v>
      </c>
      <c r="K111" s="15">
        <v>1548</v>
      </c>
      <c r="L111" s="15">
        <v>1782</v>
      </c>
      <c r="M111" s="15">
        <v>1912</v>
      </c>
      <c r="N111" s="15">
        <v>1661</v>
      </c>
      <c r="O111" s="15">
        <v>2101</v>
      </c>
      <c r="P111" s="15">
        <v>2566</v>
      </c>
      <c r="Q111" s="15">
        <v>2438</v>
      </c>
      <c r="R111" s="15">
        <v>3203</v>
      </c>
    </row>
    <row r="112" spans="1:18" x14ac:dyDescent="0.2">
      <c r="A112" s="15" t="s">
        <v>296</v>
      </c>
      <c r="B112" s="15" t="s">
        <v>198</v>
      </c>
      <c r="C112" s="15" t="s">
        <v>173</v>
      </c>
      <c r="D112" s="15" t="s">
        <v>173</v>
      </c>
      <c r="E112" s="15" t="s">
        <v>173</v>
      </c>
      <c r="F112" s="15" t="s">
        <v>173</v>
      </c>
      <c r="G112" s="15" t="s">
        <v>173</v>
      </c>
      <c r="H112" s="15" t="s">
        <v>173</v>
      </c>
      <c r="I112" s="15" t="s">
        <v>173</v>
      </c>
      <c r="J112" s="15">
        <v>753</v>
      </c>
      <c r="K112" s="15">
        <v>744</v>
      </c>
      <c r="L112" s="15">
        <v>780</v>
      </c>
      <c r="M112" s="15">
        <v>794</v>
      </c>
      <c r="N112" s="15">
        <v>913</v>
      </c>
      <c r="O112" s="15">
        <v>1130</v>
      </c>
      <c r="P112" s="15">
        <v>1382</v>
      </c>
      <c r="Q112" s="15">
        <v>2182</v>
      </c>
      <c r="R112" s="15">
        <v>2789</v>
      </c>
    </row>
    <row r="113" spans="1:18" x14ac:dyDescent="0.2">
      <c r="A113" s="15" t="s">
        <v>297</v>
      </c>
      <c r="B113" s="15" t="s">
        <v>200</v>
      </c>
      <c r="C113" s="15" t="s">
        <v>173</v>
      </c>
      <c r="D113" s="15" t="s">
        <v>173</v>
      </c>
      <c r="E113" s="15" t="s">
        <v>173</v>
      </c>
      <c r="F113" s="15" t="s">
        <v>173</v>
      </c>
      <c r="G113" s="15" t="s">
        <v>173</v>
      </c>
      <c r="H113" s="15" t="s">
        <v>173</v>
      </c>
      <c r="I113" s="15" t="s">
        <v>173</v>
      </c>
      <c r="J113" s="15">
        <v>1011</v>
      </c>
      <c r="K113" s="15">
        <v>199</v>
      </c>
      <c r="L113" s="15">
        <v>993</v>
      </c>
      <c r="M113" s="15">
        <v>240</v>
      </c>
      <c r="N113" s="15">
        <v>1053</v>
      </c>
      <c r="O113" s="15">
        <v>413</v>
      </c>
      <c r="P113" s="15">
        <v>1525</v>
      </c>
      <c r="Q113" s="15">
        <v>633</v>
      </c>
      <c r="R113" s="15">
        <v>1651</v>
      </c>
    </row>
    <row r="114" spans="1:18" x14ac:dyDescent="0.2">
      <c r="A114" s="15" t="s">
        <v>298</v>
      </c>
      <c r="B114" s="15" t="s">
        <v>202</v>
      </c>
      <c r="C114" s="15" t="s">
        <v>173</v>
      </c>
      <c r="D114" s="15" t="s">
        <v>173</v>
      </c>
      <c r="E114" s="15" t="s">
        <v>173</v>
      </c>
      <c r="F114" s="15" t="s">
        <v>173</v>
      </c>
      <c r="G114" s="15" t="s">
        <v>173</v>
      </c>
      <c r="H114" s="15" t="s">
        <v>173</v>
      </c>
      <c r="I114" s="15" t="s">
        <v>173</v>
      </c>
      <c r="J114" s="15">
        <v>114</v>
      </c>
      <c r="K114" s="15">
        <v>104</v>
      </c>
      <c r="L114" s="15">
        <v>155</v>
      </c>
      <c r="M114" s="15">
        <v>98</v>
      </c>
      <c r="N114" s="15">
        <v>214</v>
      </c>
      <c r="O114" s="15">
        <v>458</v>
      </c>
      <c r="P114" s="15">
        <v>91</v>
      </c>
      <c r="Q114" s="15">
        <v>128</v>
      </c>
      <c r="R114" s="15">
        <v>114</v>
      </c>
    </row>
    <row r="115" spans="1:18" x14ac:dyDescent="0.2">
      <c r="A115" s="15" t="s">
        <v>299</v>
      </c>
      <c r="B115" s="15" t="s">
        <v>204</v>
      </c>
      <c r="C115" s="15">
        <v>13332</v>
      </c>
      <c r="D115" s="15">
        <v>12397</v>
      </c>
      <c r="E115" s="15">
        <v>12421</v>
      </c>
      <c r="F115" s="15">
        <v>11721</v>
      </c>
      <c r="G115" s="15">
        <v>13063</v>
      </c>
      <c r="H115" s="15">
        <v>14210</v>
      </c>
      <c r="I115" s="15">
        <v>15975</v>
      </c>
      <c r="J115" s="15">
        <v>19776</v>
      </c>
      <c r="K115" s="15">
        <v>22384</v>
      </c>
      <c r="L115" s="15">
        <v>24655</v>
      </c>
      <c r="M115" s="15">
        <v>25784</v>
      </c>
      <c r="N115" s="15">
        <v>29015</v>
      </c>
      <c r="O115" s="15">
        <v>32756</v>
      </c>
      <c r="P115" s="15">
        <v>32779</v>
      </c>
      <c r="Q115" s="15">
        <v>33812</v>
      </c>
      <c r="R115" s="15">
        <v>33314</v>
      </c>
    </row>
    <row r="116" spans="1:18" x14ac:dyDescent="0.2">
      <c r="A116" s="15" t="s">
        <v>300</v>
      </c>
      <c r="B116" s="15" t="s">
        <v>206</v>
      </c>
      <c r="C116" s="15">
        <v>7290</v>
      </c>
      <c r="D116" s="15">
        <v>6167</v>
      </c>
      <c r="E116" s="15">
        <v>5910</v>
      </c>
      <c r="F116" s="15">
        <v>5226</v>
      </c>
      <c r="G116" s="15">
        <v>5447</v>
      </c>
      <c r="H116" s="15">
        <v>5572</v>
      </c>
      <c r="I116" s="15">
        <v>5380</v>
      </c>
      <c r="J116" s="15">
        <v>6342</v>
      </c>
      <c r="K116" s="15">
        <v>7272</v>
      </c>
      <c r="L116" s="15">
        <v>7761</v>
      </c>
      <c r="M116" s="15">
        <v>7579</v>
      </c>
      <c r="N116" s="15">
        <v>7986</v>
      </c>
      <c r="O116" s="15">
        <v>7039</v>
      </c>
      <c r="P116" s="15">
        <v>7169</v>
      </c>
      <c r="Q116" s="15">
        <v>7348</v>
      </c>
      <c r="R116" s="15">
        <v>6656</v>
      </c>
    </row>
    <row r="117" spans="1:18" x14ac:dyDescent="0.2">
      <c r="A117" s="15" t="s">
        <v>301</v>
      </c>
      <c r="B117" s="15" t="s">
        <v>208</v>
      </c>
      <c r="C117" s="15">
        <v>5750</v>
      </c>
      <c r="D117" s="15">
        <v>5934</v>
      </c>
      <c r="E117" s="15">
        <v>6134</v>
      </c>
      <c r="F117" s="15">
        <v>6149</v>
      </c>
      <c r="G117" s="15">
        <v>7259</v>
      </c>
      <c r="H117" s="15">
        <v>8180</v>
      </c>
      <c r="I117" s="15">
        <v>10028</v>
      </c>
      <c r="J117" s="15">
        <v>12847</v>
      </c>
      <c r="K117" s="15">
        <v>14323</v>
      </c>
      <c r="L117" s="15">
        <v>15925</v>
      </c>
      <c r="M117" s="15">
        <v>16844</v>
      </c>
      <c r="N117" s="15">
        <v>19407</v>
      </c>
      <c r="O117" s="15">
        <v>23879</v>
      </c>
      <c r="P117" s="15">
        <v>23865</v>
      </c>
      <c r="Q117" s="15">
        <v>24438</v>
      </c>
      <c r="R117" s="15">
        <v>24386</v>
      </c>
    </row>
    <row r="118" spans="1:18" x14ac:dyDescent="0.2">
      <c r="A118" s="15" t="s">
        <v>302</v>
      </c>
      <c r="B118" s="15" t="s">
        <v>210</v>
      </c>
      <c r="C118" s="15">
        <v>291</v>
      </c>
      <c r="D118" s="15">
        <v>295</v>
      </c>
      <c r="E118" s="15">
        <v>376</v>
      </c>
      <c r="F118" s="15">
        <v>346</v>
      </c>
      <c r="G118" s="15">
        <v>357</v>
      </c>
      <c r="H118" s="15">
        <v>458</v>
      </c>
      <c r="I118" s="15">
        <v>567</v>
      </c>
      <c r="J118" s="15">
        <v>587</v>
      </c>
      <c r="K118" s="15">
        <v>788</v>
      </c>
      <c r="L118" s="15">
        <v>970</v>
      </c>
      <c r="M118" s="15">
        <v>1361</v>
      </c>
      <c r="N118" s="15">
        <v>1622</v>
      </c>
      <c r="O118" s="15">
        <v>1839</v>
      </c>
      <c r="P118" s="15">
        <v>1744</v>
      </c>
      <c r="Q118" s="15">
        <v>2026</v>
      </c>
      <c r="R118" s="15">
        <v>2272</v>
      </c>
    </row>
    <row r="119" spans="1:18" x14ac:dyDescent="0.2">
      <c r="A119" s="15" t="s">
        <v>303</v>
      </c>
      <c r="B119" s="15" t="s">
        <v>212</v>
      </c>
      <c r="C119" s="15">
        <v>23887</v>
      </c>
      <c r="D119" s="15">
        <v>24414</v>
      </c>
      <c r="E119" s="15">
        <v>25629</v>
      </c>
      <c r="F119" s="15">
        <v>29274</v>
      </c>
      <c r="G119" s="15">
        <v>30103</v>
      </c>
      <c r="H119" s="15">
        <v>33065</v>
      </c>
      <c r="I119" s="15">
        <v>35960</v>
      </c>
      <c r="J119" s="15">
        <v>48130</v>
      </c>
      <c r="K119" s="15">
        <v>54968</v>
      </c>
      <c r="L119" s="15">
        <v>67488</v>
      </c>
      <c r="M119" s="15">
        <v>68553</v>
      </c>
      <c r="N119" s="15">
        <v>70646</v>
      </c>
      <c r="O119" s="15">
        <v>83289</v>
      </c>
      <c r="P119" s="15">
        <v>87157</v>
      </c>
      <c r="Q119" s="15">
        <v>91389</v>
      </c>
      <c r="R119" s="15">
        <v>95752</v>
      </c>
    </row>
    <row r="120" spans="1:18" x14ac:dyDescent="0.2">
      <c r="A120" s="15" t="s">
        <v>304</v>
      </c>
      <c r="B120" s="15" t="s">
        <v>214</v>
      </c>
      <c r="C120" s="15">
        <v>3274</v>
      </c>
      <c r="D120" s="15">
        <v>3346</v>
      </c>
      <c r="E120" s="15">
        <v>3389</v>
      </c>
      <c r="F120" s="15">
        <v>4063</v>
      </c>
      <c r="G120" s="15">
        <v>5071</v>
      </c>
      <c r="H120" s="15">
        <v>5778</v>
      </c>
      <c r="I120" s="15">
        <v>7239</v>
      </c>
      <c r="J120" s="15">
        <v>9276</v>
      </c>
      <c r="K120" s="15">
        <v>13032</v>
      </c>
      <c r="L120" s="15">
        <v>17122</v>
      </c>
      <c r="M120" s="15">
        <v>18241</v>
      </c>
      <c r="N120" s="15">
        <v>22170</v>
      </c>
      <c r="O120" s="15">
        <v>26558</v>
      </c>
      <c r="P120" s="15">
        <v>28552</v>
      </c>
      <c r="Q120" s="15">
        <v>30978</v>
      </c>
      <c r="R120" s="15">
        <v>33048</v>
      </c>
    </row>
    <row r="121" spans="1:18" x14ac:dyDescent="0.2">
      <c r="A121" s="15" t="s">
        <v>305</v>
      </c>
      <c r="B121" s="15" t="s">
        <v>216</v>
      </c>
      <c r="C121" s="15">
        <v>10539</v>
      </c>
      <c r="D121" s="15">
        <v>10648</v>
      </c>
      <c r="E121" s="15">
        <v>10986</v>
      </c>
      <c r="F121" s="15">
        <v>13735</v>
      </c>
      <c r="G121" s="15">
        <v>13740</v>
      </c>
      <c r="H121" s="15">
        <v>15419</v>
      </c>
      <c r="I121" s="15">
        <v>18421</v>
      </c>
      <c r="J121" s="15">
        <v>23192</v>
      </c>
      <c r="K121" s="15">
        <v>24945</v>
      </c>
      <c r="L121" s="15">
        <v>28926</v>
      </c>
      <c r="M121" s="15">
        <v>26655</v>
      </c>
      <c r="N121" s="15">
        <v>27690</v>
      </c>
      <c r="O121" s="15">
        <v>32270</v>
      </c>
      <c r="P121" s="15">
        <v>33212</v>
      </c>
      <c r="Q121" s="15">
        <v>34462</v>
      </c>
      <c r="R121" s="15">
        <v>38163</v>
      </c>
    </row>
    <row r="122" spans="1:18" x14ac:dyDescent="0.2">
      <c r="A122" s="15" t="s">
        <v>306</v>
      </c>
      <c r="B122" s="15" t="s">
        <v>218</v>
      </c>
      <c r="C122" s="15" t="s">
        <v>173</v>
      </c>
      <c r="D122" s="15" t="s">
        <v>173</v>
      </c>
      <c r="E122" s="15" t="s">
        <v>173</v>
      </c>
      <c r="F122" s="15" t="s">
        <v>173</v>
      </c>
      <c r="G122" s="15" t="s">
        <v>173</v>
      </c>
      <c r="H122" s="15" t="s">
        <v>173</v>
      </c>
      <c r="I122" s="15" t="s">
        <v>173</v>
      </c>
      <c r="J122" s="15">
        <v>1223</v>
      </c>
      <c r="K122" s="15">
        <v>1536</v>
      </c>
      <c r="L122" s="15">
        <v>1918</v>
      </c>
      <c r="M122" s="15">
        <v>1639</v>
      </c>
      <c r="N122" s="15">
        <v>1537</v>
      </c>
      <c r="O122" s="15">
        <v>1943</v>
      </c>
      <c r="P122" s="15">
        <v>2033</v>
      </c>
      <c r="Q122" s="15">
        <v>1980</v>
      </c>
      <c r="R122" s="15">
        <v>2050</v>
      </c>
    </row>
    <row r="123" spans="1:18" x14ac:dyDescent="0.2">
      <c r="A123" s="15" t="s">
        <v>307</v>
      </c>
      <c r="B123" s="15" t="s">
        <v>220</v>
      </c>
      <c r="C123" s="15" t="s">
        <v>173</v>
      </c>
      <c r="D123" s="15" t="s">
        <v>173</v>
      </c>
      <c r="E123" s="15" t="s">
        <v>173</v>
      </c>
      <c r="F123" s="15" t="s">
        <v>173</v>
      </c>
      <c r="G123" s="15" t="s">
        <v>173</v>
      </c>
      <c r="H123" s="15" t="s">
        <v>173</v>
      </c>
      <c r="I123" s="15" t="s">
        <v>173</v>
      </c>
      <c r="J123" s="15">
        <v>1516</v>
      </c>
      <c r="K123" s="15">
        <v>1782</v>
      </c>
      <c r="L123" s="15">
        <v>2363</v>
      </c>
      <c r="M123" s="15">
        <v>2166</v>
      </c>
      <c r="N123" s="15">
        <v>2373</v>
      </c>
      <c r="O123" s="15">
        <v>2246</v>
      </c>
      <c r="P123" s="15">
        <v>2211</v>
      </c>
      <c r="Q123" s="15">
        <v>2437</v>
      </c>
      <c r="R123" s="15">
        <v>2643</v>
      </c>
    </row>
    <row r="124" spans="1:18" x14ac:dyDescent="0.2">
      <c r="A124" s="15" t="s">
        <v>308</v>
      </c>
      <c r="B124" s="15" t="s">
        <v>222</v>
      </c>
      <c r="C124" s="15" t="s">
        <v>173</v>
      </c>
      <c r="D124" s="15" t="s">
        <v>173</v>
      </c>
      <c r="E124" s="15">
        <v>8041</v>
      </c>
      <c r="F124" s="15">
        <v>11028</v>
      </c>
      <c r="G124" s="15">
        <v>10770</v>
      </c>
      <c r="H124" s="15">
        <v>12076</v>
      </c>
      <c r="I124" s="15">
        <v>14905</v>
      </c>
      <c r="J124" s="15">
        <v>18562</v>
      </c>
      <c r="K124" s="15">
        <v>19466</v>
      </c>
      <c r="L124" s="15">
        <v>22566</v>
      </c>
      <c r="M124" s="15">
        <v>20807</v>
      </c>
      <c r="N124" s="15">
        <v>21367</v>
      </c>
      <c r="O124" s="15">
        <v>24996</v>
      </c>
      <c r="P124" s="15">
        <v>25680</v>
      </c>
      <c r="Q124" s="15">
        <v>26841</v>
      </c>
      <c r="R124" s="15">
        <v>30078</v>
      </c>
    </row>
    <row r="125" spans="1:18" x14ac:dyDescent="0.2">
      <c r="A125" s="15" t="s">
        <v>309</v>
      </c>
      <c r="B125" s="15" t="s">
        <v>224</v>
      </c>
      <c r="C125" s="15" t="s">
        <v>173</v>
      </c>
      <c r="D125" s="15" t="s">
        <v>173</v>
      </c>
      <c r="E125" s="15" t="s">
        <v>173</v>
      </c>
      <c r="F125" s="15" t="s">
        <v>173</v>
      </c>
      <c r="G125" s="15" t="s">
        <v>173</v>
      </c>
      <c r="H125" s="15" t="s">
        <v>173</v>
      </c>
      <c r="I125" s="15" t="s">
        <v>173</v>
      </c>
      <c r="J125" s="15">
        <v>1892</v>
      </c>
      <c r="K125" s="15">
        <v>2161</v>
      </c>
      <c r="L125" s="15">
        <v>2079</v>
      </c>
      <c r="M125" s="15">
        <v>2043</v>
      </c>
      <c r="N125" s="15">
        <v>2413</v>
      </c>
      <c r="O125" s="15">
        <v>3087</v>
      </c>
      <c r="P125" s="15">
        <v>3287</v>
      </c>
      <c r="Q125" s="15">
        <v>3203</v>
      </c>
      <c r="R125" s="15">
        <v>3393</v>
      </c>
    </row>
    <row r="126" spans="1:18" x14ac:dyDescent="0.2">
      <c r="A126" s="15" t="s">
        <v>310</v>
      </c>
      <c r="B126" s="15" t="s">
        <v>226</v>
      </c>
      <c r="C126" s="15">
        <v>10074</v>
      </c>
      <c r="D126" s="15">
        <v>10420</v>
      </c>
      <c r="E126" s="15">
        <v>11254</v>
      </c>
      <c r="F126" s="15">
        <v>11475</v>
      </c>
      <c r="G126" s="15">
        <v>11292</v>
      </c>
      <c r="H126" s="15">
        <v>11869</v>
      </c>
      <c r="I126" s="15">
        <v>10300</v>
      </c>
      <c r="J126" s="15">
        <v>15662</v>
      </c>
      <c r="K126" s="15">
        <v>16991</v>
      </c>
      <c r="L126" s="15">
        <v>21441</v>
      </c>
      <c r="M126" s="15">
        <v>23657</v>
      </c>
      <c r="N126" s="15">
        <v>20786</v>
      </c>
      <c r="O126" s="15">
        <v>24461</v>
      </c>
      <c r="P126" s="15">
        <v>25394</v>
      </c>
      <c r="Q126" s="15">
        <v>25949</v>
      </c>
      <c r="R126" s="15">
        <v>24542</v>
      </c>
    </row>
    <row r="127" spans="1:18" x14ac:dyDescent="0.2">
      <c r="A127" s="15" t="s">
        <v>311</v>
      </c>
      <c r="B127" s="15" t="s">
        <v>228</v>
      </c>
      <c r="C127" s="15" t="s">
        <v>173</v>
      </c>
      <c r="D127" s="15" t="s">
        <v>173</v>
      </c>
      <c r="E127" s="15" t="s">
        <v>173</v>
      </c>
      <c r="F127" s="15" t="s">
        <v>173</v>
      </c>
      <c r="G127" s="15" t="s">
        <v>173</v>
      </c>
      <c r="H127" s="15" t="s">
        <v>173</v>
      </c>
      <c r="I127" s="15" t="s">
        <v>173</v>
      </c>
      <c r="J127" s="15">
        <v>3343</v>
      </c>
      <c r="K127" s="15">
        <v>3269</v>
      </c>
      <c r="L127" s="15">
        <v>4743</v>
      </c>
      <c r="M127" s="15">
        <v>5421</v>
      </c>
      <c r="N127" s="15">
        <v>2778</v>
      </c>
      <c r="O127" s="15">
        <v>4391</v>
      </c>
      <c r="P127" s="15">
        <v>4807</v>
      </c>
      <c r="Q127" s="15">
        <v>5099</v>
      </c>
      <c r="R127" s="15">
        <v>4986</v>
      </c>
    </row>
    <row r="128" spans="1:18" x14ac:dyDescent="0.2">
      <c r="A128" s="15" t="s">
        <v>312</v>
      </c>
      <c r="B128" s="15" t="s">
        <v>313</v>
      </c>
      <c r="C128" s="15" t="s">
        <v>173</v>
      </c>
      <c r="D128" s="15" t="s">
        <v>173</v>
      </c>
      <c r="E128" s="15" t="s">
        <v>173</v>
      </c>
      <c r="F128" s="15" t="s">
        <v>173</v>
      </c>
      <c r="G128" s="15" t="s">
        <v>173</v>
      </c>
      <c r="H128" s="15" t="s">
        <v>173</v>
      </c>
      <c r="I128" s="15" t="s">
        <v>173</v>
      </c>
      <c r="J128" s="15">
        <v>861</v>
      </c>
      <c r="K128" s="15">
        <v>951</v>
      </c>
      <c r="L128" s="15">
        <v>1049</v>
      </c>
      <c r="M128" s="15">
        <v>1043</v>
      </c>
      <c r="N128" s="15">
        <v>995</v>
      </c>
      <c r="O128" s="15">
        <v>1446</v>
      </c>
      <c r="P128" s="15">
        <v>1721</v>
      </c>
      <c r="Q128" s="15">
        <v>1513</v>
      </c>
      <c r="R128" s="15">
        <v>1696</v>
      </c>
    </row>
    <row r="129" spans="1:18" x14ac:dyDescent="0.2">
      <c r="A129" s="15" t="s">
        <v>314</v>
      </c>
      <c r="B129" s="15" t="s">
        <v>315</v>
      </c>
      <c r="C129" s="15" t="s">
        <v>173</v>
      </c>
      <c r="D129" s="15" t="s">
        <v>173</v>
      </c>
      <c r="E129" s="15" t="s">
        <v>173</v>
      </c>
      <c r="F129" s="15" t="s">
        <v>173</v>
      </c>
      <c r="G129" s="15" t="s">
        <v>173</v>
      </c>
      <c r="H129" s="15" t="s">
        <v>173</v>
      </c>
      <c r="I129" s="15" t="s">
        <v>173</v>
      </c>
      <c r="J129" s="15">
        <v>2482</v>
      </c>
      <c r="K129" s="15">
        <v>2318</v>
      </c>
      <c r="L129" s="15">
        <v>3694</v>
      </c>
      <c r="M129" s="15">
        <v>4378</v>
      </c>
      <c r="N129" s="15">
        <v>1783</v>
      </c>
      <c r="O129" s="15">
        <v>2946</v>
      </c>
      <c r="P129" s="15">
        <v>3086</v>
      </c>
      <c r="Q129" s="15">
        <v>3585</v>
      </c>
      <c r="R129" s="15">
        <v>3290</v>
      </c>
    </row>
    <row r="130" spans="1:18" x14ac:dyDescent="0.2">
      <c r="A130" s="15" t="s">
        <v>316</v>
      </c>
      <c r="B130" s="15" t="s">
        <v>234</v>
      </c>
      <c r="C130" s="15" t="s">
        <v>173</v>
      </c>
      <c r="D130" s="15" t="s">
        <v>173</v>
      </c>
      <c r="E130" s="15" t="s">
        <v>173</v>
      </c>
      <c r="F130" s="15" t="s">
        <v>173</v>
      </c>
      <c r="G130" s="15" t="s">
        <v>173</v>
      </c>
      <c r="H130" s="15" t="s">
        <v>173</v>
      </c>
      <c r="I130" s="15" t="s">
        <v>173</v>
      </c>
      <c r="J130" s="15">
        <v>1650</v>
      </c>
      <c r="K130" s="15">
        <v>2536</v>
      </c>
      <c r="L130" s="15">
        <v>3451</v>
      </c>
      <c r="M130" s="15">
        <v>3578</v>
      </c>
      <c r="N130" s="15">
        <v>2510</v>
      </c>
      <c r="O130" s="15">
        <v>2927</v>
      </c>
      <c r="P130" s="15">
        <v>3264</v>
      </c>
      <c r="Q130" s="15">
        <v>2522</v>
      </c>
      <c r="R130" s="15">
        <v>2261</v>
      </c>
    </row>
    <row r="131" spans="1:18" x14ac:dyDescent="0.2">
      <c r="A131" s="15" t="s">
        <v>317</v>
      </c>
      <c r="B131" s="15" t="s">
        <v>318</v>
      </c>
      <c r="C131" s="15" t="s">
        <v>173</v>
      </c>
      <c r="D131" s="15" t="s">
        <v>173</v>
      </c>
      <c r="E131" s="15" t="s">
        <v>173</v>
      </c>
      <c r="F131" s="15" t="s">
        <v>173</v>
      </c>
      <c r="G131" s="15" t="s">
        <v>173</v>
      </c>
      <c r="H131" s="15" t="s">
        <v>173</v>
      </c>
      <c r="I131" s="15" t="s">
        <v>173</v>
      </c>
      <c r="J131" s="15">
        <v>534</v>
      </c>
      <c r="K131" s="15">
        <v>565</v>
      </c>
      <c r="L131" s="15">
        <v>759</v>
      </c>
      <c r="M131" s="15">
        <v>672</v>
      </c>
      <c r="N131" s="15">
        <v>551</v>
      </c>
      <c r="O131" s="15">
        <v>868</v>
      </c>
      <c r="P131" s="15">
        <v>1276</v>
      </c>
      <c r="Q131" s="15">
        <v>1114</v>
      </c>
      <c r="R131" s="15">
        <v>1178</v>
      </c>
    </row>
    <row r="132" spans="1:18" x14ac:dyDescent="0.2">
      <c r="A132" s="15" t="s">
        <v>319</v>
      </c>
      <c r="B132" s="15" t="s">
        <v>315</v>
      </c>
      <c r="C132" s="15" t="s">
        <v>173</v>
      </c>
      <c r="D132" s="15" t="s">
        <v>173</v>
      </c>
      <c r="E132" s="15" t="s">
        <v>173</v>
      </c>
      <c r="F132" s="15" t="s">
        <v>173</v>
      </c>
      <c r="G132" s="15" t="s">
        <v>173</v>
      </c>
      <c r="H132" s="15" t="s">
        <v>173</v>
      </c>
      <c r="I132" s="15" t="s">
        <v>173</v>
      </c>
      <c r="J132" s="15">
        <v>1117</v>
      </c>
      <c r="K132" s="15">
        <v>1972</v>
      </c>
      <c r="L132" s="15">
        <v>2692</v>
      </c>
      <c r="M132" s="15">
        <v>2905</v>
      </c>
      <c r="N132" s="15">
        <v>1959</v>
      </c>
      <c r="O132" s="15">
        <v>2059</v>
      </c>
      <c r="P132" s="15">
        <v>1988</v>
      </c>
      <c r="Q132" s="15">
        <v>1408</v>
      </c>
      <c r="R132" s="15">
        <v>1083</v>
      </c>
    </row>
    <row r="133" spans="1:18" x14ac:dyDescent="0.2">
      <c r="A133" s="15" t="s">
        <v>320</v>
      </c>
      <c r="B133" s="15" t="s">
        <v>239</v>
      </c>
      <c r="C133" s="15" t="s">
        <v>173</v>
      </c>
      <c r="D133" s="15" t="s">
        <v>173</v>
      </c>
      <c r="E133" s="15" t="s">
        <v>173</v>
      </c>
      <c r="F133" s="15" t="s">
        <v>173</v>
      </c>
      <c r="G133" s="15" t="s">
        <v>173</v>
      </c>
      <c r="H133" s="15" t="s">
        <v>173</v>
      </c>
      <c r="I133" s="15" t="s">
        <v>173</v>
      </c>
      <c r="J133" s="15">
        <v>1343</v>
      </c>
      <c r="K133" s="15">
        <v>2737</v>
      </c>
      <c r="L133" s="15">
        <v>3605</v>
      </c>
      <c r="M133" s="15">
        <v>3705</v>
      </c>
      <c r="N133" s="15">
        <v>3523</v>
      </c>
      <c r="O133" s="15">
        <v>3655</v>
      </c>
      <c r="P133" s="15">
        <v>3503</v>
      </c>
      <c r="Q133" s="15">
        <v>3268</v>
      </c>
      <c r="R133" s="15">
        <v>2691</v>
      </c>
    </row>
    <row r="134" spans="1:18" x14ac:dyDescent="0.2">
      <c r="A134" s="15" t="s">
        <v>321</v>
      </c>
      <c r="B134" s="15" t="s">
        <v>241</v>
      </c>
      <c r="C134" s="15" t="s">
        <v>173</v>
      </c>
      <c r="D134" s="15" t="s">
        <v>173</v>
      </c>
      <c r="E134" s="15" t="s">
        <v>173</v>
      </c>
      <c r="F134" s="15" t="s">
        <v>173</v>
      </c>
      <c r="G134" s="15" t="s">
        <v>173</v>
      </c>
      <c r="H134" s="15" t="s">
        <v>173</v>
      </c>
      <c r="I134" s="15" t="s">
        <v>173</v>
      </c>
      <c r="J134" s="15">
        <v>1880</v>
      </c>
      <c r="K134" s="15">
        <v>1690</v>
      </c>
      <c r="L134" s="15">
        <v>1438</v>
      </c>
      <c r="M134" s="15">
        <v>1722</v>
      </c>
      <c r="N134" s="15">
        <v>1566</v>
      </c>
      <c r="O134" s="15">
        <v>1421</v>
      </c>
      <c r="P134" s="15">
        <v>1542</v>
      </c>
      <c r="Q134" s="15">
        <v>1913</v>
      </c>
      <c r="R134" s="15">
        <v>1762</v>
      </c>
    </row>
    <row r="135" spans="1:18" x14ac:dyDescent="0.2">
      <c r="A135" s="15" t="s">
        <v>322</v>
      </c>
      <c r="B135" s="15" t="s">
        <v>323</v>
      </c>
      <c r="C135" s="15" t="s">
        <v>173</v>
      </c>
      <c r="D135" s="15" t="s">
        <v>173</v>
      </c>
      <c r="E135" s="15" t="s">
        <v>173</v>
      </c>
      <c r="F135" s="15" t="s">
        <v>173</v>
      </c>
      <c r="G135" s="15" t="s">
        <v>173</v>
      </c>
      <c r="H135" s="15" t="s">
        <v>173</v>
      </c>
      <c r="I135" s="15" t="s">
        <v>173</v>
      </c>
      <c r="J135" s="15">
        <v>684</v>
      </c>
      <c r="K135" s="15">
        <v>667</v>
      </c>
      <c r="L135" s="15">
        <v>740</v>
      </c>
      <c r="M135" s="15">
        <v>690</v>
      </c>
      <c r="N135" s="15">
        <v>625</v>
      </c>
      <c r="O135" s="15">
        <v>839</v>
      </c>
      <c r="P135" s="15">
        <v>985</v>
      </c>
      <c r="Q135" s="15">
        <v>1234</v>
      </c>
      <c r="R135" s="15">
        <v>1112</v>
      </c>
    </row>
    <row r="136" spans="1:18" x14ac:dyDescent="0.2">
      <c r="A136" s="15" t="s">
        <v>324</v>
      </c>
      <c r="B136" s="15" t="s">
        <v>315</v>
      </c>
      <c r="C136" s="15" t="s">
        <v>173</v>
      </c>
      <c r="D136" s="15" t="s">
        <v>173</v>
      </c>
      <c r="E136" s="15" t="s">
        <v>173</v>
      </c>
      <c r="F136" s="15" t="s">
        <v>173</v>
      </c>
      <c r="G136" s="15" t="s">
        <v>173</v>
      </c>
      <c r="H136" s="15" t="s">
        <v>173</v>
      </c>
      <c r="I136" s="15" t="s">
        <v>173</v>
      </c>
      <c r="J136" s="15">
        <v>1196</v>
      </c>
      <c r="K136" s="15">
        <v>1023</v>
      </c>
      <c r="L136" s="15">
        <v>698</v>
      </c>
      <c r="M136" s="15">
        <v>1031</v>
      </c>
      <c r="N136" s="15">
        <v>940</v>
      </c>
      <c r="O136" s="15">
        <v>582</v>
      </c>
      <c r="P136" s="15">
        <v>558</v>
      </c>
      <c r="Q136" s="15">
        <v>678</v>
      </c>
      <c r="R136" s="15">
        <v>649</v>
      </c>
    </row>
    <row r="137" spans="1:18" x14ac:dyDescent="0.2">
      <c r="A137" s="15" t="s">
        <v>325</v>
      </c>
      <c r="B137" s="15" t="s">
        <v>246</v>
      </c>
      <c r="C137" s="15">
        <v>1224</v>
      </c>
      <c r="D137" s="15">
        <v>1223</v>
      </c>
      <c r="E137" s="15">
        <v>1154</v>
      </c>
      <c r="F137" s="15">
        <v>1060</v>
      </c>
      <c r="G137" s="15">
        <v>841</v>
      </c>
      <c r="H137" s="15">
        <v>1142</v>
      </c>
      <c r="I137" s="15">
        <v>1316</v>
      </c>
      <c r="J137" s="15">
        <v>1027</v>
      </c>
      <c r="K137" s="15">
        <v>937</v>
      </c>
      <c r="L137" s="15">
        <v>1680</v>
      </c>
      <c r="M137" s="15">
        <v>1990</v>
      </c>
      <c r="N137" s="15">
        <v>2143</v>
      </c>
      <c r="O137" s="15">
        <v>2024</v>
      </c>
      <c r="P137" s="15">
        <v>2715</v>
      </c>
      <c r="Q137" s="15">
        <v>3447</v>
      </c>
      <c r="R137" s="15">
        <v>3509</v>
      </c>
    </row>
    <row r="138" spans="1:18" x14ac:dyDescent="0.2">
      <c r="A138" s="15" t="s">
        <v>326</v>
      </c>
      <c r="B138" s="15" t="s">
        <v>248</v>
      </c>
      <c r="C138" s="15" t="s">
        <v>173</v>
      </c>
      <c r="D138" s="15" t="s">
        <v>173</v>
      </c>
      <c r="E138" s="15" t="s">
        <v>173</v>
      </c>
      <c r="F138" s="15" t="s">
        <v>173</v>
      </c>
      <c r="G138" s="15" t="s">
        <v>173</v>
      </c>
      <c r="H138" s="15" t="s">
        <v>173</v>
      </c>
      <c r="I138" s="15" t="s">
        <v>173</v>
      </c>
      <c r="J138" s="15">
        <v>957</v>
      </c>
      <c r="K138" s="15">
        <v>1044</v>
      </c>
      <c r="L138" s="15">
        <v>1164</v>
      </c>
      <c r="M138" s="15">
        <v>1231</v>
      </c>
      <c r="N138" s="15">
        <v>1442</v>
      </c>
      <c r="O138" s="15">
        <v>1557</v>
      </c>
      <c r="P138" s="15">
        <v>1461</v>
      </c>
      <c r="Q138" s="15">
        <v>1473</v>
      </c>
      <c r="R138" s="15">
        <v>1390</v>
      </c>
    </row>
    <row r="139" spans="1:18" x14ac:dyDescent="0.2">
      <c r="A139" s="15" t="s">
        <v>327</v>
      </c>
      <c r="B139" s="15" t="s">
        <v>250</v>
      </c>
      <c r="C139" s="15" t="s">
        <v>173</v>
      </c>
      <c r="D139" s="15" t="s">
        <v>173</v>
      </c>
      <c r="E139" s="15" t="s">
        <v>173</v>
      </c>
      <c r="F139" s="15" t="s">
        <v>173</v>
      </c>
      <c r="G139" s="15" t="s">
        <v>173</v>
      </c>
      <c r="H139" s="15" t="s">
        <v>173</v>
      </c>
      <c r="I139" s="15" t="s">
        <v>173</v>
      </c>
      <c r="J139" s="15">
        <v>186</v>
      </c>
      <c r="K139" s="15">
        <v>270</v>
      </c>
      <c r="L139" s="15">
        <v>294</v>
      </c>
      <c r="M139" s="15">
        <v>369</v>
      </c>
      <c r="N139" s="15">
        <v>556</v>
      </c>
      <c r="O139" s="15">
        <v>689</v>
      </c>
      <c r="P139" s="15">
        <v>819</v>
      </c>
      <c r="Q139" s="15">
        <v>945</v>
      </c>
      <c r="R139" s="15">
        <v>992</v>
      </c>
    </row>
    <row r="140" spans="1:18" x14ac:dyDescent="0.2">
      <c r="A140" s="15" t="s">
        <v>328</v>
      </c>
      <c r="B140" s="15" t="s">
        <v>252</v>
      </c>
      <c r="C140" s="15" t="s">
        <v>173</v>
      </c>
      <c r="D140" s="15" t="s">
        <v>173</v>
      </c>
      <c r="E140" s="15" t="s">
        <v>173</v>
      </c>
      <c r="F140" s="15" t="s">
        <v>173</v>
      </c>
      <c r="G140" s="15" t="s">
        <v>173</v>
      </c>
      <c r="H140" s="15" t="s">
        <v>173</v>
      </c>
      <c r="I140" s="15" t="s">
        <v>173</v>
      </c>
      <c r="J140" s="15">
        <v>816</v>
      </c>
      <c r="K140" s="15">
        <v>744</v>
      </c>
      <c r="L140" s="15">
        <v>969</v>
      </c>
      <c r="M140" s="15">
        <v>1313</v>
      </c>
      <c r="N140" s="15">
        <v>1589</v>
      </c>
      <c r="O140" s="15">
        <v>1674</v>
      </c>
      <c r="P140" s="15">
        <v>1489</v>
      </c>
      <c r="Q140" s="15">
        <v>1465</v>
      </c>
      <c r="R140" s="15">
        <v>1260</v>
      </c>
    </row>
    <row r="141" spans="1:18" x14ac:dyDescent="0.2">
      <c r="A141" s="15" t="s">
        <v>329</v>
      </c>
      <c r="B141" s="15" t="s">
        <v>254</v>
      </c>
      <c r="C141" s="15" t="s">
        <v>173</v>
      </c>
      <c r="D141" s="15" t="s">
        <v>173</v>
      </c>
      <c r="E141" s="15" t="s">
        <v>173</v>
      </c>
      <c r="F141" s="15" t="s">
        <v>173</v>
      </c>
      <c r="G141" s="15" t="s">
        <v>173</v>
      </c>
      <c r="H141" s="15" t="s">
        <v>173</v>
      </c>
      <c r="I141" s="15" t="s">
        <v>173</v>
      </c>
      <c r="J141" s="15">
        <v>4459</v>
      </c>
      <c r="K141" s="15">
        <v>3763</v>
      </c>
      <c r="L141" s="15">
        <v>4098</v>
      </c>
      <c r="M141" s="15">
        <v>4329</v>
      </c>
      <c r="N141" s="15">
        <v>4680</v>
      </c>
      <c r="O141" s="15">
        <v>6124</v>
      </c>
      <c r="P141" s="15">
        <v>5794</v>
      </c>
      <c r="Q141" s="15">
        <v>5818</v>
      </c>
      <c r="R141" s="15">
        <v>5690</v>
      </c>
    </row>
    <row r="142" spans="1:18" x14ac:dyDescent="0.2">
      <c r="A142" s="15" t="s">
        <v>330</v>
      </c>
      <c r="B142" s="15" t="s">
        <v>256</v>
      </c>
      <c r="C142" s="15">
        <v>14212</v>
      </c>
      <c r="D142" s="15">
        <v>14516</v>
      </c>
      <c r="E142" s="15">
        <v>15322</v>
      </c>
      <c r="F142" s="15">
        <v>19353</v>
      </c>
      <c r="G142" s="15">
        <v>23619</v>
      </c>
      <c r="H142" s="15">
        <v>26296</v>
      </c>
      <c r="I142" s="15">
        <v>27454</v>
      </c>
      <c r="J142" s="15">
        <v>27353</v>
      </c>
      <c r="K142" s="15">
        <v>28260</v>
      </c>
      <c r="L142" s="15">
        <v>28880</v>
      </c>
      <c r="M142" s="15">
        <v>31460</v>
      </c>
      <c r="N142" s="15">
        <v>31960</v>
      </c>
      <c r="O142" s="15">
        <v>31293</v>
      </c>
      <c r="P142" s="15">
        <v>27861</v>
      </c>
      <c r="Q142" s="15">
        <v>25334</v>
      </c>
      <c r="R142" s="15">
        <v>24163</v>
      </c>
    </row>
    <row r="143" spans="1:18" x14ac:dyDescent="0.2">
      <c r="A143" s="15" t="s">
        <v>331</v>
      </c>
      <c r="B143" s="17" t="s">
        <v>332</v>
      </c>
      <c r="C143" s="15">
        <v>78450</v>
      </c>
      <c r="D143" s="15">
        <v>74266</v>
      </c>
      <c r="E143" s="15">
        <v>60858</v>
      </c>
      <c r="F143" s="15">
        <v>56290</v>
      </c>
      <c r="G143" s="15">
        <v>47754</v>
      </c>
      <c r="H143" s="15">
        <v>54882</v>
      </c>
      <c r="I143" s="15">
        <v>68558</v>
      </c>
      <c r="J143" s="15">
        <v>75573</v>
      </c>
      <c r="K143" s="15">
        <v>115821</v>
      </c>
      <c r="L143" s="15">
        <v>123765</v>
      </c>
      <c r="M143" s="15">
        <v>125920</v>
      </c>
      <c r="N143" s="15">
        <v>154020</v>
      </c>
      <c r="O143" s="15">
        <v>192020</v>
      </c>
      <c r="P143" s="15">
        <v>204398</v>
      </c>
      <c r="Q143" s="15">
        <v>224193</v>
      </c>
      <c r="R143" s="15">
        <v>233138</v>
      </c>
    </row>
    <row r="144" spans="1:18" x14ac:dyDescent="0.2">
      <c r="A144" s="15" t="s">
        <v>74</v>
      </c>
      <c r="B144" s="17" t="s">
        <v>333</v>
      </c>
      <c r="C144" s="15" t="s">
        <v>74</v>
      </c>
      <c r="D144" s="15" t="s">
        <v>74</v>
      </c>
      <c r="E144" s="15" t="s">
        <v>74</v>
      </c>
      <c r="F144" s="15" t="s">
        <v>74</v>
      </c>
      <c r="G144" s="15" t="s">
        <v>74</v>
      </c>
      <c r="H144" s="15" t="s">
        <v>74</v>
      </c>
      <c r="I144" s="15" t="s">
        <v>74</v>
      </c>
      <c r="J144" s="15" t="s">
        <v>74</v>
      </c>
      <c r="K144" s="15" t="s">
        <v>74</v>
      </c>
      <c r="L144" s="15" t="s">
        <v>74</v>
      </c>
      <c r="M144" s="15" t="s">
        <v>74</v>
      </c>
      <c r="N144" s="15" t="s">
        <v>74</v>
      </c>
      <c r="O144" s="15" t="s">
        <v>74</v>
      </c>
      <c r="P144" s="15" t="s">
        <v>74</v>
      </c>
      <c r="Q144" s="15" t="s">
        <v>74</v>
      </c>
      <c r="R144" s="15" t="s">
        <v>74</v>
      </c>
    </row>
    <row r="145" spans="1:18" x14ac:dyDescent="0.2">
      <c r="A145" s="15" t="s">
        <v>74</v>
      </c>
      <c r="B145" s="15" t="s">
        <v>334</v>
      </c>
      <c r="C145" s="15" t="s">
        <v>74</v>
      </c>
      <c r="D145" s="15" t="s">
        <v>74</v>
      </c>
      <c r="E145" s="15" t="s">
        <v>74</v>
      </c>
      <c r="F145" s="15" t="s">
        <v>74</v>
      </c>
      <c r="G145" s="15" t="s">
        <v>74</v>
      </c>
      <c r="H145" s="15" t="s">
        <v>74</v>
      </c>
      <c r="I145" s="15" t="s">
        <v>74</v>
      </c>
      <c r="J145" s="15" t="s">
        <v>74</v>
      </c>
      <c r="K145" s="15" t="s">
        <v>74</v>
      </c>
      <c r="L145" s="15" t="s">
        <v>74</v>
      </c>
      <c r="M145" s="15" t="s">
        <v>74</v>
      </c>
      <c r="N145" s="15" t="s">
        <v>74</v>
      </c>
      <c r="O145" s="15" t="s">
        <v>74</v>
      </c>
      <c r="P145" s="15" t="s">
        <v>74</v>
      </c>
      <c r="Q145" s="15" t="s">
        <v>74</v>
      </c>
      <c r="R145" s="15" t="s">
        <v>74</v>
      </c>
    </row>
    <row r="146" spans="1:18" x14ac:dyDescent="0.2">
      <c r="A146" s="15" t="s">
        <v>335</v>
      </c>
      <c r="B146" s="15" t="s">
        <v>336</v>
      </c>
      <c r="C146" s="15">
        <v>209702</v>
      </c>
      <c r="D146" s="15">
        <v>224739</v>
      </c>
      <c r="E146" s="15">
        <v>207868</v>
      </c>
      <c r="F146" s="15">
        <v>207273</v>
      </c>
      <c r="G146" s="15">
        <v>211373</v>
      </c>
      <c r="H146" s="15">
        <v>248688</v>
      </c>
      <c r="I146" s="15">
        <v>276814</v>
      </c>
      <c r="J146" s="15">
        <v>307679</v>
      </c>
      <c r="K146" s="15">
        <v>355347</v>
      </c>
      <c r="L146" s="15">
        <v>391478</v>
      </c>
      <c r="M146" s="15">
        <v>371432</v>
      </c>
      <c r="N146" s="15">
        <v>411427</v>
      </c>
      <c r="O146" s="15">
        <v>454757</v>
      </c>
      <c r="P146" s="15">
        <v>474636</v>
      </c>
      <c r="Q146" s="15">
        <v>500207</v>
      </c>
      <c r="R146" s="15">
        <v>512848</v>
      </c>
    </row>
    <row r="147" spans="1:18" x14ac:dyDescent="0.2">
      <c r="A147" s="15" t="s">
        <v>337</v>
      </c>
      <c r="B147" s="15" t="s">
        <v>338</v>
      </c>
      <c r="C147" s="15">
        <v>61640</v>
      </c>
      <c r="D147" s="15">
        <v>65641</v>
      </c>
      <c r="E147" s="15">
        <v>66455</v>
      </c>
      <c r="F147" s="15">
        <v>73397</v>
      </c>
      <c r="G147" s="15">
        <v>78599</v>
      </c>
      <c r="H147" s="15">
        <v>89278</v>
      </c>
      <c r="I147" s="15">
        <v>96193</v>
      </c>
      <c r="J147" s="15">
        <v>109058</v>
      </c>
      <c r="K147" s="15">
        <v>133049</v>
      </c>
      <c r="L147" s="15">
        <v>141340</v>
      </c>
      <c r="M147" s="15">
        <v>141289</v>
      </c>
      <c r="N147" s="15">
        <v>151905</v>
      </c>
      <c r="O147" s="15">
        <v>173025</v>
      </c>
      <c r="P147" s="15">
        <v>181775</v>
      </c>
      <c r="Q147" s="15">
        <v>187687</v>
      </c>
      <c r="R147" s="15">
        <v>197718</v>
      </c>
    </row>
    <row r="148" spans="1:18" x14ac:dyDescent="0.2">
      <c r="A148" s="15" t="s">
        <v>339</v>
      </c>
      <c r="B148" s="15" t="s">
        <v>340</v>
      </c>
      <c r="C148" s="15" t="s">
        <v>173</v>
      </c>
      <c r="D148" s="15" t="s">
        <v>173</v>
      </c>
      <c r="E148" s="15" t="s">
        <v>173</v>
      </c>
      <c r="F148" s="15" t="s">
        <v>173</v>
      </c>
      <c r="G148" s="15" t="s">
        <v>173</v>
      </c>
      <c r="H148" s="15" t="s">
        <v>173</v>
      </c>
      <c r="I148" s="15" t="s">
        <v>173</v>
      </c>
      <c r="J148" s="15">
        <v>85622</v>
      </c>
      <c r="K148" s="15">
        <v>107350</v>
      </c>
      <c r="L148" s="15">
        <v>112514</v>
      </c>
      <c r="M148" s="15">
        <v>110858</v>
      </c>
      <c r="N148" s="15">
        <v>120438</v>
      </c>
      <c r="O148" s="15">
        <v>138647</v>
      </c>
      <c r="P148" s="15">
        <v>144259</v>
      </c>
      <c r="Q148" s="15">
        <v>148407</v>
      </c>
      <c r="R148" s="15">
        <v>160254</v>
      </c>
    </row>
    <row r="149" spans="1:18" x14ac:dyDescent="0.2">
      <c r="A149" s="15" t="s">
        <v>341</v>
      </c>
      <c r="B149" s="15" t="s">
        <v>342</v>
      </c>
      <c r="C149" s="15" t="s">
        <v>173</v>
      </c>
      <c r="D149" s="15" t="s">
        <v>173</v>
      </c>
      <c r="E149" s="15" t="s">
        <v>173</v>
      </c>
      <c r="F149" s="15" t="s">
        <v>173</v>
      </c>
      <c r="G149" s="15" t="s">
        <v>173</v>
      </c>
      <c r="H149" s="15" t="s">
        <v>173</v>
      </c>
      <c r="I149" s="15" t="s">
        <v>173</v>
      </c>
      <c r="J149" s="15">
        <v>23435</v>
      </c>
      <c r="K149" s="15">
        <v>25699</v>
      </c>
      <c r="L149" s="15">
        <v>28826</v>
      </c>
      <c r="M149" s="15">
        <v>30431</v>
      </c>
      <c r="N149" s="15">
        <v>31467</v>
      </c>
      <c r="O149" s="15">
        <v>34377</v>
      </c>
      <c r="P149" s="15">
        <v>37516</v>
      </c>
      <c r="Q149" s="15">
        <v>39280</v>
      </c>
      <c r="R149" s="15">
        <v>37464</v>
      </c>
    </row>
    <row r="150" spans="1:18" x14ac:dyDescent="0.2">
      <c r="A150" s="15" t="s">
        <v>74</v>
      </c>
      <c r="B150" s="15" t="s">
        <v>343</v>
      </c>
      <c r="C150" s="15" t="s">
        <v>74</v>
      </c>
      <c r="D150" s="15" t="s">
        <v>74</v>
      </c>
      <c r="E150" s="15" t="s">
        <v>74</v>
      </c>
      <c r="F150" s="15" t="s">
        <v>74</v>
      </c>
      <c r="G150" s="15" t="s">
        <v>74</v>
      </c>
      <c r="H150" s="15" t="s">
        <v>74</v>
      </c>
      <c r="I150" s="15" t="s">
        <v>74</v>
      </c>
      <c r="J150" s="15" t="s">
        <v>74</v>
      </c>
      <c r="K150" s="15" t="s">
        <v>74</v>
      </c>
      <c r="L150" s="15" t="s">
        <v>74</v>
      </c>
      <c r="M150" s="15" t="s">
        <v>74</v>
      </c>
      <c r="N150" s="15" t="s">
        <v>74</v>
      </c>
      <c r="O150" s="15" t="s">
        <v>74</v>
      </c>
      <c r="P150" s="15" t="s">
        <v>74</v>
      </c>
      <c r="Q150" s="15" t="s">
        <v>74</v>
      </c>
      <c r="R150" s="15" t="s">
        <v>74</v>
      </c>
    </row>
    <row r="151" spans="1:18" x14ac:dyDescent="0.2">
      <c r="A151" s="15" t="s">
        <v>344</v>
      </c>
      <c r="B151" s="15" t="s">
        <v>336</v>
      </c>
      <c r="C151" s="15">
        <v>157166</v>
      </c>
      <c r="D151" s="15">
        <v>176148</v>
      </c>
      <c r="E151" s="15">
        <v>172230</v>
      </c>
      <c r="F151" s="15">
        <v>179462</v>
      </c>
      <c r="G151" s="15">
        <v>195283</v>
      </c>
      <c r="H151" s="15">
        <v>232031</v>
      </c>
      <c r="I151" s="15">
        <v>246085</v>
      </c>
      <c r="J151" s="15">
        <v>272413</v>
      </c>
      <c r="K151" s="15">
        <v>295524</v>
      </c>
      <c r="L151" s="15">
        <v>322373</v>
      </c>
      <c r="M151" s="15">
        <v>297244</v>
      </c>
      <c r="N151" s="15">
        <v>312144</v>
      </c>
      <c r="O151" s="15">
        <v>321890</v>
      </c>
      <c r="P151" s="15">
        <v>333111</v>
      </c>
      <c r="Q151" s="15">
        <v>337781</v>
      </c>
      <c r="R151" s="15">
        <v>345917</v>
      </c>
    </row>
    <row r="152" spans="1:18" x14ac:dyDescent="0.2">
      <c r="A152" s="15" t="s">
        <v>345</v>
      </c>
      <c r="B152" s="15" t="s">
        <v>338</v>
      </c>
      <c r="C152" s="15">
        <v>35728</v>
      </c>
      <c r="D152" s="15">
        <v>39967</v>
      </c>
      <c r="E152" s="15">
        <v>41234</v>
      </c>
      <c r="F152" s="15">
        <v>44918</v>
      </c>
      <c r="G152" s="15">
        <v>46937</v>
      </c>
      <c r="H152" s="15">
        <v>51053</v>
      </c>
      <c r="I152" s="15">
        <v>58363</v>
      </c>
      <c r="J152" s="15">
        <v>68751</v>
      </c>
      <c r="K152" s="15">
        <v>77051</v>
      </c>
      <c r="L152" s="15">
        <v>86680</v>
      </c>
      <c r="M152" s="15">
        <v>89558</v>
      </c>
      <c r="N152" s="15">
        <v>97170</v>
      </c>
      <c r="O152" s="15">
        <v>113872</v>
      </c>
      <c r="P152" s="15">
        <v>118902</v>
      </c>
      <c r="Q152" s="15">
        <v>125920</v>
      </c>
      <c r="R152" s="15">
        <v>131510</v>
      </c>
    </row>
    <row r="153" spans="1:18" x14ac:dyDescent="0.2">
      <c r="A153" s="15" t="s">
        <v>346</v>
      </c>
      <c r="B153" s="15" t="s">
        <v>347</v>
      </c>
      <c r="C153" s="15" t="s">
        <v>173</v>
      </c>
      <c r="D153" s="15" t="s">
        <v>173</v>
      </c>
      <c r="E153" s="15" t="s">
        <v>173</v>
      </c>
      <c r="F153" s="15" t="s">
        <v>173</v>
      </c>
      <c r="G153" s="15" t="s">
        <v>173</v>
      </c>
      <c r="H153" s="15" t="s">
        <v>173</v>
      </c>
      <c r="I153" s="15" t="s">
        <v>173</v>
      </c>
      <c r="J153" s="15">
        <v>36899</v>
      </c>
      <c r="K153" s="15">
        <v>43218</v>
      </c>
      <c r="L153" s="15">
        <v>48584</v>
      </c>
      <c r="M153" s="15">
        <v>51663</v>
      </c>
      <c r="N153" s="15">
        <v>56698</v>
      </c>
      <c r="O153" s="15">
        <v>70975</v>
      </c>
      <c r="P153" s="15">
        <v>72038</v>
      </c>
      <c r="Q153" s="15">
        <v>76207</v>
      </c>
      <c r="R153" s="15">
        <v>81241</v>
      </c>
    </row>
    <row r="154" spans="1:18" x14ac:dyDescent="0.2">
      <c r="A154" s="15" t="s">
        <v>348</v>
      </c>
      <c r="B154" s="15" t="s">
        <v>349</v>
      </c>
      <c r="C154" s="15" t="s">
        <v>173</v>
      </c>
      <c r="D154" s="15" t="s">
        <v>173</v>
      </c>
      <c r="E154" s="15" t="s">
        <v>173</v>
      </c>
      <c r="F154" s="15" t="s">
        <v>173</v>
      </c>
      <c r="G154" s="15" t="s">
        <v>173</v>
      </c>
      <c r="H154" s="15" t="s">
        <v>173</v>
      </c>
      <c r="I154" s="15" t="s">
        <v>173</v>
      </c>
      <c r="J154" s="15">
        <v>31852</v>
      </c>
      <c r="K154" s="15">
        <v>33833</v>
      </c>
      <c r="L154" s="15">
        <v>38096</v>
      </c>
      <c r="M154" s="15">
        <v>37895</v>
      </c>
      <c r="N154" s="15">
        <v>40471</v>
      </c>
      <c r="O154" s="15">
        <v>42898</v>
      </c>
      <c r="P154" s="15">
        <v>46863</v>
      </c>
      <c r="Q154" s="15">
        <v>49713</v>
      </c>
      <c r="R154" s="15">
        <v>50269</v>
      </c>
    </row>
    <row r="155" spans="1:18" ht="14" customHeight="1" x14ac:dyDescent="0.2">
      <c r="A155" s="2" t="s">
        <v>350</v>
      </c>
      <c r="B155" s="2"/>
      <c r="C155" s="2"/>
      <c r="D155" s="2"/>
      <c r="E155" s="2"/>
      <c r="F155" s="2"/>
      <c r="G155" s="2"/>
      <c r="H155" s="2"/>
      <c r="I155" s="2"/>
      <c r="J155" s="2"/>
      <c r="K155" s="2"/>
      <c r="L155" s="2"/>
      <c r="M155" s="2"/>
      <c r="N155" s="2"/>
      <c r="O155" s="2"/>
      <c r="P155" s="2"/>
      <c r="Q155" s="2"/>
      <c r="R155" s="2"/>
    </row>
    <row r="156" spans="1:18" ht="13" customHeight="1" x14ac:dyDescent="0.2">
      <c r="A156" s="1" t="s">
        <v>351</v>
      </c>
      <c r="B156" s="1"/>
      <c r="C156" s="1"/>
      <c r="D156" s="1"/>
      <c r="E156" s="1"/>
      <c r="F156" s="1"/>
      <c r="G156" s="1"/>
      <c r="H156" s="1"/>
      <c r="I156" s="1"/>
      <c r="J156" s="1"/>
      <c r="K156" s="1"/>
      <c r="L156" s="1"/>
      <c r="M156" s="1"/>
      <c r="N156" s="1"/>
      <c r="O156" s="1"/>
      <c r="P156" s="1"/>
      <c r="Q156" s="1"/>
      <c r="R156" s="1"/>
    </row>
    <row r="157" spans="1:18" ht="13" customHeight="1" x14ac:dyDescent="0.2">
      <c r="A157" s="1" t="s">
        <v>352</v>
      </c>
      <c r="B157" s="1"/>
      <c r="C157" s="1"/>
      <c r="D157" s="1"/>
      <c r="E157" s="1"/>
      <c r="F157" s="1"/>
      <c r="G157" s="1"/>
      <c r="H157" s="1"/>
      <c r="I157" s="1"/>
      <c r="J157" s="1"/>
      <c r="K157" s="1"/>
      <c r="L157" s="1"/>
      <c r="M157" s="1"/>
      <c r="N157" s="1"/>
      <c r="O157" s="1"/>
      <c r="P157" s="1"/>
      <c r="Q157" s="1"/>
      <c r="R157" s="1"/>
    </row>
    <row r="158" spans="1:18" ht="13" customHeight="1" x14ac:dyDescent="0.2">
      <c r="A158" s="1" t="s">
        <v>353</v>
      </c>
      <c r="B158" s="1"/>
      <c r="C158" s="1"/>
      <c r="D158" s="1"/>
      <c r="E158" s="1"/>
      <c r="F158" s="1"/>
      <c r="G158" s="1"/>
      <c r="H158" s="1"/>
      <c r="I158" s="1"/>
      <c r="J158" s="1"/>
      <c r="K158" s="1"/>
      <c r="L158" s="1"/>
      <c r="M158" s="1"/>
      <c r="N158" s="1"/>
      <c r="O158" s="1"/>
      <c r="P158" s="1"/>
      <c r="Q158" s="1"/>
      <c r="R158" s="1"/>
    </row>
    <row r="159" spans="1:18" ht="13" customHeight="1" x14ac:dyDescent="0.2">
      <c r="A159" s="1" t="s">
        <v>354</v>
      </c>
      <c r="B159" s="1"/>
      <c r="C159" s="1"/>
      <c r="D159" s="1"/>
      <c r="E159" s="1"/>
      <c r="F159" s="1"/>
      <c r="G159" s="1"/>
      <c r="H159" s="1"/>
      <c r="I159" s="1"/>
      <c r="J159" s="1"/>
      <c r="K159" s="1"/>
      <c r="L159" s="1"/>
      <c r="M159" s="1"/>
      <c r="N159" s="1"/>
      <c r="O159" s="1"/>
      <c r="P159" s="1"/>
      <c r="Q159" s="1"/>
      <c r="R159" s="1"/>
    </row>
    <row r="160" spans="1:18" ht="13" customHeight="1" x14ac:dyDescent="0.2">
      <c r="A160" s="1" t="s">
        <v>355</v>
      </c>
      <c r="B160" s="1"/>
      <c r="C160" s="1"/>
      <c r="D160" s="1"/>
      <c r="E160" s="1"/>
      <c r="F160" s="1"/>
      <c r="G160" s="1"/>
      <c r="H160" s="1"/>
      <c r="I160" s="1"/>
      <c r="J160" s="1"/>
      <c r="K160" s="1"/>
      <c r="L160" s="1"/>
      <c r="M160" s="1"/>
      <c r="N160" s="1"/>
      <c r="O160" s="1"/>
      <c r="P160" s="1"/>
      <c r="Q160" s="1"/>
      <c r="R160" s="1"/>
    </row>
    <row r="161" spans="1:18" ht="13" customHeight="1" x14ac:dyDescent="0.2">
      <c r="A161" s="1" t="s">
        <v>356</v>
      </c>
      <c r="B161" s="1"/>
      <c r="C161" s="1"/>
      <c r="D161" s="1"/>
      <c r="E161" s="1"/>
      <c r="F161" s="1"/>
      <c r="G161" s="1"/>
      <c r="H161" s="1"/>
      <c r="I161" s="1"/>
      <c r="J161" s="1"/>
      <c r="K161" s="1"/>
      <c r="L161" s="1"/>
      <c r="M161" s="1"/>
      <c r="N161" s="1"/>
      <c r="O161" s="1"/>
      <c r="P161" s="1"/>
      <c r="Q161" s="1"/>
      <c r="R161" s="1"/>
    </row>
    <row r="162" spans="1:18" ht="13" customHeight="1" x14ac:dyDescent="0.2">
      <c r="A162" s="1" t="s">
        <v>357</v>
      </c>
      <c r="B162" s="1"/>
      <c r="C162" s="1"/>
      <c r="D162" s="1"/>
      <c r="E162" s="1"/>
      <c r="F162" s="1"/>
      <c r="G162" s="1"/>
      <c r="H162" s="1"/>
      <c r="I162" s="1"/>
      <c r="J162" s="1"/>
      <c r="K162" s="1"/>
      <c r="L162" s="1"/>
      <c r="M162" s="1"/>
      <c r="N162" s="1"/>
      <c r="O162" s="1"/>
      <c r="P162" s="1"/>
      <c r="Q162" s="1"/>
      <c r="R162" s="1"/>
    </row>
    <row r="164" spans="1:18" x14ac:dyDescent="0.2">
      <c r="B164" s="15" t="s">
        <v>358</v>
      </c>
      <c r="C164" s="15">
        <f t="shared" ref="C164:R164" si="0">C25+C26+C28+C32+C37+C47+C51</f>
        <v>134446</v>
      </c>
      <c r="D164" s="15">
        <f t="shared" si="0"/>
        <v>142117</v>
      </c>
      <c r="E164" s="15">
        <f t="shared" si="0"/>
        <v>144742</v>
      </c>
      <c r="F164" s="15">
        <f t="shared" si="0"/>
        <v>157303</v>
      </c>
      <c r="G164" s="15">
        <f t="shared" si="0"/>
        <v>168346</v>
      </c>
      <c r="H164" s="15">
        <f t="shared" si="0"/>
        <v>195479</v>
      </c>
      <c r="I164" s="15">
        <f t="shared" si="0"/>
        <v>211745</v>
      </c>
      <c r="J164" s="15">
        <f t="shared" si="0"/>
        <v>243547</v>
      </c>
      <c r="K164" s="15">
        <f t="shared" si="0"/>
        <v>290915</v>
      </c>
      <c r="L164" s="15">
        <f t="shared" si="0"/>
        <v>314899</v>
      </c>
      <c r="M164" s="15">
        <f t="shared" si="0"/>
        <v>319609</v>
      </c>
      <c r="N164" s="15">
        <f t="shared" si="0"/>
        <v>344146</v>
      </c>
      <c r="O164" s="15">
        <f t="shared" si="0"/>
        <v>384312</v>
      </c>
      <c r="P164" s="15">
        <f t="shared" si="0"/>
        <v>398848</v>
      </c>
      <c r="Q164" s="15">
        <f t="shared" si="0"/>
        <v>416706</v>
      </c>
      <c r="R164" s="15">
        <f t="shared" si="0"/>
        <v>434731</v>
      </c>
    </row>
    <row r="165" spans="1:18" x14ac:dyDescent="0.2">
      <c r="B165" s="15" t="s">
        <v>359</v>
      </c>
      <c r="C165" s="15">
        <f t="shared" ref="C165:R165" si="1">C93+C94+C96+C100+C105+C115+C119</f>
        <v>70138</v>
      </c>
      <c r="D165" s="15">
        <f t="shared" si="1"/>
        <v>77824</v>
      </c>
      <c r="E165" s="15">
        <f t="shared" si="1"/>
        <v>84030</v>
      </c>
      <c r="F165" s="15">
        <f t="shared" si="1"/>
        <v>94232</v>
      </c>
      <c r="G165" s="15">
        <f t="shared" si="1"/>
        <v>99922</v>
      </c>
      <c r="H165" s="15">
        <f t="shared" si="1"/>
        <v>115174</v>
      </c>
      <c r="I165" s="15">
        <f t="shared" si="1"/>
        <v>122850</v>
      </c>
      <c r="J165" s="15">
        <f t="shared" si="1"/>
        <v>152111</v>
      </c>
      <c r="K165" s="15">
        <f t="shared" si="1"/>
        <v>175930</v>
      </c>
      <c r="L165" s="15">
        <f t="shared" si="1"/>
        <v>203797</v>
      </c>
      <c r="M165" s="15">
        <f t="shared" si="1"/>
        <v>209873</v>
      </c>
      <c r="N165" s="15">
        <f t="shared" si="1"/>
        <v>215679</v>
      </c>
      <c r="O165" s="15">
        <f t="shared" si="1"/>
        <v>232075</v>
      </c>
      <c r="P165" s="15">
        <f t="shared" si="1"/>
        <v>238174</v>
      </c>
      <c r="Q165" s="15">
        <f t="shared" si="1"/>
        <v>244071</v>
      </c>
      <c r="R165" s="15">
        <f t="shared" si="1"/>
        <v>249237</v>
      </c>
    </row>
    <row r="166" spans="1:18" x14ac:dyDescent="0.2">
      <c r="B166" s="15" t="s">
        <v>360</v>
      </c>
      <c r="C166" s="15">
        <f t="shared" ref="C166:R166" si="2">C164-C165</f>
        <v>64308</v>
      </c>
      <c r="D166" s="15">
        <f t="shared" si="2"/>
        <v>64293</v>
      </c>
      <c r="E166" s="15">
        <f t="shared" si="2"/>
        <v>60712</v>
      </c>
      <c r="F166" s="15">
        <f t="shared" si="2"/>
        <v>63071</v>
      </c>
      <c r="G166" s="15">
        <f t="shared" si="2"/>
        <v>68424</v>
      </c>
      <c r="H166" s="15">
        <f t="shared" si="2"/>
        <v>80305</v>
      </c>
      <c r="I166" s="15">
        <f t="shared" si="2"/>
        <v>88895</v>
      </c>
      <c r="J166" s="15">
        <f t="shared" si="2"/>
        <v>91436</v>
      </c>
      <c r="K166" s="15">
        <f t="shared" si="2"/>
        <v>114985</v>
      </c>
      <c r="L166" s="15">
        <f t="shared" si="2"/>
        <v>111102</v>
      </c>
      <c r="M166" s="15">
        <f t="shared" si="2"/>
        <v>109736</v>
      </c>
      <c r="N166" s="15">
        <f t="shared" si="2"/>
        <v>128467</v>
      </c>
      <c r="O166" s="15">
        <f t="shared" si="2"/>
        <v>152237</v>
      </c>
      <c r="P166" s="15">
        <f t="shared" si="2"/>
        <v>160674</v>
      </c>
      <c r="Q166" s="15">
        <f t="shared" si="2"/>
        <v>172635</v>
      </c>
      <c r="R166" s="15">
        <f t="shared" si="2"/>
        <v>185494</v>
      </c>
    </row>
    <row r="168" spans="1:18" x14ac:dyDescent="0.2">
      <c r="B168" s="15" t="s">
        <v>361</v>
      </c>
      <c r="C168" s="15">
        <f t="shared" ref="C168:R168" si="3">C8+C9+C20-C25-C26+C74</f>
        <v>136896</v>
      </c>
      <c r="D168" s="15">
        <f t="shared" si="3"/>
        <v>148263</v>
      </c>
      <c r="E168" s="15">
        <f t="shared" si="3"/>
        <v>129582</v>
      </c>
      <c r="F168" s="15">
        <f t="shared" si="3"/>
        <v>123367</v>
      </c>
      <c r="G168" s="15">
        <f t="shared" si="3"/>
        <v>121627</v>
      </c>
      <c r="H168" s="15">
        <f t="shared" si="3"/>
        <v>142487</v>
      </c>
      <c r="I168" s="15">
        <f t="shared" si="3"/>
        <v>161262</v>
      </c>
      <c r="J168" s="15">
        <f t="shared" si="3"/>
        <v>173191</v>
      </c>
      <c r="K168" s="15">
        <f t="shared" si="3"/>
        <v>197481</v>
      </c>
      <c r="L168" s="15">
        <f t="shared" si="3"/>
        <v>217917</v>
      </c>
      <c r="M168" s="15">
        <f t="shared" si="3"/>
        <v>193112</v>
      </c>
      <c r="N168" s="15">
        <f t="shared" si="3"/>
        <v>219186</v>
      </c>
      <c r="O168" s="15">
        <f t="shared" si="3"/>
        <v>243469</v>
      </c>
      <c r="P168" s="15">
        <f t="shared" si="3"/>
        <v>257563</v>
      </c>
      <c r="Q168" s="15">
        <f t="shared" si="3"/>
        <v>271188</v>
      </c>
      <c r="R168" s="15">
        <f t="shared" si="3"/>
        <v>275836</v>
      </c>
    </row>
    <row r="169" spans="1:18" x14ac:dyDescent="0.2">
      <c r="B169" s="15" t="s">
        <v>362</v>
      </c>
      <c r="C169" s="15">
        <f t="shared" ref="C169:R169" si="4">C76+C77+C88-C93-C94+C142</f>
        <v>122754</v>
      </c>
      <c r="D169" s="15">
        <f t="shared" si="4"/>
        <v>138291</v>
      </c>
      <c r="E169" s="15">
        <f t="shared" si="4"/>
        <v>129435</v>
      </c>
      <c r="F169" s="15">
        <f t="shared" si="4"/>
        <v>130149</v>
      </c>
      <c r="G169" s="15">
        <f t="shared" si="4"/>
        <v>142296</v>
      </c>
      <c r="H169" s="15">
        <f t="shared" si="4"/>
        <v>167910</v>
      </c>
      <c r="I169" s="15">
        <f t="shared" si="4"/>
        <v>181598</v>
      </c>
      <c r="J169" s="15">
        <f t="shared" si="4"/>
        <v>189052</v>
      </c>
      <c r="K169" s="15">
        <f t="shared" si="4"/>
        <v>196645</v>
      </c>
      <c r="L169" s="15">
        <f t="shared" si="4"/>
        <v>205255</v>
      </c>
      <c r="M169" s="15">
        <f t="shared" si="4"/>
        <v>176929</v>
      </c>
      <c r="N169" s="15">
        <f t="shared" si="4"/>
        <v>193633</v>
      </c>
      <c r="O169" s="15">
        <f t="shared" si="4"/>
        <v>203685</v>
      </c>
      <c r="P169" s="15">
        <f t="shared" si="4"/>
        <v>213838</v>
      </c>
      <c r="Q169" s="15">
        <f t="shared" si="4"/>
        <v>219629</v>
      </c>
      <c r="R169" s="15">
        <f t="shared" si="4"/>
        <v>228189</v>
      </c>
    </row>
    <row r="170" spans="1:18" x14ac:dyDescent="0.2">
      <c r="B170" s="15" t="s">
        <v>363</v>
      </c>
      <c r="C170" s="15">
        <f t="shared" ref="C170:R170" si="5">C168-C169</f>
        <v>14142</v>
      </c>
      <c r="D170" s="15">
        <f t="shared" si="5"/>
        <v>9972</v>
      </c>
      <c r="E170" s="15">
        <f t="shared" si="5"/>
        <v>147</v>
      </c>
      <c r="F170" s="15">
        <f t="shared" si="5"/>
        <v>-6782</v>
      </c>
      <c r="G170" s="15">
        <f t="shared" si="5"/>
        <v>-20669</v>
      </c>
      <c r="H170" s="15">
        <f t="shared" si="5"/>
        <v>-25423</v>
      </c>
      <c r="I170" s="15">
        <f t="shared" si="5"/>
        <v>-20336</v>
      </c>
      <c r="J170" s="15">
        <f t="shared" si="5"/>
        <v>-15861</v>
      </c>
      <c r="K170" s="15">
        <f t="shared" si="5"/>
        <v>836</v>
      </c>
      <c r="L170" s="15">
        <f t="shared" si="5"/>
        <v>12662</v>
      </c>
      <c r="M170" s="15">
        <f t="shared" si="5"/>
        <v>16183</v>
      </c>
      <c r="N170" s="15">
        <f t="shared" si="5"/>
        <v>25553</v>
      </c>
      <c r="O170" s="15">
        <f t="shared" si="5"/>
        <v>39784</v>
      </c>
      <c r="P170" s="15">
        <f t="shared" si="5"/>
        <v>43725</v>
      </c>
      <c r="Q170" s="15">
        <f t="shared" si="5"/>
        <v>51559</v>
      </c>
      <c r="R170" s="15">
        <f t="shared" si="5"/>
        <v>47647</v>
      </c>
    </row>
  </sheetData>
  <mergeCells count="12">
    <mergeCell ref="A161:R161"/>
    <mergeCell ref="A162:R162"/>
    <mergeCell ref="A156:R156"/>
    <mergeCell ref="A157:R157"/>
    <mergeCell ref="A158:R158"/>
    <mergeCell ref="A159:R159"/>
    <mergeCell ref="A160:R160"/>
    <mergeCell ref="A1:R1"/>
    <mergeCell ref="A2:R2"/>
    <mergeCell ref="A3:R3"/>
    <mergeCell ref="A4:R4"/>
    <mergeCell ref="A155:R155"/>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Calculated Series</vt:lpstr>
      <vt:lpstr>US GDP</vt:lpstr>
      <vt:lpstr>Trade</vt:lpstr>
      <vt:lpstr>Disaggregate Service Trade</vt:lpstr>
    </vt:vector>
  </TitlesOfParts>
  <Company>University of Notre Dame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Kaboski</dc:creator>
  <dc:description/>
  <cp:lastModifiedBy>Microsoft Office User</cp:lastModifiedBy>
  <cp:revision>0</cp:revision>
  <dcterms:created xsi:type="dcterms:W3CDTF">2016-01-19T15:17:48Z</dcterms:created>
  <dcterms:modified xsi:type="dcterms:W3CDTF">2021-01-05T19:31:05Z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Notre Dame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