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sau.wendler\Desktop\BI\IndicadorFaturamentoCliente\"/>
    </mc:Choice>
  </mc:AlternateContent>
  <xr:revisionPtr revIDLastSave="0" documentId="13_ncr:1_{1987DCAA-49A6-4BB3-A507-71D8E4CBC5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ort" sheetId="1" r:id="rId1"/>
  </sheets>
  <definedNames>
    <definedName name="_xlnm._FilterDatabase" localSheetId="0" hidden="1">Export!$A$2:$P$2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S3" i="1"/>
  <c r="R3" i="1"/>
  <c r="O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3" i="1"/>
  <c r="M3" i="1"/>
  <c r="L108" i="1"/>
  <c r="L128" i="1"/>
  <c r="L168" i="1"/>
  <c r="L188" i="1"/>
  <c r="B336" i="1"/>
  <c r="E334" i="1"/>
  <c r="K4" i="1"/>
  <c r="L4" i="1" s="1"/>
  <c r="K7" i="1"/>
  <c r="K6" i="1"/>
  <c r="K8" i="1"/>
  <c r="K5" i="1"/>
  <c r="K9" i="1"/>
  <c r="K19" i="1"/>
  <c r="L19" i="1" s="1"/>
  <c r="K10" i="1"/>
  <c r="K12" i="1"/>
  <c r="K11" i="1"/>
  <c r="K13" i="1"/>
  <c r="K222" i="1"/>
  <c r="L222" i="1" s="1"/>
  <c r="M222" i="1" s="1"/>
  <c r="O222" i="1" s="1"/>
  <c r="K17" i="1"/>
  <c r="K22" i="1"/>
  <c r="L22" i="1" s="1"/>
  <c r="K15" i="1"/>
  <c r="K14" i="1"/>
  <c r="K16" i="1"/>
  <c r="K18" i="1"/>
  <c r="K25" i="1"/>
  <c r="K21" i="1"/>
  <c r="L21" i="1" s="1"/>
  <c r="K20" i="1"/>
  <c r="L20" i="1" s="1"/>
  <c r="K36" i="1"/>
  <c r="L36" i="1" s="1"/>
  <c r="K26" i="1"/>
  <c r="K28" i="1"/>
  <c r="L28" i="1" s="1"/>
  <c r="K24" i="1"/>
  <c r="L24" i="1" s="1"/>
  <c r="K27" i="1"/>
  <c r="K23" i="1"/>
  <c r="L23" i="1" s="1"/>
  <c r="K29" i="1"/>
  <c r="K31" i="1"/>
  <c r="K32" i="1"/>
  <c r="K34" i="1"/>
  <c r="K43" i="1"/>
  <c r="L43" i="1" s="1"/>
  <c r="K39" i="1"/>
  <c r="L39" i="1" s="1"/>
  <c r="K40" i="1"/>
  <c r="L40" i="1" s="1"/>
  <c r="K47" i="1"/>
  <c r="K30" i="1"/>
  <c r="K82" i="1"/>
  <c r="L82" i="1" s="1"/>
  <c r="K42" i="1"/>
  <c r="L42" i="1" s="1"/>
  <c r="K49" i="1"/>
  <c r="K46" i="1"/>
  <c r="L46" i="1" s="1"/>
  <c r="K33" i="1"/>
  <c r="L33" i="1" s="1"/>
  <c r="K44" i="1"/>
  <c r="L44" i="1" s="1"/>
  <c r="K51" i="1"/>
  <c r="L51" i="1" s="1"/>
  <c r="K76" i="1"/>
  <c r="L76" i="1" s="1"/>
  <c r="K183" i="1"/>
  <c r="L183" i="1" s="1"/>
  <c r="K35" i="1"/>
  <c r="L35" i="1" s="1"/>
  <c r="K37" i="1"/>
  <c r="L37" i="1" s="1"/>
  <c r="K223" i="1"/>
  <c r="L223" i="1" s="1"/>
  <c r="M223" i="1" s="1"/>
  <c r="O223" i="1" s="1"/>
  <c r="K108" i="1"/>
  <c r="K38" i="1"/>
  <c r="L38" i="1" s="1"/>
  <c r="K60" i="1"/>
  <c r="L60" i="1" s="1"/>
  <c r="K45" i="1"/>
  <c r="K52" i="1"/>
  <c r="K57" i="1"/>
  <c r="L57" i="1" s="1"/>
  <c r="K128" i="1"/>
  <c r="K56" i="1"/>
  <c r="K41" i="1"/>
  <c r="L41" i="1" s="1"/>
  <c r="K64" i="1"/>
  <c r="L64" i="1" s="1"/>
  <c r="K59" i="1"/>
  <c r="K61" i="1"/>
  <c r="L61" i="1" s="1"/>
  <c r="K73" i="1"/>
  <c r="L73" i="1" s="1"/>
  <c r="K150" i="1"/>
  <c r="L150" i="1" s="1"/>
  <c r="K58" i="1"/>
  <c r="L58" i="1" s="1"/>
  <c r="K113" i="1"/>
  <c r="L113" i="1" s="1"/>
  <c r="K72" i="1"/>
  <c r="L72" i="1" s="1"/>
  <c r="K202" i="1"/>
  <c r="L202" i="1" s="1"/>
  <c r="K48" i="1"/>
  <c r="K71" i="1"/>
  <c r="K54" i="1"/>
  <c r="K224" i="1"/>
  <c r="L224" i="1" s="1"/>
  <c r="M224" i="1" s="1"/>
  <c r="O224" i="1" s="1"/>
  <c r="K50" i="1"/>
  <c r="K225" i="1"/>
  <c r="L225" i="1" s="1"/>
  <c r="M225" i="1" s="1"/>
  <c r="O225" i="1" s="1"/>
  <c r="K62" i="1"/>
  <c r="L62" i="1" s="1"/>
  <c r="K65" i="1"/>
  <c r="K135" i="1"/>
  <c r="K226" i="1"/>
  <c r="L226" i="1" s="1"/>
  <c r="M226" i="1" s="1"/>
  <c r="O226" i="1" s="1"/>
  <c r="K215" i="1"/>
  <c r="L215" i="1" s="1"/>
  <c r="K53" i="1"/>
  <c r="L53" i="1" s="1"/>
  <c r="K88" i="1"/>
  <c r="K227" i="1"/>
  <c r="L227" i="1" s="1"/>
  <c r="M227" i="1" s="1"/>
  <c r="O227" i="1" s="1"/>
  <c r="K228" i="1"/>
  <c r="L228" i="1" s="1"/>
  <c r="M228" i="1" s="1"/>
  <c r="O228" i="1" s="1"/>
  <c r="K93" i="1"/>
  <c r="L93" i="1" s="1"/>
  <c r="K55" i="1"/>
  <c r="L55" i="1" s="1"/>
  <c r="K69" i="1"/>
  <c r="L69" i="1" s="1"/>
  <c r="K99" i="1"/>
  <c r="L99" i="1" s="1"/>
  <c r="K66" i="1"/>
  <c r="K87" i="1"/>
  <c r="K121" i="1"/>
  <c r="L121" i="1" s="1"/>
  <c r="K68" i="1"/>
  <c r="K118" i="1"/>
  <c r="L118" i="1" s="1"/>
  <c r="K85" i="1"/>
  <c r="K229" i="1"/>
  <c r="L229" i="1" s="1"/>
  <c r="M229" i="1" s="1"/>
  <c r="O229" i="1" s="1"/>
  <c r="K63" i="1"/>
  <c r="L63" i="1" s="1"/>
  <c r="K230" i="1"/>
  <c r="L230" i="1" s="1"/>
  <c r="M230" i="1" s="1"/>
  <c r="O230" i="1" s="1"/>
  <c r="K86" i="1"/>
  <c r="K220" i="1"/>
  <c r="K70" i="1"/>
  <c r="K231" i="1"/>
  <c r="L231" i="1" s="1"/>
  <c r="M231" i="1" s="1"/>
  <c r="O231" i="1" s="1"/>
  <c r="K67" i="1"/>
  <c r="K79" i="1"/>
  <c r="L79" i="1" s="1"/>
  <c r="K107" i="1"/>
  <c r="L107" i="1" s="1"/>
  <c r="K175" i="1"/>
  <c r="L175" i="1" s="1"/>
  <c r="K94" i="1"/>
  <c r="L94" i="1" s="1"/>
  <c r="K77" i="1"/>
  <c r="L77" i="1" s="1"/>
  <c r="K136" i="1"/>
  <c r="L136" i="1" s="1"/>
  <c r="K92" i="1"/>
  <c r="L92" i="1" s="1"/>
  <c r="K152" i="1"/>
  <c r="L152" i="1" s="1"/>
  <c r="K80" i="1"/>
  <c r="L80" i="1" s="1"/>
  <c r="K74" i="1"/>
  <c r="K232" i="1"/>
  <c r="L232" i="1" s="1"/>
  <c r="M232" i="1" s="1"/>
  <c r="O232" i="1" s="1"/>
  <c r="K75" i="1"/>
  <c r="L75" i="1" s="1"/>
  <c r="K233" i="1"/>
  <c r="L233" i="1" s="1"/>
  <c r="M233" i="1" s="1"/>
  <c r="O233" i="1" s="1"/>
  <c r="K115" i="1"/>
  <c r="L115" i="1" s="1"/>
  <c r="K132" i="1"/>
  <c r="L132" i="1" s="1"/>
  <c r="K83" i="1"/>
  <c r="L83" i="1" s="1"/>
  <c r="K101" i="1"/>
  <c r="L101" i="1" s="1"/>
  <c r="K138" i="1"/>
  <c r="L138" i="1" s="1"/>
  <c r="K234" i="1"/>
  <c r="L234" i="1" s="1"/>
  <c r="M234" i="1" s="1"/>
  <c r="O234" i="1" s="1"/>
  <c r="K111" i="1"/>
  <c r="K90" i="1"/>
  <c r="L90" i="1" s="1"/>
  <c r="K106" i="1"/>
  <c r="L106" i="1" s="1"/>
  <c r="K109" i="1"/>
  <c r="L109" i="1" s="1"/>
  <c r="K209" i="1"/>
  <c r="L209" i="1" s="1"/>
  <c r="K78" i="1"/>
  <c r="L78" i="1" s="1"/>
  <c r="K98" i="1"/>
  <c r="L98" i="1" s="1"/>
  <c r="K235" i="1"/>
  <c r="L235" i="1" s="1"/>
  <c r="M235" i="1" s="1"/>
  <c r="O235" i="1" s="1"/>
  <c r="K236" i="1"/>
  <c r="L236" i="1" s="1"/>
  <c r="M236" i="1" s="1"/>
  <c r="O236" i="1" s="1"/>
  <c r="K81" i="1"/>
  <c r="L81" i="1" s="1"/>
  <c r="K110" i="1"/>
  <c r="K168" i="1"/>
  <c r="K84" i="1"/>
  <c r="L84" i="1" s="1"/>
  <c r="K214" i="1"/>
  <c r="K237" i="1"/>
  <c r="L237" i="1" s="1"/>
  <c r="M237" i="1" s="1"/>
  <c r="O237" i="1" s="1"/>
  <c r="K129" i="1"/>
  <c r="K130" i="1"/>
  <c r="K147" i="1"/>
  <c r="K134" i="1"/>
  <c r="L134" i="1" s="1"/>
  <c r="K114" i="1"/>
  <c r="K238" i="1"/>
  <c r="L238" i="1" s="1"/>
  <c r="M238" i="1" s="1"/>
  <c r="O238" i="1" s="1"/>
  <c r="K137" i="1"/>
  <c r="L137" i="1" s="1"/>
  <c r="K89" i="1"/>
  <c r="L89" i="1" s="1"/>
  <c r="K239" i="1"/>
  <c r="L239" i="1" s="1"/>
  <c r="M239" i="1" s="1"/>
  <c r="O239" i="1" s="1"/>
  <c r="K145" i="1"/>
  <c r="K112" i="1"/>
  <c r="L112" i="1" s="1"/>
  <c r="K240" i="1"/>
  <c r="L240" i="1" s="1"/>
  <c r="M240" i="1" s="1"/>
  <c r="O240" i="1" s="1"/>
  <c r="K122" i="1"/>
  <c r="L122" i="1" s="1"/>
  <c r="K91" i="1"/>
  <c r="K139" i="1"/>
  <c r="L139" i="1" s="1"/>
  <c r="K241" i="1"/>
  <c r="L241" i="1" s="1"/>
  <c r="M241" i="1" s="1"/>
  <c r="O241" i="1" s="1"/>
  <c r="K242" i="1"/>
  <c r="L242" i="1" s="1"/>
  <c r="M242" i="1" s="1"/>
  <c r="O242" i="1" s="1"/>
  <c r="K212" i="1"/>
  <c r="K95" i="1"/>
  <c r="L95" i="1" s="1"/>
  <c r="K243" i="1"/>
  <c r="L243" i="1" s="1"/>
  <c r="M243" i="1" s="1"/>
  <c r="O243" i="1" s="1"/>
  <c r="K96" i="1"/>
  <c r="L96" i="1" s="1"/>
  <c r="K97" i="1"/>
  <c r="K173" i="1"/>
  <c r="K244" i="1"/>
  <c r="L244" i="1" s="1"/>
  <c r="M244" i="1" s="1"/>
  <c r="O244" i="1" s="1"/>
  <c r="K154" i="1"/>
  <c r="L154" i="1" s="1"/>
  <c r="K185" i="1"/>
  <c r="K141" i="1"/>
  <c r="L141" i="1" s="1"/>
  <c r="K191" i="1"/>
  <c r="L191" i="1" s="1"/>
  <c r="K245" i="1"/>
  <c r="L245" i="1" s="1"/>
  <c r="M245" i="1" s="1"/>
  <c r="O245" i="1" s="1"/>
  <c r="K144" i="1"/>
  <c r="L144" i="1" s="1"/>
  <c r="K246" i="1"/>
  <c r="L246" i="1" s="1"/>
  <c r="M246" i="1" s="1"/>
  <c r="O246" i="1" s="1"/>
  <c r="K117" i="1"/>
  <c r="L117" i="1" s="1"/>
  <c r="K100" i="1"/>
  <c r="L100" i="1" s="1"/>
  <c r="K198" i="1"/>
  <c r="L198" i="1" s="1"/>
  <c r="K156" i="1"/>
  <c r="L156" i="1" s="1"/>
  <c r="K203" i="1"/>
  <c r="L203" i="1" s="1"/>
  <c r="K142" i="1"/>
  <c r="L142" i="1" s="1"/>
  <c r="K163" i="1"/>
  <c r="L163" i="1" s="1"/>
  <c r="K247" i="1"/>
  <c r="L247" i="1" s="1"/>
  <c r="M247" i="1" s="1"/>
  <c r="O247" i="1" s="1"/>
  <c r="K248" i="1"/>
  <c r="L248" i="1" s="1"/>
  <c r="M248" i="1" s="1"/>
  <c r="O248" i="1" s="1"/>
  <c r="K102" i="1"/>
  <c r="L102" i="1" s="1"/>
  <c r="K103" i="1"/>
  <c r="L103" i="1" s="1"/>
  <c r="K201" i="1"/>
  <c r="L201" i="1" s="1"/>
  <c r="K221" i="1"/>
  <c r="L221" i="1" s="1"/>
  <c r="K196" i="1"/>
  <c r="L196" i="1" s="1"/>
  <c r="K104" i="1"/>
  <c r="K105" i="1"/>
  <c r="K161" i="1"/>
  <c r="L161" i="1" s="1"/>
  <c r="K200" i="1"/>
  <c r="L200" i="1" s="1"/>
  <c r="K249" i="1"/>
  <c r="L249" i="1" s="1"/>
  <c r="M249" i="1" s="1"/>
  <c r="O249" i="1" s="1"/>
  <c r="K149" i="1"/>
  <c r="L149" i="1" s="1"/>
  <c r="K250" i="1"/>
  <c r="L250" i="1" s="1"/>
  <c r="M250" i="1" s="1"/>
  <c r="O250" i="1" s="1"/>
  <c r="K251" i="1"/>
  <c r="L251" i="1" s="1"/>
  <c r="M251" i="1" s="1"/>
  <c r="O251" i="1" s="1"/>
  <c r="K252" i="1"/>
  <c r="L252" i="1" s="1"/>
  <c r="M252" i="1" s="1"/>
  <c r="O252" i="1" s="1"/>
  <c r="K253" i="1"/>
  <c r="L253" i="1" s="1"/>
  <c r="M253" i="1" s="1"/>
  <c r="O253" i="1" s="1"/>
  <c r="K254" i="1"/>
  <c r="L254" i="1" s="1"/>
  <c r="M254" i="1" s="1"/>
  <c r="O254" i="1" s="1"/>
  <c r="K116" i="1"/>
  <c r="L116" i="1" s="1"/>
  <c r="K197" i="1"/>
  <c r="L197" i="1" s="1"/>
  <c r="K119" i="1"/>
  <c r="L119" i="1" s="1"/>
  <c r="K255" i="1"/>
  <c r="L255" i="1" s="1"/>
  <c r="M255" i="1" s="1"/>
  <c r="O255" i="1" s="1"/>
  <c r="K256" i="1"/>
  <c r="L256" i="1" s="1"/>
  <c r="M256" i="1" s="1"/>
  <c r="O256" i="1" s="1"/>
  <c r="K120" i="1"/>
  <c r="K184" i="1"/>
  <c r="L184" i="1" s="1"/>
  <c r="K257" i="1"/>
  <c r="L257" i="1" s="1"/>
  <c r="M257" i="1" s="1"/>
  <c r="O257" i="1" s="1"/>
  <c r="K123" i="1"/>
  <c r="L123" i="1" s="1"/>
  <c r="K124" i="1"/>
  <c r="K258" i="1"/>
  <c r="L258" i="1" s="1"/>
  <c r="M258" i="1" s="1"/>
  <c r="O258" i="1" s="1"/>
  <c r="K125" i="1"/>
  <c r="K126" i="1"/>
  <c r="L126" i="1" s="1"/>
  <c r="K177" i="1"/>
  <c r="L177" i="1" s="1"/>
  <c r="K127" i="1"/>
  <c r="K259" i="1"/>
  <c r="L259" i="1" s="1"/>
  <c r="M259" i="1" s="1"/>
  <c r="O259" i="1" s="1"/>
  <c r="K153" i="1"/>
  <c r="L153" i="1" s="1"/>
  <c r="K174" i="1"/>
  <c r="L174" i="1" s="1"/>
  <c r="K131" i="1"/>
  <c r="K133" i="1"/>
  <c r="K260" i="1"/>
  <c r="L260" i="1" s="1"/>
  <c r="M260" i="1" s="1"/>
  <c r="O260" i="1" s="1"/>
  <c r="K261" i="1"/>
  <c r="L261" i="1" s="1"/>
  <c r="M261" i="1" s="1"/>
  <c r="O261" i="1" s="1"/>
  <c r="K262" i="1"/>
  <c r="L262" i="1" s="1"/>
  <c r="M262" i="1" s="1"/>
  <c r="O262" i="1" s="1"/>
  <c r="K263" i="1"/>
  <c r="L263" i="1" s="1"/>
  <c r="M263" i="1" s="1"/>
  <c r="O263" i="1" s="1"/>
  <c r="K264" i="1"/>
  <c r="L264" i="1" s="1"/>
  <c r="M264" i="1" s="1"/>
  <c r="O264" i="1" s="1"/>
  <c r="K265" i="1"/>
  <c r="L265" i="1" s="1"/>
  <c r="M265" i="1" s="1"/>
  <c r="O265" i="1" s="1"/>
  <c r="K140" i="1"/>
  <c r="K266" i="1"/>
  <c r="L266" i="1" s="1"/>
  <c r="M266" i="1" s="1"/>
  <c r="O266" i="1" s="1"/>
  <c r="K143" i="1"/>
  <c r="L143" i="1" s="1"/>
  <c r="K267" i="1"/>
  <c r="L267" i="1" s="1"/>
  <c r="M267" i="1" s="1"/>
  <c r="O267" i="1" s="1"/>
  <c r="K268" i="1"/>
  <c r="L268" i="1" s="1"/>
  <c r="M268" i="1" s="1"/>
  <c r="O268" i="1" s="1"/>
  <c r="K269" i="1"/>
  <c r="L269" i="1" s="1"/>
  <c r="M269" i="1" s="1"/>
  <c r="O269" i="1" s="1"/>
  <c r="K213" i="1"/>
  <c r="L213" i="1" s="1"/>
  <c r="K270" i="1"/>
  <c r="L270" i="1" s="1"/>
  <c r="M270" i="1" s="1"/>
  <c r="O270" i="1" s="1"/>
  <c r="K146" i="1"/>
  <c r="K148" i="1"/>
  <c r="K271" i="1"/>
  <c r="L271" i="1" s="1"/>
  <c r="M271" i="1" s="1"/>
  <c r="O271" i="1" s="1"/>
  <c r="K179" i="1"/>
  <c r="L179" i="1" s="1"/>
  <c r="K272" i="1"/>
  <c r="L272" i="1" s="1"/>
  <c r="M272" i="1" s="1"/>
  <c r="O272" i="1" s="1"/>
  <c r="K151" i="1"/>
  <c r="K273" i="1"/>
  <c r="L273" i="1" s="1"/>
  <c r="M273" i="1" s="1"/>
  <c r="O273" i="1" s="1"/>
  <c r="K155" i="1"/>
  <c r="L155" i="1" s="1"/>
  <c r="K199" i="1"/>
  <c r="L199" i="1" s="1"/>
  <c r="K274" i="1"/>
  <c r="L274" i="1" s="1"/>
  <c r="M274" i="1" s="1"/>
  <c r="O274" i="1" s="1"/>
  <c r="K157" i="1"/>
  <c r="L157" i="1" s="1"/>
  <c r="K275" i="1"/>
  <c r="L275" i="1" s="1"/>
  <c r="M275" i="1" s="1"/>
  <c r="O275" i="1" s="1"/>
  <c r="K158" i="1"/>
  <c r="K159" i="1"/>
  <c r="L159" i="1" s="1"/>
  <c r="K160" i="1"/>
  <c r="L160" i="1" s="1"/>
  <c r="K176" i="1"/>
  <c r="K276" i="1"/>
  <c r="L276" i="1" s="1"/>
  <c r="M276" i="1" s="1"/>
  <c r="O276" i="1" s="1"/>
  <c r="K162" i="1"/>
  <c r="L162" i="1" s="1"/>
  <c r="K164" i="1"/>
  <c r="L164" i="1" s="1"/>
  <c r="K277" i="1"/>
  <c r="L277" i="1" s="1"/>
  <c r="M277" i="1" s="1"/>
  <c r="O277" i="1" s="1"/>
  <c r="K278" i="1"/>
  <c r="L278" i="1" s="1"/>
  <c r="M278" i="1" s="1"/>
  <c r="O278" i="1" s="1"/>
  <c r="K165" i="1"/>
  <c r="K166" i="1"/>
  <c r="K167" i="1"/>
  <c r="K169" i="1"/>
  <c r="K170" i="1"/>
  <c r="K171" i="1"/>
  <c r="K211" i="1"/>
  <c r="K172" i="1"/>
  <c r="K279" i="1"/>
  <c r="L279" i="1" s="1"/>
  <c r="M279" i="1" s="1"/>
  <c r="O279" i="1" s="1"/>
  <c r="K280" i="1"/>
  <c r="L280" i="1" s="1"/>
  <c r="M280" i="1" s="1"/>
  <c r="O280" i="1" s="1"/>
  <c r="K281" i="1"/>
  <c r="L281" i="1" s="1"/>
  <c r="M281" i="1" s="1"/>
  <c r="O281" i="1" s="1"/>
  <c r="K282" i="1"/>
  <c r="L282" i="1" s="1"/>
  <c r="M282" i="1" s="1"/>
  <c r="O282" i="1" s="1"/>
  <c r="K283" i="1"/>
  <c r="L283" i="1" s="1"/>
  <c r="M283" i="1" s="1"/>
  <c r="O283" i="1" s="1"/>
  <c r="K284" i="1"/>
  <c r="L284" i="1" s="1"/>
  <c r="M284" i="1" s="1"/>
  <c r="O284" i="1" s="1"/>
  <c r="K285" i="1"/>
  <c r="L285" i="1" s="1"/>
  <c r="M285" i="1" s="1"/>
  <c r="O285" i="1" s="1"/>
  <c r="K286" i="1"/>
  <c r="L286" i="1" s="1"/>
  <c r="M286" i="1" s="1"/>
  <c r="O286" i="1" s="1"/>
  <c r="K178" i="1"/>
  <c r="L178" i="1" s="1"/>
  <c r="K180" i="1"/>
  <c r="L180" i="1" s="1"/>
  <c r="K181" i="1"/>
  <c r="L181" i="1" s="1"/>
  <c r="K182" i="1"/>
  <c r="L182" i="1" s="1"/>
  <c r="K287" i="1"/>
  <c r="L287" i="1" s="1"/>
  <c r="M287" i="1" s="1"/>
  <c r="O287" i="1" s="1"/>
  <c r="K288" i="1"/>
  <c r="L288" i="1" s="1"/>
  <c r="M288" i="1" s="1"/>
  <c r="O288" i="1" s="1"/>
  <c r="K186" i="1"/>
  <c r="K187" i="1"/>
  <c r="K188" i="1"/>
  <c r="K189" i="1"/>
  <c r="K289" i="1"/>
  <c r="L289" i="1" s="1"/>
  <c r="M289" i="1" s="1"/>
  <c r="O289" i="1" s="1"/>
  <c r="K190" i="1"/>
  <c r="K290" i="1"/>
  <c r="L290" i="1" s="1"/>
  <c r="M290" i="1" s="1"/>
  <c r="O290" i="1" s="1"/>
  <c r="K210" i="1"/>
  <c r="K291" i="1"/>
  <c r="L291" i="1" s="1"/>
  <c r="M291" i="1" s="1"/>
  <c r="O291" i="1" s="1"/>
  <c r="K292" i="1"/>
  <c r="L292" i="1" s="1"/>
  <c r="M292" i="1" s="1"/>
  <c r="O292" i="1" s="1"/>
  <c r="K192" i="1"/>
  <c r="L192" i="1" s="1"/>
  <c r="K293" i="1"/>
  <c r="L293" i="1" s="1"/>
  <c r="M293" i="1" s="1"/>
  <c r="O293" i="1" s="1"/>
  <c r="K193" i="1"/>
  <c r="K294" i="1"/>
  <c r="L294" i="1" s="1"/>
  <c r="M294" i="1" s="1"/>
  <c r="O294" i="1" s="1"/>
  <c r="K295" i="1"/>
  <c r="L295" i="1" s="1"/>
  <c r="M295" i="1" s="1"/>
  <c r="O295" i="1" s="1"/>
  <c r="K296" i="1"/>
  <c r="L296" i="1" s="1"/>
  <c r="M296" i="1" s="1"/>
  <c r="O296" i="1" s="1"/>
  <c r="K194" i="1"/>
  <c r="L194" i="1" s="1"/>
  <c r="K297" i="1"/>
  <c r="L297" i="1" s="1"/>
  <c r="M297" i="1" s="1"/>
  <c r="O297" i="1" s="1"/>
  <c r="K195" i="1"/>
  <c r="L195" i="1" s="1"/>
  <c r="K298" i="1"/>
  <c r="L298" i="1" s="1"/>
  <c r="M298" i="1" s="1"/>
  <c r="O298" i="1" s="1"/>
  <c r="K299" i="1"/>
  <c r="L299" i="1" s="1"/>
  <c r="M299" i="1" s="1"/>
  <c r="O299" i="1" s="1"/>
  <c r="K300" i="1"/>
  <c r="L300" i="1" s="1"/>
  <c r="M300" i="1" s="1"/>
  <c r="O300" i="1" s="1"/>
  <c r="K204" i="1"/>
  <c r="L204" i="1" s="1"/>
  <c r="K301" i="1"/>
  <c r="L301" i="1" s="1"/>
  <c r="M301" i="1" s="1"/>
  <c r="O301" i="1" s="1"/>
  <c r="K205" i="1"/>
  <c r="K302" i="1"/>
  <c r="L302" i="1" s="1"/>
  <c r="M302" i="1" s="1"/>
  <c r="O302" i="1" s="1"/>
  <c r="K303" i="1"/>
  <c r="L303" i="1" s="1"/>
  <c r="M303" i="1" s="1"/>
  <c r="O303" i="1" s="1"/>
  <c r="K304" i="1"/>
  <c r="L304" i="1" s="1"/>
  <c r="M304" i="1" s="1"/>
  <c r="O304" i="1" s="1"/>
  <c r="K305" i="1"/>
  <c r="L305" i="1" s="1"/>
  <c r="M305" i="1" s="1"/>
  <c r="O305" i="1" s="1"/>
  <c r="K206" i="1"/>
  <c r="K306" i="1"/>
  <c r="L306" i="1" s="1"/>
  <c r="M306" i="1" s="1"/>
  <c r="O306" i="1" s="1"/>
  <c r="K307" i="1"/>
  <c r="L307" i="1" s="1"/>
  <c r="M307" i="1" s="1"/>
  <c r="O307" i="1" s="1"/>
  <c r="K308" i="1"/>
  <c r="L308" i="1" s="1"/>
  <c r="M308" i="1" s="1"/>
  <c r="O308" i="1" s="1"/>
  <c r="K207" i="1"/>
  <c r="L207" i="1" s="1"/>
  <c r="K208" i="1"/>
  <c r="L208" i="1" s="1"/>
  <c r="K309" i="1"/>
  <c r="L309" i="1" s="1"/>
  <c r="M309" i="1" s="1"/>
  <c r="O309" i="1" s="1"/>
  <c r="K310" i="1"/>
  <c r="L310" i="1" s="1"/>
  <c r="M310" i="1" s="1"/>
  <c r="O310" i="1" s="1"/>
  <c r="K311" i="1"/>
  <c r="L311" i="1" s="1"/>
  <c r="M311" i="1" s="1"/>
  <c r="O311" i="1" s="1"/>
  <c r="K312" i="1"/>
  <c r="L312" i="1" s="1"/>
  <c r="M312" i="1" s="1"/>
  <c r="O312" i="1" s="1"/>
  <c r="K313" i="1"/>
  <c r="L313" i="1" s="1"/>
  <c r="M313" i="1" s="1"/>
  <c r="O313" i="1" s="1"/>
  <c r="K314" i="1"/>
  <c r="L314" i="1" s="1"/>
  <c r="M314" i="1" s="1"/>
  <c r="O314" i="1" s="1"/>
  <c r="K315" i="1"/>
  <c r="L315" i="1" s="1"/>
  <c r="M315" i="1" s="1"/>
  <c r="O315" i="1" s="1"/>
  <c r="K316" i="1"/>
  <c r="L316" i="1" s="1"/>
  <c r="M316" i="1" s="1"/>
  <c r="O316" i="1" s="1"/>
  <c r="K317" i="1"/>
  <c r="L317" i="1" s="1"/>
  <c r="M317" i="1" s="1"/>
  <c r="O317" i="1" s="1"/>
  <c r="K318" i="1"/>
  <c r="L318" i="1" s="1"/>
  <c r="M318" i="1" s="1"/>
  <c r="O318" i="1" s="1"/>
  <c r="K319" i="1"/>
  <c r="L319" i="1" s="1"/>
  <c r="M319" i="1" s="1"/>
  <c r="O319" i="1" s="1"/>
  <c r="K320" i="1"/>
  <c r="L320" i="1" s="1"/>
  <c r="M320" i="1" s="1"/>
  <c r="O320" i="1" s="1"/>
  <c r="K321" i="1"/>
  <c r="L321" i="1" s="1"/>
  <c r="M321" i="1" s="1"/>
  <c r="O321" i="1" s="1"/>
  <c r="K322" i="1"/>
  <c r="L322" i="1" s="1"/>
  <c r="M322" i="1" s="1"/>
  <c r="O322" i="1" s="1"/>
  <c r="K323" i="1"/>
  <c r="L323" i="1" s="1"/>
  <c r="M323" i="1" s="1"/>
  <c r="O323" i="1" s="1"/>
  <c r="K216" i="1"/>
  <c r="L216" i="1" s="1"/>
  <c r="K324" i="1"/>
  <c r="L324" i="1" s="1"/>
  <c r="M324" i="1" s="1"/>
  <c r="O324" i="1" s="1"/>
  <c r="K217" i="1"/>
  <c r="K218" i="1"/>
  <c r="L218" i="1" s="1"/>
  <c r="K325" i="1"/>
  <c r="L325" i="1" s="1"/>
  <c r="M325" i="1" s="1"/>
  <c r="O325" i="1" s="1"/>
  <c r="K219" i="1"/>
  <c r="L219" i="1" s="1"/>
  <c r="K326" i="1"/>
  <c r="L326" i="1" s="1"/>
  <c r="M326" i="1" s="1"/>
  <c r="O326" i="1" s="1"/>
  <c r="K327" i="1"/>
  <c r="L327" i="1" s="1"/>
  <c r="M327" i="1" s="1"/>
  <c r="O327" i="1" s="1"/>
  <c r="K3" i="1"/>
  <c r="M67" i="1" l="1"/>
  <c r="O67" i="1" s="1"/>
  <c r="M88" i="1"/>
  <c r="O88" i="1" s="1"/>
  <c r="M59" i="1"/>
  <c r="O59" i="1" s="1"/>
  <c r="M25" i="1"/>
  <c r="O25" i="1" s="1"/>
  <c r="L124" i="1"/>
  <c r="M124" i="1" s="1"/>
  <c r="O124" i="1" s="1"/>
  <c r="L104" i="1"/>
  <c r="M104" i="1" s="1"/>
  <c r="O104" i="1" s="1"/>
  <c r="M18" i="1"/>
  <c r="O18" i="1" s="1"/>
  <c r="L3" i="1"/>
  <c r="M16" i="1"/>
  <c r="O16" i="1" s="1"/>
  <c r="M14" i="1"/>
  <c r="O14" i="1" s="1"/>
  <c r="M70" i="1"/>
  <c r="O70" i="1" s="1"/>
  <c r="M206" i="1"/>
  <c r="O206" i="1" s="1"/>
  <c r="M158" i="1"/>
  <c r="O158" i="1" s="1"/>
  <c r="M184" i="1"/>
  <c r="O184" i="1" s="1"/>
  <c r="M201" i="1"/>
  <c r="O201" i="1" s="1"/>
  <c r="M101" i="1"/>
  <c r="O101" i="1" s="1"/>
  <c r="M220" i="1"/>
  <c r="O220" i="1" s="1"/>
  <c r="M120" i="1"/>
  <c r="O120" i="1" s="1"/>
  <c r="M103" i="1"/>
  <c r="O103" i="1" s="1"/>
  <c r="M97" i="1"/>
  <c r="O97" i="1" s="1"/>
  <c r="M130" i="1"/>
  <c r="O130" i="1" s="1"/>
  <c r="M83" i="1"/>
  <c r="O83" i="1" s="1"/>
  <c r="M86" i="1"/>
  <c r="O86" i="1" s="1"/>
  <c r="M135" i="1"/>
  <c r="O135" i="1" s="1"/>
  <c r="M128" i="1"/>
  <c r="O128" i="1" s="1"/>
  <c r="M47" i="1"/>
  <c r="O47" i="1" s="1"/>
  <c r="M15" i="1"/>
  <c r="O15" i="1" s="1"/>
  <c r="L220" i="1"/>
  <c r="L140" i="1"/>
  <c r="M140" i="1" s="1"/>
  <c r="O140" i="1" s="1"/>
  <c r="L120" i="1"/>
  <c r="M22" i="1"/>
  <c r="O22" i="1" s="1"/>
  <c r="L59" i="1"/>
  <c r="L158" i="1"/>
  <c r="L18" i="1"/>
  <c r="L217" i="1"/>
  <c r="M217" i="1" s="1"/>
  <c r="O217" i="1" s="1"/>
  <c r="L97" i="1"/>
  <c r="L17" i="1"/>
  <c r="M17" i="1" s="1"/>
  <c r="O17" i="1" s="1"/>
  <c r="L176" i="1"/>
  <c r="M176" i="1" s="1"/>
  <c r="O176" i="1" s="1"/>
  <c r="L56" i="1"/>
  <c r="M56" i="1" s="1"/>
  <c r="O56" i="1" s="1"/>
  <c r="L16" i="1"/>
  <c r="M114" i="1"/>
  <c r="O114" i="1" s="1"/>
  <c r="M82" i="1"/>
  <c r="O82" i="1" s="1"/>
  <c r="M157" i="1"/>
  <c r="O157" i="1" s="1"/>
  <c r="M102" i="1"/>
  <c r="O102" i="1" s="1"/>
  <c r="M119" i="1"/>
  <c r="O119" i="1" s="1"/>
  <c r="L135" i="1"/>
  <c r="L15" i="1"/>
  <c r="M123" i="1"/>
  <c r="O123" i="1" s="1"/>
  <c r="M64" i="1"/>
  <c r="O64" i="1" s="1"/>
  <c r="M159" i="1"/>
  <c r="O159" i="1" s="1"/>
  <c r="M41" i="1"/>
  <c r="O41" i="1" s="1"/>
  <c r="M65" i="1"/>
  <c r="O65" i="1" s="1"/>
  <c r="M62" i="1"/>
  <c r="O62" i="1" s="1"/>
  <c r="M95" i="1"/>
  <c r="O95" i="1" s="1"/>
  <c r="M214" i="1"/>
  <c r="O214" i="1" s="1"/>
  <c r="M45" i="1"/>
  <c r="O45" i="1" s="1"/>
  <c r="M155" i="1"/>
  <c r="O155" i="1" s="1"/>
  <c r="M197" i="1"/>
  <c r="O197" i="1" s="1"/>
  <c r="M163" i="1"/>
  <c r="O163" i="1" s="1"/>
  <c r="M84" i="1"/>
  <c r="O84" i="1" s="1"/>
  <c r="M75" i="1"/>
  <c r="O75" i="1" s="1"/>
  <c r="M60" i="1"/>
  <c r="O60" i="1" s="1"/>
  <c r="M116" i="1"/>
  <c r="O116" i="1" s="1"/>
  <c r="M142" i="1"/>
  <c r="O142" i="1" s="1"/>
  <c r="M168" i="1"/>
  <c r="O168" i="1" s="1"/>
  <c r="M118" i="1"/>
  <c r="O118" i="1" s="1"/>
  <c r="M38" i="1"/>
  <c r="O38" i="1" s="1"/>
  <c r="M32" i="1"/>
  <c r="O32" i="1" s="1"/>
  <c r="M204" i="1"/>
  <c r="O204" i="1" s="1"/>
  <c r="M188" i="1"/>
  <c r="O188" i="1" s="1"/>
  <c r="M170" i="1"/>
  <c r="O170" i="1" s="1"/>
  <c r="M151" i="1"/>
  <c r="O151" i="1" s="1"/>
  <c r="M133" i="1"/>
  <c r="O133" i="1" s="1"/>
  <c r="M203" i="1"/>
  <c r="O203" i="1" s="1"/>
  <c r="M110" i="1"/>
  <c r="O110" i="1" s="1"/>
  <c r="M108" i="1"/>
  <c r="O108" i="1" s="1"/>
  <c r="L214" i="1"/>
  <c r="L114" i="1"/>
  <c r="L74" i="1"/>
  <c r="M74" i="1" s="1"/>
  <c r="O74" i="1" s="1"/>
  <c r="L54" i="1"/>
  <c r="M54" i="1" s="1"/>
  <c r="O54" i="1" s="1"/>
  <c r="L34" i="1"/>
  <c r="M34" i="1" s="1"/>
  <c r="O34" i="1" s="1"/>
  <c r="L14" i="1"/>
  <c r="M196" i="1"/>
  <c r="O196" i="1" s="1"/>
  <c r="M221" i="1"/>
  <c r="O221" i="1" s="1"/>
  <c r="M210" i="1"/>
  <c r="O210" i="1" s="1"/>
  <c r="M199" i="1"/>
  <c r="O199" i="1" s="1"/>
  <c r="M43" i="1"/>
  <c r="O43" i="1" s="1"/>
  <c r="M156" i="1"/>
  <c r="O156" i="1" s="1"/>
  <c r="M139" i="1"/>
  <c r="O139" i="1" s="1"/>
  <c r="M81" i="1"/>
  <c r="O81" i="1" s="1"/>
  <c r="M80" i="1"/>
  <c r="O80" i="1" s="1"/>
  <c r="M121" i="1"/>
  <c r="O121" i="1" s="1"/>
  <c r="M71" i="1"/>
  <c r="O71" i="1" s="1"/>
  <c r="M29" i="1"/>
  <c r="O29" i="1" s="1"/>
  <c r="L193" i="1"/>
  <c r="M193" i="1" s="1"/>
  <c r="O193" i="1" s="1"/>
  <c r="L173" i="1"/>
  <c r="M173" i="1" s="1"/>
  <c r="O173" i="1" s="1"/>
  <c r="L133" i="1"/>
  <c r="L13" i="1"/>
  <c r="M13" i="1" s="1"/>
  <c r="O13" i="1" s="1"/>
  <c r="M154" i="1"/>
  <c r="O154" i="1" s="1"/>
  <c r="M19" i="1"/>
  <c r="O19" i="1" s="1"/>
  <c r="L212" i="1"/>
  <c r="M212" i="1" s="1"/>
  <c r="O212" i="1" s="1"/>
  <c r="L172" i="1"/>
  <c r="M172" i="1" s="1"/>
  <c r="O172" i="1" s="1"/>
  <c r="L52" i="1"/>
  <c r="M52" i="1" s="1"/>
  <c r="O52" i="1" s="1"/>
  <c r="L32" i="1"/>
  <c r="L12" i="1"/>
  <c r="M12" i="1" s="1"/>
  <c r="O12" i="1" s="1"/>
  <c r="M57" i="1"/>
  <c r="O57" i="1" s="1"/>
  <c r="M152" i="1"/>
  <c r="O152" i="1" s="1"/>
  <c r="M87" i="1"/>
  <c r="O87" i="1" s="1"/>
  <c r="M37" i="1"/>
  <c r="O37" i="1" s="1"/>
  <c r="M153" i="1"/>
  <c r="O153" i="1" s="1"/>
  <c r="M100" i="1"/>
  <c r="O100" i="1" s="1"/>
  <c r="M122" i="1"/>
  <c r="O122" i="1" s="1"/>
  <c r="M92" i="1"/>
  <c r="O92" i="1" s="1"/>
  <c r="M202" i="1"/>
  <c r="O202" i="1" s="1"/>
  <c r="M35" i="1"/>
  <c r="O35" i="1" s="1"/>
  <c r="M27" i="1"/>
  <c r="O27" i="1" s="1"/>
  <c r="M9" i="1"/>
  <c r="O9" i="1" s="1"/>
  <c r="L211" i="1"/>
  <c r="M211" i="1" s="1"/>
  <c r="O211" i="1" s="1"/>
  <c r="L171" i="1"/>
  <c r="M171" i="1" s="1"/>
  <c r="O171" i="1" s="1"/>
  <c r="L151" i="1"/>
  <c r="L131" i="1"/>
  <c r="M131" i="1" s="1"/>
  <c r="O131" i="1" s="1"/>
  <c r="L111" i="1"/>
  <c r="M111" i="1" s="1"/>
  <c r="O111" i="1" s="1"/>
  <c r="L91" i="1"/>
  <c r="M91" i="1" s="1"/>
  <c r="O91" i="1" s="1"/>
  <c r="L71" i="1"/>
  <c r="L31" i="1"/>
  <c r="M31" i="1" s="1"/>
  <c r="O31" i="1" s="1"/>
  <c r="L11" i="1"/>
  <c r="M11" i="1" s="1"/>
  <c r="O11" i="1" s="1"/>
  <c r="M143" i="1"/>
  <c r="O143" i="1" s="1"/>
  <c r="M216" i="1"/>
  <c r="O216" i="1" s="1"/>
  <c r="M215" i="1"/>
  <c r="O215" i="1" s="1"/>
  <c r="M96" i="1"/>
  <c r="O96" i="1" s="1"/>
  <c r="M174" i="1"/>
  <c r="O174" i="1" s="1"/>
  <c r="M198" i="1"/>
  <c r="O198" i="1" s="1"/>
  <c r="M48" i="1"/>
  <c r="O48" i="1" s="1"/>
  <c r="M23" i="1"/>
  <c r="O23" i="1" s="1"/>
  <c r="M195" i="1"/>
  <c r="O195" i="1" s="1"/>
  <c r="M148" i="1"/>
  <c r="O148" i="1" s="1"/>
  <c r="M117" i="1"/>
  <c r="O117" i="1" s="1"/>
  <c r="M98" i="1"/>
  <c r="O98" i="1" s="1"/>
  <c r="M136" i="1"/>
  <c r="O136" i="1" s="1"/>
  <c r="M99" i="1"/>
  <c r="O99" i="1" s="1"/>
  <c r="M72" i="1"/>
  <c r="O72" i="1" s="1"/>
  <c r="M183" i="1"/>
  <c r="O183" i="1" s="1"/>
  <c r="M24" i="1"/>
  <c r="O24" i="1" s="1"/>
  <c r="L210" i="1"/>
  <c r="L190" i="1"/>
  <c r="M190" i="1" s="1"/>
  <c r="O190" i="1" s="1"/>
  <c r="L170" i="1"/>
  <c r="L130" i="1"/>
  <c r="L110" i="1"/>
  <c r="L70" i="1"/>
  <c r="L50" i="1"/>
  <c r="M50" i="1" s="1"/>
  <c r="O50" i="1" s="1"/>
  <c r="L30" i="1"/>
  <c r="M30" i="1" s="1"/>
  <c r="O30" i="1" s="1"/>
  <c r="L10" i="1"/>
  <c r="M10" i="1" s="1"/>
  <c r="O10" i="1" s="1"/>
  <c r="M8" i="1"/>
  <c r="O8" i="1" s="1"/>
  <c r="L189" i="1"/>
  <c r="M189" i="1" s="1"/>
  <c r="O189" i="1" s="1"/>
  <c r="L169" i="1"/>
  <c r="M169" i="1" s="1"/>
  <c r="O169" i="1" s="1"/>
  <c r="L129" i="1"/>
  <c r="M129" i="1" s="1"/>
  <c r="O129" i="1" s="1"/>
  <c r="L49" i="1"/>
  <c r="M49" i="1" s="1"/>
  <c r="O49" i="1" s="1"/>
  <c r="L29" i="1"/>
  <c r="L9" i="1"/>
  <c r="M53" i="1"/>
  <c r="O53" i="1" s="1"/>
  <c r="M134" i="1"/>
  <c r="O134" i="1" s="1"/>
  <c r="M132" i="1"/>
  <c r="O132" i="1" s="1"/>
  <c r="M39" i="1"/>
  <c r="O39" i="1" s="1"/>
  <c r="M182" i="1"/>
  <c r="O182" i="1" s="1"/>
  <c r="M127" i="1"/>
  <c r="O127" i="1" s="1"/>
  <c r="M149" i="1"/>
  <c r="O149" i="1" s="1"/>
  <c r="M112" i="1"/>
  <c r="O112" i="1" s="1"/>
  <c r="M78" i="1"/>
  <c r="O78" i="1" s="1"/>
  <c r="M69" i="1"/>
  <c r="O69" i="1" s="1"/>
  <c r="M76" i="1"/>
  <c r="O76" i="1" s="1"/>
  <c r="M181" i="1"/>
  <c r="O181" i="1" s="1"/>
  <c r="M177" i="1"/>
  <c r="O177" i="1" s="1"/>
  <c r="M144" i="1"/>
  <c r="O144" i="1" s="1"/>
  <c r="M209" i="1"/>
  <c r="O209" i="1" s="1"/>
  <c r="M94" i="1"/>
  <c r="O94" i="1" s="1"/>
  <c r="M55" i="1"/>
  <c r="O55" i="1" s="1"/>
  <c r="M58" i="1"/>
  <c r="O58" i="1" s="1"/>
  <c r="M51" i="1"/>
  <c r="O51" i="1" s="1"/>
  <c r="L148" i="1"/>
  <c r="L88" i="1"/>
  <c r="L68" i="1"/>
  <c r="M68" i="1" s="1"/>
  <c r="O68" i="1" s="1"/>
  <c r="L48" i="1"/>
  <c r="L8" i="1"/>
  <c r="M192" i="1"/>
  <c r="O192" i="1" s="1"/>
  <c r="M115" i="1"/>
  <c r="O115" i="1" s="1"/>
  <c r="M113" i="1"/>
  <c r="O113" i="1" s="1"/>
  <c r="M200" i="1"/>
  <c r="O200" i="1" s="1"/>
  <c r="M175" i="1"/>
  <c r="O175" i="1" s="1"/>
  <c r="M150" i="1"/>
  <c r="O150" i="1" s="1"/>
  <c r="M36" i="1"/>
  <c r="O36" i="1" s="1"/>
  <c r="M7" i="1"/>
  <c r="O7" i="1" s="1"/>
  <c r="L187" i="1"/>
  <c r="M187" i="1" s="1"/>
  <c r="O187" i="1" s="1"/>
  <c r="L167" i="1"/>
  <c r="M167" i="1" s="1"/>
  <c r="O167" i="1" s="1"/>
  <c r="L147" i="1"/>
  <c r="M147" i="1" s="1"/>
  <c r="O147" i="1" s="1"/>
  <c r="L127" i="1"/>
  <c r="L87" i="1"/>
  <c r="L67" i="1"/>
  <c r="L47" i="1"/>
  <c r="L27" i="1"/>
  <c r="L7" i="1"/>
  <c r="M4" i="1"/>
  <c r="O4" i="1" s="1"/>
  <c r="L206" i="1"/>
  <c r="L186" i="1"/>
  <c r="M186" i="1" s="1"/>
  <c r="O186" i="1" s="1"/>
  <c r="L166" i="1"/>
  <c r="M166" i="1" s="1"/>
  <c r="O166" i="1" s="1"/>
  <c r="L146" i="1"/>
  <c r="M146" i="1" s="1"/>
  <c r="O146" i="1" s="1"/>
  <c r="L86" i="1"/>
  <c r="L66" i="1"/>
  <c r="M66" i="1" s="1"/>
  <c r="O66" i="1" s="1"/>
  <c r="L26" i="1"/>
  <c r="M26" i="1" s="1"/>
  <c r="O26" i="1" s="1"/>
  <c r="L6" i="1"/>
  <c r="M6" i="1" s="1"/>
  <c r="O6" i="1" s="1"/>
  <c r="M160" i="1"/>
  <c r="O160" i="1" s="1"/>
  <c r="M42" i="1"/>
  <c r="O42" i="1" s="1"/>
  <c r="M138" i="1"/>
  <c r="O138" i="1" s="1"/>
  <c r="M40" i="1"/>
  <c r="O40" i="1" s="1"/>
  <c r="M63" i="1"/>
  <c r="O63" i="1" s="1"/>
  <c r="M179" i="1"/>
  <c r="O179" i="1" s="1"/>
  <c r="M77" i="1"/>
  <c r="O77" i="1" s="1"/>
  <c r="M28" i="1"/>
  <c r="O28" i="1" s="1"/>
  <c r="M194" i="1"/>
  <c r="O194" i="1" s="1"/>
  <c r="M219" i="1"/>
  <c r="O219" i="1" s="1"/>
  <c r="M180" i="1"/>
  <c r="O180" i="1" s="1"/>
  <c r="M164" i="1"/>
  <c r="O164" i="1" s="1"/>
  <c r="M213" i="1"/>
  <c r="O213" i="1" s="1"/>
  <c r="M126" i="1"/>
  <c r="O126" i="1" s="1"/>
  <c r="M109" i="1"/>
  <c r="O109" i="1" s="1"/>
  <c r="M93" i="1"/>
  <c r="O93" i="1" s="1"/>
  <c r="M44" i="1"/>
  <c r="O44" i="1" s="1"/>
  <c r="M208" i="1"/>
  <c r="O208" i="1" s="1"/>
  <c r="M178" i="1"/>
  <c r="O178" i="1" s="1"/>
  <c r="M162" i="1"/>
  <c r="O162" i="1" s="1"/>
  <c r="M125" i="1"/>
  <c r="O125" i="1" s="1"/>
  <c r="M161" i="1"/>
  <c r="O161" i="1" s="1"/>
  <c r="M191" i="1"/>
  <c r="O191" i="1" s="1"/>
  <c r="M89" i="1"/>
  <c r="O89" i="1" s="1"/>
  <c r="M106" i="1"/>
  <c r="O106" i="1" s="1"/>
  <c r="M107" i="1"/>
  <c r="O107" i="1" s="1"/>
  <c r="M73" i="1"/>
  <c r="O73" i="1" s="1"/>
  <c r="M33" i="1"/>
  <c r="O33" i="1" s="1"/>
  <c r="M20" i="1"/>
  <c r="O20" i="1" s="1"/>
  <c r="M218" i="1"/>
  <c r="O218" i="1" s="1"/>
  <c r="M207" i="1"/>
  <c r="O207" i="1" s="1"/>
  <c r="M141" i="1"/>
  <c r="O141" i="1" s="1"/>
  <c r="M137" i="1"/>
  <c r="O137" i="1" s="1"/>
  <c r="M90" i="1"/>
  <c r="O90" i="1" s="1"/>
  <c r="M79" i="1"/>
  <c r="O79" i="1" s="1"/>
  <c r="M61" i="1"/>
  <c r="O61" i="1" s="1"/>
  <c r="M46" i="1"/>
  <c r="O46" i="1" s="1"/>
  <c r="M21" i="1"/>
  <c r="O21" i="1" s="1"/>
  <c r="L205" i="1"/>
  <c r="M205" i="1" s="1"/>
  <c r="O205" i="1" s="1"/>
  <c r="L185" i="1"/>
  <c r="M185" i="1" s="1"/>
  <c r="O185" i="1" s="1"/>
  <c r="L165" i="1"/>
  <c r="M165" i="1" s="1"/>
  <c r="O165" i="1" s="1"/>
  <c r="L145" i="1"/>
  <c r="M145" i="1" s="1"/>
  <c r="O145" i="1" s="1"/>
  <c r="L125" i="1"/>
  <c r="L105" i="1"/>
  <c r="M105" i="1" s="1"/>
  <c r="O105" i="1" s="1"/>
  <c r="L85" i="1"/>
  <c r="M85" i="1" s="1"/>
  <c r="O85" i="1" s="1"/>
  <c r="L65" i="1"/>
  <c r="L45" i="1"/>
  <c r="L25" i="1"/>
  <c r="L5" i="1"/>
  <c r="M5" i="1" s="1"/>
  <c r="O5" i="1" s="1"/>
  <c r="B338" i="1"/>
  <c r="B337" i="1"/>
  <c r="B339" i="1" l="1"/>
</calcChain>
</file>

<file path=xl/sharedStrings.xml><?xml version="1.0" encoding="utf-8"?>
<sst xmlns="http://schemas.openxmlformats.org/spreadsheetml/2006/main" count="352" uniqueCount="343">
  <si>
    <t>Data de emissão - Year</t>
  </si>
  <si>
    <t>Total</t>
  </si>
  <si>
    <t>Cliente do Processo</t>
  </si>
  <si>
    <t>Valor Total</t>
  </si>
  <si>
    <t>%GT Valor Total</t>
  </si>
  <si>
    <t>Contagem de Processo</t>
  </si>
  <si>
    <t>anual</t>
  </si>
  <si>
    <t>semestral Jan-Jun)</t>
  </si>
  <si>
    <t>REALIZADO. faturamento (Jan-Mar)</t>
  </si>
  <si>
    <t>CS3 MARMORES E GRANITOS LTDA</t>
  </si>
  <si>
    <t>ACTUS ATACADO LTDA</t>
  </si>
  <si>
    <t>CAJUGRAM IMPORTADORA E DISTRIBUIDORA LTDA</t>
  </si>
  <si>
    <t>Macroex Comercial Importadora e Exportadora Ltda</t>
  </si>
  <si>
    <t>VIMINAS VIDROS ESPECIAIS LTDA</t>
  </si>
  <si>
    <t>CS3 COMPANY IMP. EXP. LTDA</t>
  </si>
  <si>
    <t>AMERICANAS S.A.</t>
  </si>
  <si>
    <t>KAMELL COMERCIO GLOBAL LTDA</t>
  </si>
  <si>
    <t>M.A ATACADO DE PECAS PNEUS E ACESSORIOS LTDA</t>
  </si>
  <si>
    <t>AMT TRADING LTDA</t>
  </si>
  <si>
    <t>CASTAS COMERCIO E IMPORTACAO DE BEBIDAS LTDA</t>
  </si>
  <si>
    <t>MAG BAN MARMORES E GRANITOS AQUIDABAN LTDA</t>
  </si>
  <si>
    <t>BRAMAGRAN BRASILEIRO MARMORE E GRANITO LTDA</t>
  </si>
  <si>
    <t>COMARY INDÚSTRIA DE BEBIDAS LTDA</t>
  </si>
  <si>
    <t>MR TRADING LTDA</t>
  </si>
  <si>
    <t>NOBREDO COMERCIO E LOGISTICA LTDA</t>
  </si>
  <si>
    <t>SANTO ANTONIO GRANITOS LTDA</t>
  </si>
  <si>
    <t>TURIMEX IMPORTACAO E EXPORTACAO LTDA</t>
  </si>
  <si>
    <t>GRAMARCAL GRANITOS E MARMORES CACHOEIRO LTDA</t>
  </si>
  <si>
    <t>SETE DISTRIBUIDORA DE INSUMOS E ROCHAS LTDA</t>
  </si>
  <si>
    <t>AVANTI COMERCIAL EXPORTADORA S.A.</t>
  </si>
  <si>
    <t>VERMONT MINERACAO EXPORTACAO E IMPORTACAO LTDA ME</t>
  </si>
  <si>
    <t>CHEZ FRANCE EXPORTACAO E IMPORTACAO S/A</t>
  </si>
  <si>
    <t>POLYCRON TEXTIL INDUSTRIAL LTDA</t>
  </si>
  <si>
    <t>OZA ROCHAS DO BRASIL LTDA</t>
  </si>
  <si>
    <t>OPUS IMPORTACAO E COMERCIO DE EQUIPAMENTOS PARA MINERACAO LTDA</t>
  </si>
  <si>
    <t>MINING CONSULTING AND TRAINING LTDA</t>
  </si>
  <si>
    <t>ZANEPAN COM. ATACADISTA DE GENEROS ALIMENTICIOS LTDA</t>
  </si>
  <si>
    <t>PANORAMA MARMORES E GRANITOS LTDA</t>
  </si>
  <si>
    <t>MARBRASA MARMORES E GRANITOS DO BRASIL S.A</t>
  </si>
  <si>
    <t>DELLMAR TRANSPORTES LTDA</t>
  </si>
  <si>
    <t>DTA ENGENHARIA LTDA</t>
  </si>
  <si>
    <t>SUMATEX PRODUTOS QUIMICOS LTDA</t>
  </si>
  <si>
    <t>MYPLACE INDUSTRIA E COMERCIO DO VESTUARIO LTDA</t>
  </si>
  <si>
    <t>GLOBAL CARBON PROJETOS AMBIENTAIS LTDA</t>
  </si>
  <si>
    <t>PANAN - INDUSTRIA DE MADEIRAS E MOVEIS LTDA</t>
  </si>
  <si>
    <t>MASTER ALIMENTOS LTDA</t>
  </si>
  <si>
    <t>NOVA GERACAO COMESTIVEIS S.A</t>
  </si>
  <si>
    <t>CARLOS AUGUSTO KOPPE FERNANDES &amp; CIA LTDA</t>
  </si>
  <si>
    <t>KGS ABRASIVOS E FERRAMENTAS DIAMANTADAS LTDA</t>
  </si>
  <si>
    <t>MARBRASA NORTE MINERADORA LTDA</t>
  </si>
  <si>
    <t>NAUTICOLA INDUSTRIA E COMERCIO LTDA</t>
  </si>
  <si>
    <t>ROTEC EQUIPAMENTOS INDUSTRIAIS LTDA</t>
  </si>
  <si>
    <t>AVELAN MOVEIS LTDA</t>
  </si>
  <si>
    <t>INDUSTRIA DE MARMORES ITALVA LIMITADA</t>
  </si>
  <si>
    <t>ARMAZEM OFFSHORE COMERCIAL E IMPORTADORA LTDA</t>
  </si>
  <si>
    <t>LAZARO DOS SANTOS NASCIMENTO</t>
  </si>
  <si>
    <t>ALLONDA AMBIENTAL S.A.</t>
  </si>
  <si>
    <t>JEVIN COMERCIO E SERVICOS LTDA</t>
  </si>
  <si>
    <t>SURFACE PEDRAS DO BRASIL EIRELI</t>
  </si>
  <si>
    <t>MINERACAO CAFE LTDA</t>
  </si>
  <si>
    <t>QUARTZBLUE MINERACAO LTDA</t>
  </si>
  <si>
    <t>DECOLORES MARMORES E GRANITOS DO BRASIL LTDA</t>
  </si>
  <si>
    <t>CENTROGRAN GRANITOS CENTRO OESTE LTDA</t>
  </si>
  <si>
    <t>PANORAMA COMERCIO DE MARMORES E GRANITOS LTDA</t>
  </si>
  <si>
    <t>CASTELAO COMERCIO DE PECAS LTDA</t>
  </si>
  <si>
    <t>COMERCIAL L&amp;A LTDA</t>
  </si>
  <si>
    <t>LUMAXXY MATERIAIS ELETRICOS LTDA</t>
  </si>
  <si>
    <t>DALEGRIA INDUSTRIA DE COSMETICOS LTDA</t>
  </si>
  <si>
    <t>CALAÇA MOTORES LTDA</t>
  </si>
  <si>
    <t>REZZOLUT SOLUCOES ANTICORROSIVAS LTDA</t>
  </si>
  <si>
    <t>JH ITALIA COMÉRCIO DE ALIMENTOS LTDA</t>
  </si>
  <si>
    <t>REZZOLUT SOLUÇOES ANTICORROSIVAS LTDA</t>
  </si>
  <si>
    <t>IGRAEX TRADING SOLUTIONS LTDA</t>
  </si>
  <si>
    <t>POLICAST MARMORES E GRANITOS LTDA</t>
  </si>
  <si>
    <t>BIONATURAL INDUSTRIA LTDA</t>
  </si>
  <si>
    <t>ZARUC TECNOLOGIA LTDA</t>
  </si>
  <si>
    <t>WINES4U COMERCIO, IMPORTACAO E EXPORTACAO DE VINHOS LTDA</t>
  </si>
  <si>
    <t>GRANILUXI IND. E COMERCIO DE MARMORES E GRANITOS LTDA.</t>
  </si>
  <si>
    <t>MEGA DIAMOND FERRAMENTAS E ABRASIVOS LTDA</t>
  </si>
  <si>
    <t>QUARTZBLUE QUARTZITOS DO BRASIL LTDA</t>
  </si>
  <si>
    <t>LULI DISTRIBUIDORA DE COSMETICOS LTDA</t>
  </si>
  <si>
    <t>DRC DO BRASIL COMERCIO DE RESINA LTDA</t>
  </si>
  <si>
    <t>CAJUGRAM GRANITOS E MARMORES DO BRASIL LTDA</t>
  </si>
  <si>
    <t>VK TRADING IMPORTACAO E EXPORTACAO LTDA</t>
  </si>
  <si>
    <t>GRANITOS SANTOS DUMONT LTDA EPP</t>
  </si>
  <si>
    <t>PEMAGRAN PEDRAS MARMORES E GRANITOS LTDA</t>
  </si>
  <si>
    <t>BEE COMERCIO, DISTRIBUICAO, IMPORTACAO E EXPORTACAO DE COSMETICOS LTDA</t>
  </si>
  <si>
    <t>IKM TESTING BRASIL LTDA.</t>
  </si>
  <si>
    <t>IB NDT SERVICOS DE INSPECAO E COMERCIO S/A</t>
  </si>
  <si>
    <t>CSV LTDA</t>
  </si>
  <si>
    <t>MERC DIESEL DISTRIBUIDORA DE PECAS LTDA</t>
  </si>
  <si>
    <t>IRMÃOS PACIFICO COMERCIO ATACADISTA DE AR CONDICIONADO LTDA</t>
  </si>
  <si>
    <t>JPES COMERCIO ATACADISTA DE PECAS E ACESSORIOS LTDA</t>
  </si>
  <si>
    <t>SANTA RITA INDUSTRIA E COMERCIO DE ABRASIVOS LTDA</t>
  </si>
  <si>
    <t>ESTILO AR COMERCIO DE PECAS LTDA</t>
  </si>
  <si>
    <t>FM CASUAL COSMETICOS COMERCIO, DISTRIBUICAO, IMPORTACAO E EXPORTACAO L</t>
  </si>
  <si>
    <t>ABAV - ABATEDOURO ATILIO VIVACQUA LTDA</t>
  </si>
  <si>
    <t>S.R. COMERCIO DE OCULOS LTDA</t>
  </si>
  <si>
    <t>TRANSUICA LOCACAO E PRESTACAO DE SERVICOS LTDA.</t>
  </si>
  <si>
    <t>BEST TRADE IMPORTACAO E EXPORTACAO LTDA</t>
  </si>
  <si>
    <t>GMA TRANSPORTES LTDA</t>
  </si>
  <si>
    <t>MAKRO ENGENHARIA LTDA</t>
  </si>
  <si>
    <t>A.M. TERRAPLANAGEM LTDA</t>
  </si>
  <si>
    <t>TANTO QUANTO REVESTIMENTOS E ACABAMENTOS LTDA</t>
  </si>
  <si>
    <t>NOBREDO COMÉRCIO E LOGÍSTICA LTDA</t>
  </si>
  <si>
    <t>COMERCIAL L&amp;AH LTDA - EPP</t>
  </si>
  <si>
    <t>TRANSPORTES POLONI LTDA</t>
  </si>
  <si>
    <t>WINES4U COMERCIO VAREJISTA LTDA</t>
  </si>
  <si>
    <t>JFD BRAZING &amp; TOOLS BRAZIL LTDA</t>
  </si>
  <si>
    <t>PHV PNEUMATICA E HIDRAULICA VITORIA LTDA</t>
  </si>
  <si>
    <t>ARMANI TRANSPORTES S A</t>
  </si>
  <si>
    <t>FLYSTONE - MARMORES E GRANITOS LTDA</t>
  </si>
  <si>
    <t>FREEBRANDS DISTRIBUIDORA DE COSMETICOS LTDA</t>
  </si>
  <si>
    <t>GRANITOS S A</t>
  </si>
  <si>
    <t>FILOFORT UTENSILI DIAMANTATI PER MARMO E GRANITO LTDA</t>
  </si>
  <si>
    <t>INDICOM IMPORTACAO, DISTRIBUICAO E COMERCIO LTDA</t>
  </si>
  <si>
    <t>S L WEBER SERVICOS EPP</t>
  </si>
  <si>
    <t>VISTAS REPRESENTACAO COMERCIAL LTDA</t>
  </si>
  <si>
    <t>JRP COMERCIO DE MATERIAIS ELETRICOS LTDA</t>
  </si>
  <si>
    <t>MILAO RODAS LTDA</t>
  </si>
  <si>
    <t>KIKO TECNOLOGIA AGRICOLA LTDA</t>
  </si>
  <si>
    <t>ERGOS DISTRIBUIDORA DE BEBIDAS LTDA</t>
  </si>
  <si>
    <t>ARCOS BRASIL LTDA</t>
  </si>
  <si>
    <t>COMERCIAL L&amp;AH LTDA</t>
  </si>
  <si>
    <t>FMC DISTRIBUIDORA DE PNEUS LTDA</t>
  </si>
  <si>
    <t>RLV EQUIPAMENTOS LTDA</t>
  </si>
  <si>
    <t>MEKI STONES COMERCIO LTDA</t>
  </si>
  <si>
    <t>VILA VITORIA MERCANTIL DO BRASIL LTDA</t>
  </si>
  <si>
    <t>NORTES TRANSPORTE COMERCIO E SERVICOS LTDA</t>
  </si>
  <si>
    <t>SANEVIX ENGENHARIA LTDA</t>
  </si>
  <si>
    <t>ALL MINERAÇÃO LTDA</t>
  </si>
  <si>
    <t>GRAN CAVE LTDA</t>
  </si>
  <si>
    <t>NEO OPTICAL LTDA</t>
  </si>
  <si>
    <t>MARMI OROBICI DO BRASIL LTDA</t>
  </si>
  <si>
    <t>TRANSPORTES SARZEDO LTDA</t>
  </si>
  <si>
    <t>MT GRANITOS LTDA</t>
  </si>
  <si>
    <t>FIXE ETIQUETAS E COMERCIO LTDA ME</t>
  </si>
  <si>
    <t>TROPICAL STONE GRANITOS LTDA</t>
  </si>
  <si>
    <t>YATHON DO BRASIL INDUSTRIA IMPORTACAO E EXPORTACAO EIRELI</t>
  </si>
  <si>
    <t>FCM COMERCIO IMPORTACAO E EXPORTACAO LTDA ME</t>
  </si>
  <si>
    <t>JAC PNEUS LTDA</t>
  </si>
  <si>
    <t>ANBORDU COMERCIAL IMPORTADORA E EXPORTADORA LTDA ME</t>
  </si>
  <si>
    <t>AQUARELA SILK &amp; SIGN COMERCIO E IMPORTACAO LTDA</t>
  </si>
  <si>
    <t>ROBLE COMERCIAL LTDA</t>
  </si>
  <si>
    <t>MATOS MOVEIS PLANEJADOS LTDA</t>
  </si>
  <si>
    <t>MILETO DISTRIBUIDORA DE MATERIAIS ELETRICOS LTDA</t>
  </si>
  <si>
    <t>NAINE INDUSTRIA E TRANSPORTES LTDA</t>
  </si>
  <si>
    <t>ASAFE PRESENTES LTDA</t>
  </si>
  <si>
    <t>POLIDECK REVESTIMENTOS TECNICOS LTDA</t>
  </si>
  <si>
    <t>AVEX GRANITOS E MARMORES LTDA - EPP</t>
  </si>
  <si>
    <t>COSTA GRANITOS LTDA</t>
  </si>
  <si>
    <t>DN INDUSTRIA E COMÉRCIO DE BICICLETAS</t>
  </si>
  <si>
    <t>SIMEC DO BRASIL COMERCIAL LTDA</t>
  </si>
  <si>
    <t>GIOVANNETTI AGENCIAMENTO E REPRESENTACAO DE NEGOCIOS INTERNACIONAISLTD</t>
  </si>
  <si>
    <t>DYNAMIS MATERIAIS LTDA</t>
  </si>
  <si>
    <t>THE WINE COMERCIO DIGITAL LTDA</t>
  </si>
  <si>
    <t>VALDECI GONCALVES PEREIRA LTDA</t>
  </si>
  <si>
    <t>MAGNITOS MAGNAGO GRANITOS LTDA</t>
  </si>
  <si>
    <t>VINIAL IMPORTAÇÃO E EXPORTAÇÃO LTDA.</t>
  </si>
  <si>
    <t>OLIVEIRA IND. E COM. DE RETENTORES LTDA</t>
  </si>
  <si>
    <t>ECOBRAX INDUSTRIA E COMERCIO LTDA</t>
  </si>
  <si>
    <t>MP ACOS MATERIAIS SIDERURGICOS LTDA ME</t>
  </si>
  <si>
    <t>TERMINAL ARTIGOS DE PESCA LTDA</t>
  </si>
  <si>
    <t>GRAN STONE MARMORES E GRANITOS LTDA</t>
  </si>
  <si>
    <t>HOLISTIX BRASIL ECOMMERCE LTDA</t>
  </si>
  <si>
    <t>CUSTOMER CENTRIC CONSULTING LTDA</t>
  </si>
  <si>
    <t>A.R.L.P STONE LTDA</t>
  </si>
  <si>
    <t>AITEC COMERCIO LTDA</t>
  </si>
  <si>
    <t>GRANSAL GRANITOS ARACRUZ LTDA</t>
  </si>
  <si>
    <t>PHV AUT &amp; ENG LTDA</t>
  </si>
  <si>
    <t>JR REFRIGERACAO INDUSTRIAL LTDA</t>
  </si>
  <si>
    <t>CCN COMERCIAL CENTRO NORTE ALIMENTOS LTDA</t>
  </si>
  <si>
    <t>MY PLACE COMÉRCIO E DISTRIBUIÇÃO LTDA</t>
  </si>
  <si>
    <t>PROTEUS EMBALAGENS - LTDA</t>
  </si>
  <si>
    <t>GRAM SUL GRANITOS E MARMORES LTDA</t>
  </si>
  <si>
    <t>NORDESTE STONE LTDA</t>
  </si>
  <si>
    <t>HIMAYA S/A</t>
  </si>
  <si>
    <t>FAMAGRAN FACHIM MARMORES E GRANITOS LTDA</t>
  </si>
  <si>
    <t>AREA COMERCIO E INDUSTRIA DE PEDRAS LTDA</t>
  </si>
  <si>
    <t>DUETTO SERVICOS DE MARMORES &amp; GRANITOS LTDA</t>
  </si>
  <si>
    <t>QUALITY CONSULTORIA AMBIENTAL LTDA</t>
  </si>
  <si>
    <t>ROCKTOOLS BRASIL - FERRAMENTAS DIAMANTADAS LTDA</t>
  </si>
  <si>
    <t>DISMAPRI COMERCIO, IMPORTACAO E EXPORTACAO LTDA</t>
  </si>
  <si>
    <t>AMPSENSE EMS BRASIL LTDA</t>
  </si>
  <si>
    <t>PANVAC INDUSTRIA DE MAQUINAS E PECAS LTDA</t>
  </si>
  <si>
    <t>MARMORARIA PADRE VICTOR LTDA</t>
  </si>
  <si>
    <t>IRMAOS CLARA LTDA</t>
  </si>
  <si>
    <t>CLARA AUTOPECAS LTDA</t>
  </si>
  <si>
    <t>AGAPE DISTRIBUICAO, IMPORTACAO E EXPORTACAO DE MARMORES E GRANITOS LTD</t>
  </si>
  <si>
    <t>EDGRAN MARMORES E GRANITOS LTDA</t>
  </si>
  <si>
    <t>BARTO EQUIPAMENTOS PARA EMPRESAS LTDA</t>
  </si>
  <si>
    <t>JTS GRANITOS DO BRASIL LTDA</t>
  </si>
  <si>
    <t>QUIMICA VERDE RODOVIARIO LTDA</t>
  </si>
  <si>
    <t>TRANSPORTADORA NOIVA DA COLINA DE PIRACICABA LTDA</t>
  </si>
  <si>
    <t>MARMORARIA GUANDU SAPE LTDA</t>
  </si>
  <si>
    <t>SIDERAL INDUSTRIA E COMERCIO LTDA EPP</t>
  </si>
  <si>
    <t>CD IMPORTADORA LTDA</t>
  </si>
  <si>
    <t>OLIVEIRA ROLAMENTOS LTDA</t>
  </si>
  <si>
    <t>MS GRANITOS DO BRASIL LTDA ME</t>
  </si>
  <si>
    <t>INTENSE ABRASIVOS LTDA</t>
  </si>
  <si>
    <t>CAETE MARMORES E GRANITOS LTDA</t>
  </si>
  <si>
    <t>OLIVEIRA MATERIAIS DE VEDACAO LTDA EPP</t>
  </si>
  <si>
    <t>AMEX GRANITOSLTDA</t>
  </si>
  <si>
    <t>ALLPRIME PUMPS EQUIPAMENTOS MECANICOS LTDA.</t>
  </si>
  <si>
    <t>POLIROCHAS EXPORT LTDA</t>
  </si>
  <si>
    <t>VERONA DISTRIBUIDORA DE MARMORES E GRANITOS LTDA ME</t>
  </si>
  <si>
    <t>S.M.H. INDÚSTRIA E COMÉRCIO EXPORTADORA DE ROCHAS ORNAMENTAIS LTDA</t>
  </si>
  <si>
    <t>BRETON DO BRASIL COMERCIO, IMPORTACAO E EXPORTACAO LTDA</t>
  </si>
  <si>
    <t>LEANDRO DA SILVA MOTA</t>
  </si>
  <si>
    <t>CS STONE COMERCIO DE PEDRAS LTDA</t>
  </si>
  <si>
    <t>SS SERVICOS DE MANUTENCAO E COMERCIO LTDA</t>
  </si>
  <si>
    <t>MAGNIFICAT SERVICOS COMERCIO E REPRESENTACOES LTDA.</t>
  </si>
  <si>
    <t>PEK TEKNEP OVERSEAS ENGENHARIA S/A</t>
  </si>
  <si>
    <t>RENATA GONCALVES PIMENTA LTDA</t>
  </si>
  <si>
    <t>CASA DO MARMORE LTDA</t>
  </si>
  <si>
    <t>ELETRICA ENERGY LTDA</t>
  </si>
  <si>
    <t>MINERACAO VULCANO LTDA</t>
  </si>
  <si>
    <t>LOCASIM COMERCIO, INDUSTRIA E LOCACAO DE MAQUINAS LTDA</t>
  </si>
  <si>
    <t>ALIANCA GRANITOS LTDA.</t>
  </si>
  <si>
    <t>UMI SAN SERVIÇOS DE APOIO A NAVEGAÇÃO E ENGENHARIA LTDA</t>
  </si>
  <si>
    <t>ITAICI COMERCIO DE PEDRAS LTDA</t>
  </si>
  <si>
    <t>BANDEIRAS E VONTADES BRASIL, IMPORTAÇÃO, EXPORTAÇÃO E COMÉRCIO LTDA</t>
  </si>
  <si>
    <t>OCIDENTAL GRANITOS E MARMORES LTDA</t>
  </si>
  <si>
    <t>BSPIN IMPORTACAO E EXPORTACAO LTDA</t>
  </si>
  <si>
    <t>LABORATÓRIO DE ANATOMIA PATOLOGICA E CITOLOGIA LTDA</t>
  </si>
  <si>
    <t>BOER DO BRASIL LTDA</t>
  </si>
  <si>
    <t>S2A MINERACAO LTDA</t>
  </si>
  <si>
    <t>SKYSTONE DO BRASIL LTDA</t>
  </si>
  <si>
    <t>TDC - COMÉRCIO, IMPORTAÇÃO, EXPORTAÇÃO E REPRESENTAÇÃO LTDA.</t>
  </si>
  <si>
    <t>PS2 - COMERCIO E SERVICOS PARA TRATAMENTO DE EFLUENTES LTDA</t>
  </si>
  <si>
    <t>MEANI MARMORES E GRANITOS LTDA</t>
  </si>
  <si>
    <t>BRUMAGRAN PEDRAS ORNAMENTAIS LTDA</t>
  </si>
  <si>
    <t>PEDRAS DO BRASIL COMERCIO IMPORTACAO  E EXPORTACAO LTDA</t>
  </si>
  <si>
    <t>PNR IMPORT COMERCIO DE BEBIDAS E ALIMENTOS FINOS LTDA</t>
  </si>
  <si>
    <t>A.C.P. INDUSTRIA DE MOVEIS LTDA</t>
  </si>
  <si>
    <t>E&amp;S DISTRIBUIDORA DE PNEUS SA</t>
  </si>
  <si>
    <t>SABRINA BAIENSE SILVA - ME</t>
  </si>
  <si>
    <t>TRANSUIÇA LOCAÇÃO E PRESTAÇÃO DE SERVIÇO LTDA</t>
  </si>
  <si>
    <t>ALLONDA AMBIENTAL ENGENHARIA LTDA</t>
  </si>
  <si>
    <t>M A TRANSPORTES LTDA ME</t>
  </si>
  <si>
    <t>TUBOARTE INDUSTRIA E COMERCIO LTDA</t>
  </si>
  <si>
    <t>JVS MARMORES E GRANITOS LTDA</t>
  </si>
  <si>
    <t>ITRAC - COMERCIO, IMPORTACAO, EXPORTACAO E DISTRIBUICAO LTDA</t>
  </si>
  <si>
    <t>IKM SUBSEA BRASIL LTDA</t>
  </si>
  <si>
    <t>SUNMIGTH INDUSTRIA COMERCIO EXPORTACAO LTDA</t>
  </si>
  <si>
    <t>CENTRO OESTE COMERCIO DE MAQUINAS DE MOVIMENTACAO LTDA</t>
  </si>
  <si>
    <t>SEVEN COMERCIO DE MARMORES E GRANITOS LTDA EPP</t>
  </si>
  <si>
    <t>COLINAS TRANSPORTES LTDA</t>
  </si>
  <si>
    <t>SOMAR PECAS DIESEL LTDA</t>
  </si>
  <si>
    <t>CCM ENGENHARIA LTDA</t>
  </si>
  <si>
    <t>SV TRANSPORTES E LOGISTICA LTDA</t>
  </si>
  <si>
    <t>FLEXO COMERCIAL LTDA</t>
  </si>
  <si>
    <t>COMPANHIA M. FRIES</t>
  </si>
  <si>
    <t>XANDAO LOG LTDA</t>
  </si>
  <si>
    <t>PAZIGRAM PAZINI GRANITOS E MARMORES LTDA</t>
  </si>
  <si>
    <t>MARMORARIA CAMPO NOVO LTDA</t>
  </si>
  <si>
    <t>ITAMARATI AUTOMOTIVA LTDA</t>
  </si>
  <si>
    <t>BOTANICO MARMORARIA LTDA</t>
  </si>
  <si>
    <t>MARMORARIA K-LU LTDA</t>
  </si>
  <si>
    <t>NETO PNEUS</t>
  </si>
  <si>
    <t>PHT TRANSPORTES LTDA</t>
  </si>
  <si>
    <t>E. P. DE OLIVEIRA - VEDACAO E FIXACAO EIRELI EPP</t>
  </si>
  <si>
    <t>TROPICAL &amp; MAGIC DISTRIBUIDORA DE ALIMENTOS E BEBIDAS LTDA</t>
  </si>
  <si>
    <t>REAL WM MARMORARIA LTDA</t>
  </si>
  <si>
    <t>NATURALE GRANITOS E MARMORES LTDA</t>
  </si>
  <si>
    <t>KUSAMA BRANDING DISTRIBUIDORA LTDA</t>
  </si>
  <si>
    <t>SERRANALOG TRANSPORTES LTDA</t>
  </si>
  <si>
    <t>MP COMERCIO DE MAQUINAS E ABRASIVOS LTDA</t>
  </si>
  <si>
    <t>K2 DISTRIBUIDORA E COMERCIO DE ALIMENTOS LTDA</t>
  </si>
  <si>
    <t>JOAO FERREIRA DE LACERDA MARMORE</t>
  </si>
  <si>
    <t>CAMAR CAMARAO MARICULTURA LTDA</t>
  </si>
  <si>
    <t>INDUSTRIA DE MOVEIS RIODOCE LTDA</t>
  </si>
  <si>
    <t>MARINNER DO BRASIL PESCA LTDA</t>
  </si>
  <si>
    <t>ALBAMEZ INDUSTRIA DE PRODUTOS DE LIMPEZA LTDA</t>
  </si>
  <si>
    <t>CIMOL - COMERCIO E INDUSTRIA DE MOVEIS LTDA</t>
  </si>
  <si>
    <t>AURORA HOME RESORT SPE LTDA</t>
  </si>
  <si>
    <t>J&amp;F MARMORES GRANITOS E IMPORTADOS LTDA</t>
  </si>
  <si>
    <t>TDI BRASIL REPRESENTACOES E COMERCIO LTDA</t>
  </si>
  <si>
    <t>EDUARDO FARIAS TORRES</t>
  </si>
  <si>
    <t>LEIFIL MOVEIS LTDA</t>
  </si>
  <si>
    <t>MG2 MARMORES E GRANITOS LTDA</t>
  </si>
  <si>
    <t>ESSENCIAL IMPORTACAO E EXPORTACAO LTDA EPP</t>
  </si>
  <si>
    <t>REINALDO BELLI PIMENTA OTICA LTDA</t>
  </si>
  <si>
    <t>BEGE RIO MARMORES E GRANITOS LTDA EPP</t>
  </si>
  <si>
    <t>STONE CENTER COMERCIO ATACADISTA DE MARMORES LTDA</t>
  </si>
  <si>
    <t>MG ATELIE LTDA</t>
  </si>
  <si>
    <t>ELAINE CRISTINA CANDIDO DO NASCIMENTO LTDA</t>
  </si>
  <si>
    <t>FERGRAN COMERCIO DE MARMORES E GRANITOS LTDA</t>
  </si>
  <si>
    <t>GP GRANITOS PIGATI LTDA EPP</t>
  </si>
  <si>
    <t>TOP COMERCIO DE MARMORES E GRANITOS LTDA</t>
  </si>
  <si>
    <t>ATLAS MARMORES LTDA</t>
  </si>
  <si>
    <t>GRANITOS ROMA LTDA EPP</t>
  </si>
  <si>
    <t>UNIMARMORE UNIDADE INDUSTRIAL DE MARMORE LTDA</t>
  </si>
  <si>
    <t>SANTIAGO VINHOS COMERCIAL LTDA</t>
  </si>
  <si>
    <t>QUALITY CONSTRUTORA E INCORPORADORA LTDA EPP</t>
  </si>
  <si>
    <t>BRASLAB PRODUTOS OTICOS EIRELI</t>
  </si>
  <si>
    <t>DECORAL STONES INDUSTRIAL DE GRANITOS LTDA - EPP</t>
  </si>
  <si>
    <t>GRANLUB GRANITOS LTDA EPP</t>
  </si>
  <si>
    <t>Z - LION BRASIL ARTIGOS PARA MARMORARIA LTDA</t>
  </si>
  <si>
    <t>G.R.D. GRANITOS RIO DOCE LTDA</t>
  </si>
  <si>
    <t>DO PORTO FRIGORIFICO LTDA</t>
  </si>
  <si>
    <t>EMBALEV IND DE EMBALAGENS LTDA</t>
  </si>
  <si>
    <t>NOVO IMPERIO MARMORES E GRANITOS LTDA</t>
  </si>
  <si>
    <t>COLATINA MARMORES E GRANITOS LTDA</t>
  </si>
  <si>
    <t>MATAVELLI GRANITOS LTDA</t>
  </si>
  <si>
    <t>TERRA GRANITOS SC</t>
  </si>
  <si>
    <t>PIEMME IMPORTACAO DE MATERIAIS PARA CONSTRUCAO LTDA</t>
  </si>
  <si>
    <t>APPETITO ALIMENTOS E BEBIDAS LTDA</t>
  </si>
  <si>
    <t>LATINO AMERICANA METAIS LTDA</t>
  </si>
  <si>
    <t>MARGRAMAR GRANITOS LTDA</t>
  </si>
  <si>
    <t>GRANDE RIO ALIMENTOS LTDA</t>
  </si>
  <si>
    <t>FLAVIA CAPOBIANCO GAROFALO</t>
  </si>
  <si>
    <t>GRANFACCIN GRANITOS LTDA</t>
  </si>
  <si>
    <t>GRANFACCIN IMPORT AND EXPORT STONES LTDA</t>
  </si>
  <si>
    <t>NOVO HORIZONTE MARMORES E GRANITOS LTDA</t>
  </si>
  <si>
    <t>PEDRASUL LTDA</t>
  </si>
  <si>
    <t>GAP STONE MARMORES E GRANITOS LTDA</t>
  </si>
  <si>
    <t>ALESSANDRO GRANITOS LTDA</t>
  </si>
  <si>
    <t>MARMIL MARMORE MIMOSO COMERCIO EXPORTACAO E IMPORTACAO LTDA</t>
  </si>
  <si>
    <t>DUAS BARRAS INDUSTRIA DE GRANITOS E MARMORES LTDA EPP</t>
  </si>
  <si>
    <t>M.G.B MARMORES E GRANITOS DO BRASIL EIRELI</t>
  </si>
  <si>
    <t>JRD MARMORES E GRANITOS LTDA. ME</t>
  </si>
  <si>
    <t>PHV AUTOMACAO E ENGENHARIA LTDA</t>
  </si>
  <si>
    <t>SUPER CLASSICO COMERCIO IMPORTACAO E EXPORTACAO LTDA</t>
  </si>
  <si>
    <t>HP AUTOMACAO LTDA</t>
  </si>
  <si>
    <t>35.891.587 LUIZ PORTO JUNIOR</t>
  </si>
  <si>
    <t>REZZOLUT SOLUÇÕES ANTICORROSIVAS LTDA</t>
  </si>
  <si>
    <t>L G COMERCIO DE LENTES LTDA</t>
  </si>
  <si>
    <t>ACM STONE DO BRASIL LTDA</t>
  </si>
  <si>
    <t>ALLONDA AMBIENTAL LTDA</t>
  </si>
  <si>
    <t>HOSPITAL DO RIM DE JANAUBA LTDA</t>
  </si>
  <si>
    <t>RPM COMERCIO IMPORTAÇÃO E EXPORTAÇÃO LTDA</t>
  </si>
  <si>
    <t>CCM ENGENHARIA</t>
  </si>
  <si>
    <t>Filtros aplicados:
Data de emissão é igual a ou está depois de 03/01/2023 e está antes de 07/11/2024
TIPO_NF é Produto</t>
  </si>
  <si>
    <t>PROJEÇÃO DE FATURAMENTO EM 2025</t>
  </si>
  <si>
    <t>PROJEÇÃO DE INFLAÇÃO 2025 (5%)</t>
  </si>
  <si>
    <t>PROJEÇÃO DE AUMENTO DO PIB 2025 (2,5%)</t>
  </si>
  <si>
    <t>TOTAL PROJEÇÃO FATURAMENTO 2025</t>
  </si>
  <si>
    <t>2025-01</t>
  </si>
  <si>
    <t>2025-02</t>
  </si>
  <si>
    <t>semestral Jul-Agosto)</t>
  </si>
  <si>
    <t>2025-03</t>
  </si>
  <si>
    <t>2025-04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</si>
</sst>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7">
    <font>
      <sz val="11"/>
      <name val="Aptos Narrow"/>
    </font>
    <font>
      <b/>
      <sz val="11"/>
      <name val="Aptos Narrow"/>
    </font>
    <font>
      <sz val="11"/>
      <name val="Aptos Narrow"/>
    </font>
    <font>
      <b/>
      <sz val="11"/>
      <name val="Aptos Narrow"/>
      <family val="2"/>
    </font>
    <font>
      <sz val="11"/>
      <name val="Aptos Narrow"/>
      <family val="2"/>
    </font>
    <font>
      <b/>
      <sz val="11"/>
      <color rgb="FFC00000"/>
      <name val="Aptos Narrow"/>
      <family val="2"/>
    </font>
    <font>
      <sz val="11"/>
      <color rgb="FFFF0000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0" xfId="0" applyAlignment="1">
      <alignment vertical="top"/>
    </xf>
    <xf numFmtId="43" fontId="0" fillId="0" borderId="1" xfId="1" applyFont="1" applyBorder="1"/>
    <xf numFmtId="43" fontId="0" fillId="0" borderId="0" xfId="1" applyFont="1"/>
    <xf numFmtId="43" fontId="1" fillId="0" borderId="0" xfId="1" applyFont="1"/>
    <xf numFmtId="9" fontId="0" fillId="0" borderId="1" xfId="2" applyFont="1" applyBorder="1"/>
    <xf numFmtId="9" fontId="0" fillId="0" borderId="0" xfId="2" applyFont="1"/>
    <xf numFmtId="9" fontId="1" fillId="0" borderId="0" xfId="2" applyFont="1"/>
    <xf numFmtId="43" fontId="1" fillId="0" borderId="1" xfId="1" applyFont="1" applyBorder="1"/>
    <xf numFmtId="164" fontId="1" fillId="0" borderId="1" xfId="2" applyNumberFormat="1" applyFont="1" applyBorder="1"/>
    <xf numFmtId="164" fontId="1" fillId="0" borderId="0" xfId="2" applyNumberFormat="1" applyFont="1"/>
    <xf numFmtId="164" fontId="0" fillId="0" borderId="0" xfId="2" applyNumberFormat="1" applyFont="1"/>
    <xf numFmtId="43" fontId="0" fillId="0" borderId="0" xfId="0" applyNumberFormat="1"/>
    <xf numFmtId="0" fontId="0" fillId="2" borderId="2" xfId="0" applyFill="1" applyBorder="1"/>
    <xf numFmtId="43" fontId="0" fillId="2" borderId="0" xfId="1" applyFont="1" applyFill="1"/>
    <xf numFmtId="9" fontId="0" fillId="2" borderId="0" xfId="2" applyFont="1" applyFill="1"/>
    <xf numFmtId="0" fontId="0" fillId="2" borderId="0" xfId="0" applyFill="1"/>
    <xf numFmtId="43" fontId="1" fillId="2" borderId="0" xfId="1" applyFont="1" applyFill="1"/>
    <xf numFmtId="164" fontId="1" fillId="2" borderId="0" xfId="2" applyNumberFormat="1" applyFont="1" applyFill="1"/>
    <xf numFmtId="0" fontId="1" fillId="2" borderId="0" xfId="0" applyFont="1" applyFill="1"/>
    <xf numFmtId="43" fontId="0" fillId="2" borderId="0" xfId="0" applyNumberFormat="1" applyFill="1"/>
    <xf numFmtId="43" fontId="3" fillId="0" borderId="0" xfId="1" applyFont="1"/>
    <xf numFmtId="0" fontId="4" fillId="0" borderId="0" xfId="0" applyFont="1"/>
    <xf numFmtId="0" fontId="5" fillId="0" borderId="0" xfId="0" applyFont="1"/>
    <xf numFmtId="43" fontId="3" fillId="2" borderId="0" xfId="1" applyFont="1" applyFill="1"/>
    <xf numFmtId="43" fontId="6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39"/>
  <sheetViews>
    <sheetView tabSelected="1" workbookViewId="0">
      <selection activeCell="R3" sqref="R3:S221"/>
    </sheetView>
  </sheetViews>
  <sheetFormatPr defaultRowHeight="15" customHeight="1"/>
  <cols>
    <col min="1" max="1" width="51.88671875" customWidth="1"/>
    <col min="2" max="2" width="15.109375" style="8" bestFit="1" customWidth="1"/>
    <col min="3" max="3" width="8.88671875" style="11"/>
    <col min="4" max="4" width="11.5546875" customWidth="1"/>
    <col min="5" max="5" width="15.109375" style="8" bestFit="1" customWidth="1"/>
    <col min="6" max="6" width="11.44140625" style="11" customWidth="1"/>
    <col min="8" max="8" width="17.109375" style="8" bestFit="1" customWidth="1"/>
    <col min="9" max="9" width="8.88671875" style="16"/>
    <col min="10" max="10" width="20" bestFit="1" customWidth="1"/>
    <col min="11" max="11" width="15.5546875" bestFit="1" customWidth="1"/>
    <col min="12" max="12" width="15.5546875" customWidth="1"/>
    <col min="13" max="14" width="15.88671875" customWidth="1"/>
    <col min="15" max="15" width="16.44140625" customWidth="1"/>
    <col min="16" max="16" width="34.88671875" hidden="1" customWidth="1"/>
    <col min="17" max="19" width="15.109375" bestFit="1" customWidth="1"/>
  </cols>
  <sheetData>
    <row r="1" spans="1:19" ht="14.4">
      <c r="A1" s="6" t="s">
        <v>0</v>
      </c>
      <c r="B1" s="32">
        <v>2023</v>
      </c>
      <c r="C1" s="32">
        <v>2023</v>
      </c>
      <c r="D1" s="32">
        <v>2023</v>
      </c>
      <c r="E1" s="32">
        <v>2024</v>
      </c>
      <c r="F1" s="32">
        <v>2024</v>
      </c>
      <c r="G1" s="32">
        <v>2024</v>
      </c>
      <c r="H1" s="33" t="s">
        <v>1</v>
      </c>
      <c r="I1" s="33" t="s">
        <v>1</v>
      </c>
      <c r="J1" s="33" t="s">
        <v>1</v>
      </c>
    </row>
    <row r="2" spans="1:19" ht="28.8">
      <c r="A2" s="2" t="s">
        <v>2</v>
      </c>
      <c r="B2" s="7" t="s">
        <v>3</v>
      </c>
      <c r="C2" s="10" t="s">
        <v>4</v>
      </c>
      <c r="D2" s="2" t="s">
        <v>5</v>
      </c>
      <c r="E2" s="7" t="s">
        <v>3</v>
      </c>
      <c r="F2" s="10" t="s">
        <v>4</v>
      </c>
      <c r="G2" s="2" t="s">
        <v>5</v>
      </c>
      <c r="H2" s="13" t="s">
        <v>3</v>
      </c>
      <c r="I2" s="14" t="s">
        <v>4</v>
      </c>
      <c r="J2" s="3" t="s">
        <v>5</v>
      </c>
      <c r="K2" t="s">
        <v>6</v>
      </c>
      <c r="M2" s="31" t="s">
        <v>7</v>
      </c>
      <c r="N2" s="31" t="s">
        <v>340</v>
      </c>
      <c r="O2" s="31" t="s">
        <v>338</v>
      </c>
      <c r="P2" s="31" t="s">
        <v>8</v>
      </c>
      <c r="Q2" s="31" t="s">
        <v>339</v>
      </c>
      <c r="R2" s="31" t="s">
        <v>341</v>
      </c>
      <c r="S2" s="31" t="s">
        <v>342</v>
      </c>
    </row>
    <row r="3" spans="1:19" ht="14.4">
      <c r="A3" s="5" t="s">
        <v>1</v>
      </c>
      <c r="B3" s="9">
        <v>552759972.11000037</v>
      </c>
      <c r="C3" s="12">
        <v>0.49236087121067496</v>
      </c>
      <c r="D3" s="1">
        <v>1812</v>
      </c>
      <c r="E3" s="9">
        <v>569912450.56000006</v>
      </c>
      <c r="F3" s="12">
        <v>0.50763912878932538</v>
      </c>
      <c r="G3" s="1">
        <v>1550</v>
      </c>
      <c r="H3" s="9">
        <v>1122672422.6700001</v>
      </c>
      <c r="I3" s="15">
        <v>1</v>
      </c>
      <c r="J3" s="1">
        <v>3356</v>
      </c>
      <c r="K3" s="17">
        <f t="shared" ref="K3:K66" si="0">E3*1.06</f>
        <v>604107197.59360015</v>
      </c>
      <c r="L3" s="17">
        <f>K3*1.15</f>
        <v>694723277.23264015</v>
      </c>
      <c r="M3" s="17">
        <f>L3*0.45</f>
        <v>312625474.75468808</v>
      </c>
      <c r="N3" s="17">
        <f>L3*0.55</f>
        <v>382097802.47795212</v>
      </c>
      <c r="O3" s="17">
        <f>M3/2</f>
        <v>156312737.37734404</v>
      </c>
      <c r="Q3" s="17">
        <f>M3/2</f>
        <v>156312737.37734404</v>
      </c>
      <c r="R3" s="17">
        <f>N3/2</f>
        <v>191048901.23897606</v>
      </c>
      <c r="S3" s="17">
        <f>N3/2</f>
        <v>191048901.23897606</v>
      </c>
    </row>
    <row r="4" spans="1:19" ht="14.4">
      <c r="A4" s="4" t="s">
        <v>9</v>
      </c>
      <c r="B4" s="8">
        <v>77176364.1199999</v>
      </c>
      <c r="C4" s="11">
        <v>6.874343981519998E-2</v>
      </c>
      <c r="D4">
        <v>175</v>
      </c>
      <c r="E4" s="8">
        <v>82310930.099999994</v>
      </c>
      <c r="F4" s="11">
        <v>7.3316960885387833E-2</v>
      </c>
      <c r="G4">
        <v>155</v>
      </c>
      <c r="H4" s="9">
        <v>159487294.21999991</v>
      </c>
      <c r="I4" s="15">
        <v>0.14206040070058781</v>
      </c>
      <c r="J4" s="1">
        <v>330</v>
      </c>
      <c r="K4" s="17">
        <f t="shared" si="0"/>
        <v>87249585.906000003</v>
      </c>
      <c r="L4" s="17">
        <f>K4*1.15</f>
        <v>100337023.79189999</v>
      </c>
      <c r="M4" s="17">
        <f>L4*0.45</f>
        <v>45151660.706354998</v>
      </c>
      <c r="N4" s="17">
        <f t="shared" ref="N4:N67" si="1">L4*0.55</f>
        <v>55185363.085545003</v>
      </c>
      <c r="O4" s="17">
        <f>M4/2</f>
        <v>22575830.353177499</v>
      </c>
      <c r="P4" s="17">
        <v>31423000</v>
      </c>
      <c r="Q4" s="17">
        <f t="shared" ref="Q4:Q67" si="2">M4/2</f>
        <v>22575830.353177499</v>
      </c>
      <c r="R4" s="17">
        <f t="shared" ref="R4:R67" si="3">N4/2</f>
        <v>27592681.542772502</v>
      </c>
      <c r="S4" s="17">
        <f t="shared" ref="S4:S67" si="4">N4/2</f>
        <v>27592681.542772502</v>
      </c>
    </row>
    <row r="5" spans="1:19" ht="14.4">
      <c r="A5" s="4" t="s">
        <v>10</v>
      </c>
      <c r="E5" s="8">
        <v>64324989.899999961</v>
      </c>
      <c r="F5" s="11">
        <v>5.7296312442607973E-2</v>
      </c>
      <c r="G5">
        <v>117</v>
      </c>
      <c r="H5" s="9">
        <v>64324989.899999961</v>
      </c>
      <c r="I5" s="15">
        <v>5.7296312442607973E-2</v>
      </c>
      <c r="J5" s="1">
        <v>117</v>
      </c>
      <c r="K5" s="17">
        <f t="shared" si="0"/>
        <v>68184489.293999955</v>
      </c>
      <c r="L5" s="17">
        <f t="shared" ref="L5:L68" si="5">K5*1.15</f>
        <v>78412162.688099936</v>
      </c>
      <c r="M5" s="17">
        <f t="shared" ref="M5:M68" si="6">L5*0.45</f>
        <v>35285473.209644973</v>
      </c>
      <c r="N5" s="17">
        <f t="shared" si="1"/>
        <v>43126689.47845497</v>
      </c>
      <c r="O5" s="17">
        <f t="shared" ref="O5:O68" si="7">M5/2</f>
        <v>17642736.604822487</v>
      </c>
      <c r="P5" s="17">
        <v>6857925</v>
      </c>
      <c r="Q5" s="17">
        <f t="shared" si="2"/>
        <v>17642736.604822487</v>
      </c>
      <c r="R5" s="17">
        <f t="shared" si="3"/>
        <v>21563344.739227485</v>
      </c>
      <c r="S5" s="17">
        <f t="shared" si="4"/>
        <v>21563344.739227485</v>
      </c>
    </row>
    <row r="6" spans="1:19" ht="14.4">
      <c r="A6" s="4" t="s">
        <v>11</v>
      </c>
      <c r="B6" s="8">
        <v>40866025.489999972</v>
      </c>
      <c r="C6" s="11">
        <v>3.6400667429605321E-2</v>
      </c>
      <c r="D6">
        <v>127</v>
      </c>
      <c r="E6" s="8">
        <v>50977333.369999953</v>
      </c>
      <c r="F6" s="11">
        <v>4.5407130647034964E-2</v>
      </c>
      <c r="G6">
        <v>138</v>
      </c>
      <c r="H6" s="9">
        <v>91843358.859999925</v>
      </c>
      <c r="I6" s="15">
        <v>8.1807798076640292E-2</v>
      </c>
      <c r="J6" s="1">
        <v>265</v>
      </c>
      <c r="K6" s="17">
        <f t="shared" si="0"/>
        <v>54035973.372199953</v>
      </c>
      <c r="L6" s="17">
        <f t="shared" si="5"/>
        <v>62141369.378029943</v>
      </c>
      <c r="M6" s="17">
        <f t="shared" si="6"/>
        <v>27963616.220113475</v>
      </c>
      <c r="N6" s="17">
        <f t="shared" si="1"/>
        <v>34177753.157916471</v>
      </c>
      <c r="O6" s="17">
        <f t="shared" si="7"/>
        <v>13981808.110056737</v>
      </c>
      <c r="P6" s="17">
        <v>14017241</v>
      </c>
      <c r="Q6" s="17">
        <f t="shared" si="2"/>
        <v>13981808.110056737</v>
      </c>
      <c r="R6" s="17">
        <f t="shared" si="3"/>
        <v>17088876.578958236</v>
      </c>
      <c r="S6" s="17">
        <f t="shared" si="4"/>
        <v>17088876.578958236</v>
      </c>
    </row>
    <row r="7" spans="1:19" ht="14.4">
      <c r="A7" s="4" t="s">
        <v>12</v>
      </c>
      <c r="B7" s="8">
        <v>71677427.799999967</v>
      </c>
      <c r="C7" s="11">
        <v>6.3845362505238035E-2</v>
      </c>
      <c r="D7">
        <v>175</v>
      </c>
      <c r="E7" s="8">
        <v>40254232.75000003</v>
      </c>
      <c r="F7" s="11">
        <v>3.5855724196257752E-2</v>
      </c>
      <c r="G7">
        <v>102</v>
      </c>
      <c r="H7" s="9">
        <v>111931660.55</v>
      </c>
      <c r="I7" s="15">
        <v>9.9701086701495786E-2</v>
      </c>
      <c r="J7" s="1">
        <v>277</v>
      </c>
      <c r="K7" s="17">
        <f t="shared" si="0"/>
        <v>42669486.715000033</v>
      </c>
      <c r="L7" s="17">
        <f t="shared" si="5"/>
        <v>49069909.722250037</v>
      </c>
      <c r="M7" s="17">
        <f t="shared" si="6"/>
        <v>22081459.375012517</v>
      </c>
      <c r="N7" s="17">
        <f t="shared" si="1"/>
        <v>26988450.347237524</v>
      </c>
      <c r="O7" s="17">
        <f t="shared" si="7"/>
        <v>11040729.687506258</v>
      </c>
      <c r="P7" s="17"/>
      <c r="Q7" s="17">
        <f t="shared" si="2"/>
        <v>11040729.687506258</v>
      </c>
      <c r="R7" s="17">
        <f t="shared" si="3"/>
        <v>13494225.173618762</v>
      </c>
      <c r="S7" s="17">
        <f t="shared" si="4"/>
        <v>13494225.173618762</v>
      </c>
    </row>
    <row r="8" spans="1:19" ht="14.4">
      <c r="A8" s="4" t="s">
        <v>13</v>
      </c>
      <c r="B8" s="8">
        <v>32669444.379999973</v>
      </c>
      <c r="C8" s="11">
        <v>2.9099712187018668E-2</v>
      </c>
      <c r="D8">
        <v>90</v>
      </c>
      <c r="E8" s="8">
        <v>35449043.059999973</v>
      </c>
      <c r="F8" s="11">
        <v>3.1575589053566618E-2</v>
      </c>
      <c r="G8">
        <v>58</v>
      </c>
      <c r="H8" s="9">
        <v>68118487.439999938</v>
      </c>
      <c r="I8" s="15">
        <v>6.0675301240585282E-2</v>
      </c>
      <c r="J8" s="1">
        <v>148</v>
      </c>
      <c r="K8" s="17">
        <f t="shared" si="0"/>
        <v>37575985.643599972</v>
      </c>
      <c r="L8" s="17">
        <f t="shared" si="5"/>
        <v>43212383.490139961</v>
      </c>
      <c r="M8" s="17">
        <f t="shared" si="6"/>
        <v>19445572.570562985</v>
      </c>
      <c r="N8" s="17">
        <f t="shared" si="1"/>
        <v>23766810.91957698</v>
      </c>
      <c r="O8" s="17">
        <f t="shared" si="7"/>
        <v>9722786.2852814924</v>
      </c>
      <c r="P8" s="17">
        <v>13625995</v>
      </c>
      <c r="Q8" s="17">
        <f t="shared" si="2"/>
        <v>9722786.2852814924</v>
      </c>
      <c r="R8" s="17">
        <f t="shared" si="3"/>
        <v>11883405.45978849</v>
      </c>
      <c r="S8" s="17">
        <f t="shared" si="4"/>
        <v>11883405.45978849</v>
      </c>
    </row>
    <row r="9" spans="1:19" ht="14.4">
      <c r="A9" s="4" t="s">
        <v>14</v>
      </c>
      <c r="B9" s="8">
        <v>21276166.98999998</v>
      </c>
      <c r="C9" s="11">
        <v>1.8951357992209209E-2</v>
      </c>
      <c r="D9">
        <v>50</v>
      </c>
      <c r="E9" s="8">
        <v>22419661.680000003</v>
      </c>
      <c r="F9" s="11">
        <v>1.9969905047351529E-2</v>
      </c>
      <c r="G9">
        <v>46</v>
      </c>
      <c r="H9" s="9">
        <v>43695828.669999987</v>
      </c>
      <c r="I9" s="15">
        <v>3.8921263039560741E-2</v>
      </c>
      <c r="J9" s="1">
        <v>96</v>
      </c>
      <c r="K9" s="17">
        <f t="shared" si="0"/>
        <v>23764841.380800005</v>
      </c>
      <c r="L9" s="17">
        <f t="shared" si="5"/>
        <v>27329567.587920003</v>
      </c>
      <c r="M9" s="17">
        <f t="shared" si="6"/>
        <v>12298305.414564002</v>
      </c>
      <c r="N9" s="17">
        <f t="shared" si="1"/>
        <v>15031262.173356002</v>
      </c>
      <c r="O9" s="17">
        <f t="shared" si="7"/>
        <v>6149152.7072820012</v>
      </c>
      <c r="P9" s="17">
        <v>463000</v>
      </c>
      <c r="Q9" s="17">
        <f t="shared" si="2"/>
        <v>6149152.7072820012</v>
      </c>
      <c r="R9" s="17">
        <f t="shared" si="3"/>
        <v>7515631.0866780011</v>
      </c>
      <c r="S9" s="17">
        <f t="shared" si="4"/>
        <v>7515631.0866780011</v>
      </c>
    </row>
    <row r="10" spans="1:19" ht="14.4">
      <c r="A10" s="4" t="s">
        <v>15</v>
      </c>
      <c r="B10" s="8">
        <v>17626993.189999994</v>
      </c>
      <c r="C10" s="11">
        <v>1.5700922935363931E-2</v>
      </c>
      <c r="D10">
        <v>48</v>
      </c>
      <c r="E10" s="8">
        <v>18357538.509999998</v>
      </c>
      <c r="F10" s="11">
        <v>1.6351642865103169E-2</v>
      </c>
      <c r="G10">
        <v>49</v>
      </c>
      <c r="H10" s="9">
        <v>35984531.699999988</v>
      </c>
      <c r="I10" s="15">
        <v>3.20525658004671E-2</v>
      </c>
      <c r="J10" s="1">
        <v>97</v>
      </c>
      <c r="K10" s="17">
        <f t="shared" si="0"/>
        <v>19458990.820599999</v>
      </c>
      <c r="L10" s="17">
        <f t="shared" si="5"/>
        <v>22377839.443689998</v>
      </c>
      <c r="M10" s="17">
        <f t="shared" si="6"/>
        <v>10070027.749660499</v>
      </c>
      <c r="N10" s="17">
        <f t="shared" si="1"/>
        <v>12307811.694029501</v>
      </c>
      <c r="O10" s="17">
        <f t="shared" si="7"/>
        <v>5035013.8748302497</v>
      </c>
      <c r="P10" s="25">
        <v>2863000</v>
      </c>
      <c r="Q10" s="17">
        <f t="shared" si="2"/>
        <v>5035013.8748302497</v>
      </c>
      <c r="R10" s="17">
        <f t="shared" si="3"/>
        <v>6153905.8470147504</v>
      </c>
      <c r="S10" s="17">
        <f t="shared" si="4"/>
        <v>6153905.8470147504</v>
      </c>
    </row>
    <row r="11" spans="1:19" ht="14.4">
      <c r="A11" s="4" t="s">
        <v>16</v>
      </c>
      <c r="B11" s="8">
        <v>12235129.669999998</v>
      </c>
      <c r="C11" s="11">
        <v>1.0898218770620333E-2</v>
      </c>
      <c r="D11">
        <v>48</v>
      </c>
      <c r="E11" s="8">
        <v>16781077.169999994</v>
      </c>
      <c r="F11" s="11">
        <v>1.4947438657208958E-2</v>
      </c>
      <c r="G11">
        <v>46</v>
      </c>
      <c r="H11" s="9">
        <v>29016206.839999992</v>
      </c>
      <c r="I11" s="15">
        <v>2.584565742782929E-2</v>
      </c>
      <c r="J11" s="1">
        <v>94</v>
      </c>
      <c r="K11" s="17">
        <f t="shared" si="0"/>
        <v>17787941.800199997</v>
      </c>
      <c r="L11" s="17">
        <f t="shared" si="5"/>
        <v>20456133.070229996</v>
      </c>
      <c r="M11" s="17">
        <f t="shared" si="6"/>
        <v>9205259.881603498</v>
      </c>
      <c r="N11" s="17">
        <f t="shared" si="1"/>
        <v>11250873.188626498</v>
      </c>
      <c r="O11" s="17">
        <f t="shared" si="7"/>
        <v>4602629.940801749</v>
      </c>
      <c r="P11" s="30">
        <v>15128197</v>
      </c>
      <c r="Q11" s="17">
        <f t="shared" si="2"/>
        <v>4602629.940801749</v>
      </c>
      <c r="R11" s="17">
        <f t="shared" si="3"/>
        <v>5625436.594313249</v>
      </c>
      <c r="S11" s="17">
        <f t="shared" si="4"/>
        <v>5625436.594313249</v>
      </c>
    </row>
    <row r="12" spans="1:19" ht="14.4">
      <c r="A12" s="4" t="s">
        <v>17</v>
      </c>
      <c r="B12" s="8">
        <v>18073953.330000006</v>
      </c>
      <c r="C12" s="11">
        <v>1.6099044534304632E-2</v>
      </c>
      <c r="D12">
        <v>34</v>
      </c>
      <c r="E12" s="8">
        <v>13060764.399999999</v>
      </c>
      <c r="F12" s="11">
        <v>1.1633637859330493E-2</v>
      </c>
      <c r="G12">
        <v>18</v>
      </c>
      <c r="H12" s="9">
        <v>31134717.730000004</v>
      </c>
      <c r="I12" s="15">
        <v>2.7732682393635126E-2</v>
      </c>
      <c r="J12" s="1">
        <v>52</v>
      </c>
      <c r="K12" s="17">
        <f t="shared" si="0"/>
        <v>13844410.263999999</v>
      </c>
      <c r="L12" s="17">
        <f t="shared" si="5"/>
        <v>15921071.803599996</v>
      </c>
      <c r="M12" s="17">
        <f t="shared" si="6"/>
        <v>7164482.3116199989</v>
      </c>
      <c r="N12" s="17">
        <f t="shared" si="1"/>
        <v>8756589.4919799995</v>
      </c>
      <c r="O12" s="17">
        <f t="shared" si="7"/>
        <v>3582241.1558099994</v>
      </c>
      <c r="P12" s="25">
        <v>0</v>
      </c>
      <c r="Q12" s="17">
        <f t="shared" si="2"/>
        <v>3582241.1558099994</v>
      </c>
      <c r="R12" s="17">
        <f t="shared" si="3"/>
        <v>4378294.7459899997</v>
      </c>
      <c r="S12" s="17">
        <f t="shared" si="4"/>
        <v>4378294.7459899997</v>
      </c>
    </row>
    <row r="13" spans="1:19" ht="14.4">
      <c r="A13" s="4" t="s">
        <v>18</v>
      </c>
      <c r="B13" s="8">
        <v>13898135.479999999</v>
      </c>
      <c r="C13" s="11">
        <v>1.2379510887910387E-2</v>
      </c>
      <c r="D13">
        <v>53</v>
      </c>
      <c r="E13" s="8">
        <v>11910250.440000003</v>
      </c>
      <c r="F13" s="11">
        <v>1.060883851736057E-2</v>
      </c>
      <c r="G13">
        <v>45</v>
      </c>
      <c r="H13" s="9">
        <v>25808385.920000002</v>
      </c>
      <c r="I13" s="15">
        <v>2.2988349405270957E-2</v>
      </c>
      <c r="J13" s="1">
        <v>98</v>
      </c>
      <c r="K13" s="17">
        <f t="shared" si="0"/>
        <v>12624865.466400005</v>
      </c>
      <c r="L13" s="17">
        <f t="shared" si="5"/>
        <v>14518595.286360005</v>
      </c>
      <c r="M13" s="17">
        <f t="shared" si="6"/>
        <v>6533367.8788620019</v>
      </c>
      <c r="N13" s="17">
        <f t="shared" si="1"/>
        <v>7985227.407498003</v>
      </c>
      <c r="O13" s="17">
        <f t="shared" si="7"/>
        <v>3266683.939431001</v>
      </c>
      <c r="P13" s="17">
        <v>4491000</v>
      </c>
      <c r="Q13" s="17">
        <f t="shared" si="2"/>
        <v>3266683.939431001</v>
      </c>
      <c r="R13" s="17">
        <f t="shared" si="3"/>
        <v>3992613.7037490015</v>
      </c>
      <c r="S13" s="17">
        <f t="shared" si="4"/>
        <v>3992613.7037490015</v>
      </c>
    </row>
    <row r="14" spans="1:19" s="21" customFormat="1" ht="14.4">
      <c r="A14" s="4" t="s">
        <v>19</v>
      </c>
      <c r="B14" s="8">
        <v>2848187.3000000003</v>
      </c>
      <c r="C14" s="11">
        <v>2.5369709297982821E-3</v>
      </c>
      <c r="D14">
        <v>11</v>
      </c>
      <c r="E14" s="8">
        <v>10897885.309999999</v>
      </c>
      <c r="F14" s="11">
        <v>9.7070927279767506E-3</v>
      </c>
      <c r="G14">
        <v>34</v>
      </c>
      <c r="H14" s="9">
        <v>13746072.609999999</v>
      </c>
      <c r="I14" s="15">
        <v>1.2244063657775034E-2</v>
      </c>
      <c r="J14" s="1">
        <v>45</v>
      </c>
      <c r="K14" s="17">
        <f t="shared" si="0"/>
        <v>11551758.428599998</v>
      </c>
      <c r="L14" s="17">
        <f t="shared" si="5"/>
        <v>13284522.192889998</v>
      </c>
      <c r="M14" s="17">
        <f t="shared" si="6"/>
        <v>5978034.9868004993</v>
      </c>
      <c r="N14" s="17">
        <f t="shared" si="1"/>
        <v>7306487.2060894994</v>
      </c>
      <c r="O14" s="17">
        <f t="shared" si="7"/>
        <v>2989017.4934002496</v>
      </c>
      <c r="P14" s="17"/>
      <c r="Q14" s="17">
        <f t="shared" si="2"/>
        <v>2989017.4934002496</v>
      </c>
      <c r="R14" s="17">
        <f t="shared" si="3"/>
        <v>3653243.6030447497</v>
      </c>
      <c r="S14" s="17">
        <f t="shared" si="4"/>
        <v>3653243.6030447497</v>
      </c>
    </row>
    <row r="15" spans="1:19" s="21" customFormat="1" ht="14.4">
      <c r="A15" s="4" t="s">
        <v>20</v>
      </c>
      <c r="B15" s="8">
        <v>3897834.2300000004</v>
      </c>
      <c r="C15" s="11">
        <v>3.4719248030783199E-3</v>
      </c>
      <c r="D15">
        <v>3</v>
      </c>
      <c r="E15" s="8">
        <v>10778316.07</v>
      </c>
      <c r="F15" s="11">
        <v>9.6005886065736144E-3</v>
      </c>
      <c r="G15">
        <v>11</v>
      </c>
      <c r="H15" s="9">
        <v>14676150.300000001</v>
      </c>
      <c r="I15" s="15">
        <v>1.3072513409651935E-2</v>
      </c>
      <c r="J15" s="1">
        <v>14</v>
      </c>
      <c r="K15" s="17">
        <f t="shared" si="0"/>
        <v>11425015.034200002</v>
      </c>
      <c r="L15" s="17">
        <f t="shared" si="5"/>
        <v>13138767.28933</v>
      </c>
      <c r="M15" s="17">
        <f t="shared" si="6"/>
        <v>5912445.2801985005</v>
      </c>
      <c r="N15" s="17">
        <f t="shared" si="1"/>
        <v>7226322.0091315005</v>
      </c>
      <c r="O15" s="17">
        <f t="shared" si="7"/>
        <v>2956222.6400992502</v>
      </c>
      <c r="P15" s="17"/>
      <c r="Q15" s="17">
        <f t="shared" si="2"/>
        <v>2956222.6400992502</v>
      </c>
      <c r="R15" s="17">
        <f t="shared" si="3"/>
        <v>3613161.0045657502</v>
      </c>
      <c r="S15" s="17">
        <f t="shared" si="4"/>
        <v>3613161.0045657502</v>
      </c>
    </row>
    <row r="16" spans="1:19" ht="14.4">
      <c r="A16" s="4" t="s">
        <v>21</v>
      </c>
      <c r="B16" s="8">
        <v>3439252.16</v>
      </c>
      <c r="C16" s="11">
        <v>3.0634511817976121E-3</v>
      </c>
      <c r="D16">
        <v>6</v>
      </c>
      <c r="E16" s="8">
        <v>8548000.9199999999</v>
      </c>
      <c r="F16" s="11">
        <v>7.6139760337843544E-3</v>
      </c>
      <c r="G16">
        <v>2</v>
      </c>
      <c r="H16" s="9">
        <v>11987253.08</v>
      </c>
      <c r="I16" s="15">
        <v>1.0677427215581967E-2</v>
      </c>
      <c r="J16" s="1">
        <v>8</v>
      </c>
      <c r="K16" s="17">
        <f t="shared" si="0"/>
        <v>9060880.9752000012</v>
      </c>
      <c r="L16" s="17">
        <f t="shared" si="5"/>
        <v>10420013.121480001</v>
      </c>
      <c r="M16" s="17">
        <f t="shared" si="6"/>
        <v>4689005.904666001</v>
      </c>
      <c r="N16" s="17">
        <f t="shared" si="1"/>
        <v>5731007.2168140011</v>
      </c>
      <c r="O16" s="17">
        <f t="shared" si="7"/>
        <v>2344502.9523330005</v>
      </c>
      <c r="P16" s="17"/>
      <c r="Q16" s="17">
        <f t="shared" si="2"/>
        <v>2344502.9523330005</v>
      </c>
      <c r="R16" s="17">
        <f t="shared" si="3"/>
        <v>2865503.6084070005</v>
      </c>
      <c r="S16" s="17">
        <f t="shared" si="4"/>
        <v>2865503.6084070005</v>
      </c>
    </row>
    <row r="17" spans="1:19" ht="14.4">
      <c r="A17" s="18" t="s">
        <v>22</v>
      </c>
      <c r="B17" s="19">
        <v>9134501.5100000016</v>
      </c>
      <c r="C17" s="20">
        <v>8.1363907454641473E-3</v>
      </c>
      <c r="D17" s="21">
        <v>11</v>
      </c>
      <c r="E17" s="19">
        <v>8320543.3000000035</v>
      </c>
      <c r="F17" s="20">
        <v>7.4113723041416115E-3</v>
      </c>
      <c r="G17" s="21">
        <v>9</v>
      </c>
      <c r="H17" s="22">
        <v>17455044.810000006</v>
      </c>
      <c r="I17" s="23">
        <v>1.554776304960576E-2</v>
      </c>
      <c r="J17" s="24">
        <v>20</v>
      </c>
      <c r="K17" s="25">
        <f t="shared" si="0"/>
        <v>8819775.8980000038</v>
      </c>
      <c r="L17" s="17">
        <f t="shared" si="5"/>
        <v>10142742.282700004</v>
      </c>
      <c r="M17" s="17">
        <f t="shared" si="6"/>
        <v>4564234.0272150021</v>
      </c>
      <c r="N17" s="17">
        <f t="shared" si="1"/>
        <v>5578508.2554850029</v>
      </c>
      <c r="O17" s="17">
        <f t="shared" si="7"/>
        <v>2282117.0136075011</v>
      </c>
      <c r="P17" s="17"/>
      <c r="Q17" s="17">
        <f t="shared" si="2"/>
        <v>2282117.0136075011</v>
      </c>
      <c r="R17" s="17">
        <f t="shared" si="3"/>
        <v>2789254.1277425014</v>
      </c>
      <c r="S17" s="17">
        <f t="shared" si="4"/>
        <v>2789254.1277425014</v>
      </c>
    </row>
    <row r="18" spans="1:19" ht="14.4">
      <c r="A18" s="4" t="s">
        <v>23</v>
      </c>
      <c r="B18" s="8">
        <v>4353045.0599999987</v>
      </c>
      <c r="C18" s="11">
        <v>3.8773955537692393E-3</v>
      </c>
      <c r="D18">
        <v>15</v>
      </c>
      <c r="E18" s="8">
        <v>7280431.2699999996</v>
      </c>
      <c r="F18" s="11">
        <v>6.4849114692648148E-3</v>
      </c>
      <c r="G18">
        <v>21</v>
      </c>
      <c r="H18" s="9">
        <v>11633476.329999998</v>
      </c>
      <c r="I18" s="15">
        <v>1.0362307023034055E-2</v>
      </c>
      <c r="J18" s="1">
        <v>36</v>
      </c>
      <c r="K18" s="17">
        <f t="shared" si="0"/>
        <v>7717257.1462000003</v>
      </c>
      <c r="L18" s="17">
        <f t="shared" si="5"/>
        <v>8874845.7181299999</v>
      </c>
      <c r="M18" s="17">
        <f t="shared" si="6"/>
        <v>3993680.5731585003</v>
      </c>
      <c r="N18" s="17">
        <f t="shared" si="1"/>
        <v>4881165.1449715002</v>
      </c>
      <c r="O18" s="17">
        <f t="shared" si="7"/>
        <v>1996840.2865792501</v>
      </c>
      <c r="P18" s="17"/>
      <c r="Q18" s="17">
        <f t="shared" si="2"/>
        <v>1996840.2865792501</v>
      </c>
      <c r="R18" s="17">
        <f t="shared" si="3"/>
        <v>2440582.5724857501</v>
      </c>
      <c r="S18" s="17">
        <f t="shared" si="4"/>
        <v>2440582.5724857501</v>
      </c>
    </row>
    <row r="19" spans="1:19" ht="14.4">
      <c r="A19" s="4" t="s">
        <v>24</v>
      </c>
      <c r="B19" s="8">
        <v>33040132.439999998</v>
      </c>
      <c r="C19" s="11">
        <v>2.9429895820743662E-2</v>
      </c>
      <c r="D19">
        <v>89</v>
      </c>
      <c r="E19" s="8">
        <v>6726067.3900000015</v>
      </c>
      <c r="F19" s="11">
        <v>5.9911219463320434E-3</v>
      </c>
      <c r="G19">
        <v>20</v>
      </c>
      <c r="H19" s="9">
        <v>39766199.829999998</v>
      </c>
      <c r="I19" s="15">
        <v>3.5421017767075708E-2</v>
      </c>
      <c r="J19" s="1">
        <v>109</v>
      </c>
      <c r="K19" s="17">
        <f t="shared" si="0"/>
        <v>7129631.4334000023</v>
      </c>
      <c r="L19" s="17">
        <f t="shared" si="5"/>
        <v>8199076.1484100018</v>
      </c>
      <c r="M19" s="17">
        <f t="shared" si="6"/>
        <v>3689584.2667845008</v>
      </c>
      <c r="N19" s="17">
        <f t="shared" si="1"/>
        <v>4509491.8816255014</v>
      </c>
      <c r="O19" s="17">
        <f t="shared" si="7"/>
        <v>1844792.1333922504</v>
      </c>
      <c r="P19" s="17"/>
      <c r="Q19" s="17">
        <f t="shared" si="2"/>
        <v>1844792.1333922504</v>
      </c>
      <c r="R19" s="17">
        <f t="shared" si="3"/>
        <v>2254745.9408127507</v>
      </c>
      <c r="S19" s="17">
        <f t="shared" si="4"/>
        <v>2254745.9408127507</v>
      </c>
    </row>
    <row r="20" spans="1:19" ht="14.4">
      <c r="A20" s="4" t="s">
        <v>25</v>
      </c>
      <c r="B20" s="8">
        <v>3132831.0300000007</v>
      </c>
      <c r="C20" s="11">
        <v>2.7905121447174531E-3</v>
      </c>
      <c r="D20">
        <v>9</v>
      </c>
      <c r="E20" s="8">
        <v>6629725.9800000004</v>
      </c>
      <c r="F20" s="11">
        <v>5.9053075911785812E-3</v>
      </c>
      <c r="G20">
        <v>18</v>
      </c>
      <c r="H20" s="9">
        <v>9762557.0100000016</v>
      </c>
      <c r="I20" s="15">
        <v>8.6958197358960355E-3</v>
      </c>
      <c r="J20" s="1">
        <v>27</v>
      </c>
      <c r="K20" s="17">
        <f t="shared" si="0"/>
        <v>7027509.5388000011</v>
      </c>
      <c r="L20" s="17">
        <f t="shared" si="5"/>
        <v>8081635.9696200006</v>
      </c>
      <c r="M20" s="17">
        <f t="shared" si="6"/>
        <v>3636736.1863290002</v>
      </c>
      <c r="N20" s="17">
        <f t="shared" si="1"/>
        <v>4444899.7832910009</v>
      </c>
      <c r="O20" s="17">
        <f t="shared" si="7"/>
        <v>1818368.0931645001</v>
      </c>
      <c r="P20" s="17"/>
      <c r="Q20" s="17">
        <f t="shared" si="2"/>
        <v>1818368.0931645001</v>
      </c>
      <c r="R20" s="17">
        <f t="shared" si="3"/>
        <v>2222449.8916455004</v>
      </c>
      <c r="S20" s="17">
        <f t="shared" si="4"/>
        <v>2222449.8916455004</v>
      </c>
    </row>
    <row r="21" spans="1:19" ht="14.4">
      <c r="A21" s="4" t="s">
        <v>26</v>
      </c>
      <c r="B21" s="8">
        <v>4388153.82</v>
      </c>
      <c r="C21" s="11">
        <v>3.9086680418887075E-3</v>
      </c>
      <c r="D21">
        <v>32</v>
      </c>
      <c r="E21" s="8">
        <v>6077342.4799999977</v>
      </c>
      <c r="F21" s="11">
        <v>5.4132820556387533E-3</v>
      </c>
      <c r="G21">
        <v>40</v>
      </c>
      <c r="H21" s="9">
        <v>10465496.299999997</v>
      </c>
      <c r="I21" s="15">
        <v>9.3219500975274608E-3</v>
      </c>
      <c r="J21" s="1">
        <v>72</v>
      </c>
      <c r="K21" s="17">
        <f t="shared" si="0"/>
        <v>6441983.0287999976</v>
      </c>
      <c r="L21" s="17">
        <f t="shared" si="5"/>
        <v>7408280.4831199963</v>
      </c>
      <c r="M21" s="17">
        <f t="shared" si="6"/>
        <v>3333726.2174039986</v>
      </c>
      <c r="N21" s="17">
        <f t="shared" si="1"/>
        <v>4074554.2657159981</v>
      </c>
      <c r="O21" s="17">
        <f t="shared" si="7"/>
        <v>1666863.1087019993</v>
      </c>
      <c r="P21" s="17"/>
      <c r="Q21" s="17">
        <f t="shared" si="2"/>
        <v>1666863.1087019993</v>
      </c>
      <c r="R21" s="17">
        <f t="shared" si="3"/>
        <v>2037277.1328579991</v>
      </c>
      <c r="S21" s="17">
        <f t="shared" si="4"/>
        <v>2037277.1328579991</v>
      </c>
    </row>
    <row r="22" spans="1:19" ht="14.4">
      <c r="A22" s="4" t="s">
        <v>27</v>
      </c>
      <c r="B22" s="8">
        <v>9106522.4499999974</v>
      </c>
      <c r="C22" s="11">
        <v>8.1114689076822385E-3</v>
      </c>
      <c r="D22">
        <v>29</v>
      </c>
      <c r="E22" s="8">
        <v>5867643.6300000008</v>
      </c>
      <c r="F22" s="11">
        <v>5.2264966267232737E-3</v>
      </c>
      <c r="G22">
        <v>19</v>
      </c>
      <c r="H22" s="9">
        <v>14974166.079999998</v>
      </c>
      <c r="I22" s="15">
        <v>1.3337965534405511E-2</v>
      </c>
      <c r="J22" s="1">
        <v>48</v>
      </c>
      <c r="K22" s="17">
        <f t="shared" si="0"/>
        <v>6219702.2478000009</v>
      </c>
      <c r="L22" s="17">
        <f t="shared" si="5"/>
        <v>7152657.5849700002</v>
      </c>
      <c r="M22" s="17">
        <f t="shared" si="6"/>
        <v>3218695.9132365002</v>
      </c>
      <c r="N22" s="17">
        <f t="shared" si="1"/>
        <v>3933961.6717335004</v>
      </c>
      <c r="O22" s="17">
        <f t="shared" si="7"/>
        <v>1609347.9566182501</v>
      </c>
      <c r="P22" s="17"/>
      <c r="Q22" s="17">
        <f t="shared" si="2"/>
        <v>1609347.9566182501</v>
      </c>
      <c r="R22" s="17">
        <f t="shared" si="3"/>
        <v>1966980.8358667502</v>
      </c>
      <c r="S22" s="17">
        <f t="shared" si="4"/>
        <v>1966980.8358667502</v>
      </c>
    </row>
    <row r="23" spans="1:19" ht="14.4">
      <c r="A23" s="4" t="s">
        <v>28</v>
      </c>
      <c r="B23" s="8">
        <v>2491245.0499999998</v>
      </c>
      <c r="C23" s="11">
        <v>2.2190311258160119E-3</v>
      </c>
      <c r="D23">
        <v>11</v>
      </c>
      <c r="E23" s="8">
        <v>5762751.9000000004</v>
      </c>
      <c r="F23" s="11">
        <v>5.1330662298577825E-3</v>
      </c>
      <c r="G23">
        <v>13</v>
      </c>
      <c r="H23" s="9">
        <v>8253996.9500000002</v>
      </c>
      <c r="I23" s="15">
        <v>7.3520973556737944E-3</v>
      </c>
      <c r="J23" s="1">
        <v>24</v>
      </c>
      <c r="K23" s="17">
        <f t="shared" si="0"/>
        <v>6108517.0140000004</v>
      </c>
      <c r="L23" s="17">
        <f t="shared" si="5"/>
        <v>7024794.5661000004</v>
      </c>
      <c r="M23" s="17">
        <f t="shared" si="6"/>
        <v>3161157.5547450003</v>
      </c>
      <c r="N23" s="17">
        <f t="shared" si="1"/>
        <v>3863637.0113550005</v>
      </c>
      <c r="O23" s="17">
        <f t="shared" si="7"/>
        <v>1580578.7773725002</v>
      </c>
      <c r="P23" s="17"/>
      <c r="Q23" s="17">
        <f t="shared" si="2"/>
        <v>1580578.7773725002</v>
      </c>
      <c r="R23" s="17">
        <f t="shared" si="3"/>
        <v>1931818.5056775003</v>
      </c>
      <c r="S23" s="17">
        <f t="shared" si="4"/>
        <v>1931818.5056775003</v>
      </c>
    </row>
    <row r="24" spans="1:19" ht="14.4">
      <c r="A24" s="4" t="s">
        <v>29</v>
      </c>
      <c r="B24" s="8">
        <v>3671901.8099999996</v>
      </c>
      <c r="C24" s="11">
        <v>3.27067961753909E-3</v>
      </c>
      <c r="D24">
        <v>3</v>
      </c>
      <c r="E24" s="8">
        <v>5455753.8100000005</v>
      </c>
      <c r="F24" s="11">
        <v>4.8596132761726104E-3</v>
      </c>
      <c r="G24">
        <v>2</v>
      </c>
      <c r="H24" s="9">
        <v>9127655.620000001</v>
      </c>
      <c r="I24" s="15">
        <v>8.1302928937117009E-3</v>
      </c>
      <c r="J24" s="1">
        <v>5</v>
      </c>
      <c r="K24" s="17">
        <f t="shared" si="0"/>
        <v>5783099.0386000006</v>
      </c>
      <c r="L24" s="17">
        <f t="shared" si="5"/>
        <v>6650563.89439</v>
      </c>
      <c r="M24" s="17">
        <f t="shared" si="6"/>
        <v>2992753.7524755001</v>
      </c>
      <c r="N24" s="17">
        <f t="shared" si="1"/>
        <v>3657810.1419145004</v>
      </c>
      <c r="O24" s="17">
        <f t="shared" si="7"/>
        <v>1496376.8762377501</v>
      </c>
      <c r="P24" s="17"/>
      <c r="Q24" s="17">
        <f t="shared" si="2"/>
        <v>1496376.8762377501</v>
      </c>
      <c r="R24" s="17">
        <f t="shared" si="3"/>
        <v>1828905.0709572502</v>
      </c>
      <c r="S24" s="17">
        <f t="shared" si="4"/>
        <v>1828905.0709572502</v>
      </c>
    </row>
    <row r="25" spans="1:19" ht="14.4">
      <c r="A25" s="4" t="s">
        <v>30</v>
      </c>
      <c r="B25" s="8">
        <v>6128893.7599999988</v>
      </c>
      <c r="C25" s="11">
        <v>5.4592004187863927E-3</v>
      </c>
      <c r="D25">
        <v>11</v>
      </c>
      <c r="E25" s="8">
        <v>5043591.25</v>
      </c>
      <c r="F25" s="11">
        <v>4.4924869874375817E-3</v>
      </c>
      <c r="G25">
        <v>6</v>
      </c>
      <c r="H25" s="9">
        <v>11172485.009999998</v>
      </c>
      <c r="I25" s="15">
        <v>9.9516874062239736E-3</v>
      </c>
      <c r="J25" s="1">
        <v>17</v>
      </c>
      <c r="K25" s="17">
        <f t="shared" si="0"/>
        <v>5346206.7250000006</v>
      </c>
      <c r="L25" s="17">
        <f t="shared" si="5"/>
        <v>6148137.7337500006</v>
      </c>
      <c r="M25" s="17">
        <f t="shared" si="6"/>
        <v>2766661.9801875004</v>
      </c>
      <c r="N25" s="17">
        <f t="shared" si="1"/>
        <v>3381475.7535625007</v>
      </c>
      <c r="O25" s="17">
        <f t="shared" si="7"/>
        <v>1383330.9900937502</v>
      </c>
      <c r="P25" s="17"/>
      <c r="Q25" s="17">
        <f t="shared" si="2"/>
        <v>1383330.9900937502</v>
      </c>
      <c r="R25" s="17">
        <f t="shared" si="3"/>
        <v>1690737.8767812504</v>
      </c>
      <c r="S25" s="17">
        <f t="shared" si="4"/>
        <v>1690737.8767812504</v>
      </c>
    </row>
    <row r="26" spans="1:19" ht="14.4">
      <c r="A26" s="4" t="s">
        <v>31</v>
      </c>
      <c r="B26" s="8">
        <v>4906858.9899999993</v>
      </c>
      <c r="C26" s="11">
        <v>4.3706952187622487E-3</v>
      </c>
      <c r="D26">
        <v>8</v>
      </c>
      <c r="E26" s="8">
        <v>4449837.5299999993</v>
      </c>
      <c r="F26" s="11">
        <v>3.9636116823972174E-3</v>
      </c>
      <c r="G26">
        <v>7</v>
      </c>
      <c r="H26" s="9">
        <v>9356696.5199999996</v>
      </c>
      <c r="I26" s="15">
        <v>8.3343069011594662E-3</v>
      </c>
      <c r="J26" s="1">
        <v>15</v>
      </c>
      <c r="K26" s="17">
        <f t="shared" si="0"/>
        <v>4716827.7817999991</v>
      </c>
      <c r="L26" s="17">
        <f t="shared" si="5"/>
        <v>5424351.9490699982</v>
      </c>
      <c r="M26" s="17">
        <f t="shared" si="6"/>
        <v>2440958.3770814994</v>
      </c>
      <c r="N26" s="17">
        <f t="shared" si="1"/>
        <v>2983393.5719884993</v>
      </c>
      <c r="O26" s="17">
        <f t="shared" si="7"/>
        <v>1220479.1885407497</v>
      </c>
      <c r="P26" s="17"/>
      <c r="Q26" s="17">
        <f t="shared" si="2"/>
        <v>1220479.1885407497</v>
      </c>
      <c r="R26" s="17">
        <f t="shared" si="3"/>
        <v>1491696.7859942496</v>
      </c>
      <c r="S26" s="17">
        <f t="shared" si="4"/>
        <v>1491696.7859942496</v>
      </c>
    </row>
    <row r="27" spans="1:19" ht="14.4">
      <c r="A27" s="4" t="s">
        <v>32</v>
      </c>
      <c r="B27" s="8">
        <v>3933650.64</v>
      </c>
      <c r="C27" s="11">
        <v>3.5038276175384979E-3</v>
      </c>
      <c r="D27">
        <v>11</v>
      </c>
      <c r="E27" s="8">
        <v>4434285.0600000005</v>
      </c>
      <c r="F27" s="11">
        <v>3.949758603185553E-3</v>
      </c>
      <c r="G27">
        <v>12</v>
      </c>
      <c r="H27" s="9">
        <v>8367935.7000000011</v>
      </c>
      <c r="I27" s="15">
        <v>7.4535862207240518E-3</v>
      </c>
      <c r="J27" s="1">
        <v>23</v>
      </c>
      <c r="K27" s="17">
        <f t="shared" si="0"/>
        <v>4700342.1636000006</v>
      </c>
      <c r="L27" s="17">
        <f t="shared" si="5"/>
        <v>5405393.48814</v>
      </c>
      <c r="M27" s="17">
        <f t="shared" si="6"/>
        <v>2432427.0696630003</v>
      </c>
      <c r="N27" s="17">
        <f t="shared" si="1"/>
        <v>2972966.4184770002</v>
      </c>
      <c r="O27" s="17">
        <f t="shared" si="7"/>
        <v>1216213.5348315001</v>
      </c>
      <c r="P27" s="17"/>
      <c r="Q27" s="17">
        <f t="shared" si="2"/>
        <v>1216213.5348315001</v>
      </c>
      <c r="R27" s="17">
        <f t="shared" si="3"/>
        <v>1486483.2092385001</v>
      </c>
      <c r="S27" s="17">
        <f t="shared" si="4"/>
        <v>1486483.2092385001</v>
      </c>
    </row>
    <row r="28" spans="1:19" ht="14.4">
      <c r="A28" s="4" t="s">
        <v>33</v>
      </c>
      <c r="B28" s="8">
        <v>4897661.04</v>
      </c>
      <c r="C28" s="11">
        <v>4.3625023124306541E-3</v>
      </c>
      <c r="D28">
        <v>19</v>
      </c>
      <c r="E28" s="8">
        <v>4284390.0199999996</v>
      </c>
      <c r="F28" s="11">
        <v>3.8162423281144042E-3</v>
      </c>
      <c r="G28">
        <v>13</v>
      </c>
      <c r="H28" s="9">
        <v>9182051.0599999987</v>
      </c>
      <c r="I28" s="15">
        <v>8.1787446405450579E-3</v>
      </c>
      <c r="J28" s="1">
        <v>32</v>
      </c>
      <c r="K28" s="17">
        <f t="shared" si="0"/>
        <v>4541453.4211999997</v>
      </c>
      <c r="L28" s="17">
        <f t="shared" si="5"/>
        <v>5222671.4343799995</v>
      </c>
      <c r="M28" s="17">
        <f t="shared" si="6"/>
        <v>2350202.1454709996</v>
      </c>
      <c r="N28" s="17">
        <f t="shared" si="1"/>
        <v>2872469.2889089999</v>
      </c>
      <c r="O28" s="17">
        <f t="shared" si="7"/>
        <v>1175101.0727354998</v>
      </c>
      <c r="P28" s="17"/>
      <c r="Q28" s="17">
        <f t="shared" si="2"/>
        <v>1175101.0727354998</v>
      </c>
      <c r="R28" s="17">
        <f t="shared" si="3"/>
        <v>1436234.6444544999</v>
      </c>
      <c r="S28" s="17">
        <f t="shared" si="4"/>
        <v>1436234.6444544999</v>
      </c>
    </row>
    <row r="29" spans="1:19" ht="14.4">
      <c r="A29" s="4" t="s">
        <v>34</v>
      </c>
      <c r="B29" s="8">
        <v>3737321.04</v>
      </c>
      <c r="C29" s="11">
        <v>3.3289506044084541E-3</v>
      </c>
      <c r="D29">
        <v>18</v>
      </c>
      <c r="E29" s="8">
        <v>4240761.37</v>
      </c>
      <c r="F29" s="11">
        <v>3.7773809032508278E-3</v>
      </c>
      <c r="G29">
        <v>21</v>
      </c>
      <c r="H29" s="9">
        <v>7978082.4100000001</v>
      </c>
      <c r="I29" s="15">
        <v>7.1063315076592823E-3</v>
      </c>
      <c r="J29" s="1">
        <v>39</v>
      </c>
      <c r="K29" s="17">
        <f t="shared" si="0"/>
        <v>4495207.0522000007</v>
      </c>
      <c r="L29" s="17">
        <f t="shared" si="5"/>
        <v>5169488.1100300001</v>
      </c>
      <c r="M29" s="17">
        <f t="shared" si="6"/>
        <v>2326269.6495135003</v>
      </c>
      <c r="N29" s="17">
        <f t="shared" si="1"/>
        <v>2843218.4605165003</v>
      </c>
      <c r="O29" s="17">
        <f t="shared" si="7"/>
        <v>1163134.8247567501</v>
      </c>
      <c r="P29" s="17"/>
      <c r="Q29" s="17">
        <f t="shared" si="2"/>
        <v>1163134.8247567501</v>
      </c>
      <c r="R29" s="17">
        <f t="shared" si="3"/>
        <v>1421609.2302582501</v>
      </c>
      <c r="S29" s="17">
        <f t="shared" si="4"/>
        <v>1421609.2302582501</v>
      </c>
    </row>
    <row r="30" spans="1:19" ht="14.4">
      <c r="A30" s="4" t="s">
        <v>35</v>
      </c>
      <c r="B30" s="8">
        <v>403460.13</v>
      </c>
      <c r="C30" s="11">
        <v>3.5937475781267468E-4</v>
      </c>
      <c r="D30">
        <v>4</v>
      </c>
      <c r="E30" s="8">
        <v>3418234.7</v>
      </c>
      <c r="F30" s="11">
        <v>3.0447302623418594E-3</v>
      </c>
      <c r="G30">
        <v>15</v>
      </c>
      <c r="H30" s="9">
        <v>3821694.83</v>
      </c>
      <c r="I30" s="15">
        <v>3.404105020154534E-3</v>
      </c>
      <c r="J30" s="1">
        <v>19</v>
      </c>
      <c r="K30" s="17">
        <f t="shared" si="0"/>
        <v>3623328.7820000006</v>
      </c>
      <c r="L30" s="17">
        <f t="shared" si="5"/>
        <v>4166828.0993000004</v>
      </c>
      <c r="M30" s="17">
        <f t="shared" si="6"/>
        <v>1875072.6446850002</v>
      </c>
      <c r="N30" s="17">
        <f t="shared" si="1"/>
        <v>2291755.4546150002</v>
      </c>
      <c r="O30" s="17">
        <f t="shared" si="7"/>
        <v>937536.32234250009</v>
      </c>
      <c r="P30" s="17"/>
      <c r="Q30" s="17">
        <f t="shared" si="2"/>
        <v>937536.32234250009</v>
      </c>
      <c r="R30" s="17">
        <f t="shared" si="3"/>
        <v>1145877.7273075001</v>
      </c>
      <c r="S30" s="17">
        <f t="shared" si="4"/>
        <v>1145877.7273075001</v>
      </c>
    </row>
    <row r="31" spans="1:19" ht="14.4">
      <c r="A31" s="4" t="s">
        <v>36</v>
      </c>
      <c r="B31" s="8">
        <v>4128205.7699999996</v>
      </c>
      <c r="C31" s="11">
        <v>3.6771240538554231E-3</v>
      </c>
      <c r="D31">
        <v>19</v>
      </c>
      <c r="E31" s="8">
        <v>3017285.59</v>
      </c>
      <c r="F31" s="11">
        <v>2.6875921498313183E-3</v>
      </c>
      <c r="G31">
        <v>17</v>
      </c>
      <c r="H31" s="9">
        <v>7145491.3599999994</v>
      </c>
      <c r="I31" s="15">
        <v>6.3647162036867414E-3</v>
      </c>
      <c r="J31" s="1">
        <v>36</v>
      </c>
      <c r="K31" s="17">
        <f t="shared" si="0"/>
        <v>3198322.7253999999</v>
      </c>
      <c r="L31" s="17">
        <f t="shared" si="5"/>
        <v>3678071.1342099993</v>
      </c>
      <c r="M31" s="17">
        <f t="shared" si="6"/>
        <v>1655132.0103944996</v>
      </c>
      <c r="N31" s="17">
        <f t="shared" si="1"/>
        <v>2022939.1238154997</v>
      </c>
      <c r="O31" s="17">
        <f t="shared" si="7"/>
        <v>827566.00519724982</v>
      </c>
      <c r="P31" s="17"/>
      <c r="Q31" s="17">
        <f t="shared" si="2"/>
        <v>827566.00519724982</v>
      </c>
      <c r="R31" s="17">
        <f t="shared" si="3"/>
        <v>1011469.5619077499</v>
      </c>
      <c r="S31" s="17">
        <f t="shared" si="4"/>
        <v>1011469.5619077499</v>
      </c>
    </row>
    <row r="32" spans="1:19" ht="14.4">
      <c r="A32" s="4" t="s">
        <v>37</v>
      </c>
      <c r="B32" s="8">
        <v>4275614.9300000006</v>
      </c>
      <c r="C32" s="11">
        <v>3.8084260766212664E-3</v>
      </c>
      <c r="D32">
        <v>33</v>
      </c>
      <c r="E32" s="8">
        <v>2839468.0100000002</v>
      </c>
      <c r="F32" s="11">
        <v>2.5292043811381993E-3</v>
      </c>
      <c r="G32">
        <v>18</v>
      </c>
      <c r="H32" s="9">
        <v>7115082.9400000013</v>
      </c>
      <c r="I32" s="15">
        <v>6.3376304577594661E-3</v>
      </c>
      <c r="J32" s="1">
        <v>51</v>
      </c>
      <c r="K32" s="17">
        <f t="shared" si="0"/>
        <v>3009836.0906000002</v>
      </c>
      <c r="L32" s="17">
        <f t="shared" si="5"/>
        <v>3461311.5041899998</v>
      </c>
      <c r="M32" s="17">
        <f t="shared" si="6"/>
        <v>1557590.1768854999</v>
      </c>
      <c r="N32" s="17">
        <f t="shared" si="1"/>
        <v>1903721.3273044999</v>
      </c>
      <c r="O32" s="17">
        <f t="shared" si="7"/>
        <v>778795.08844274993</v>
      </c>
      <c r="P32" s="17"/>
      <c r="Q32" s="17">
        <f t="shared" si="2"/>
        <v>778795.08844274993</v>
      </c>
      <c r="R32" s="17">
        <f t="shared" si="3"/>
        <v>951860.66365224996</v>
      </c>
      <c r="S32" s="17">
        <f t="shared" si="4"/>
        <v>951860.66365224996</v>
      </c>
    </row>
    <row r="33" spans="1:19" ht="14.4">
      <c r="A33" s="4" t="s">
        <v>38</v>
      </c>
      <c r="B33" s="8">
        <v>214196.72</v>
      </c>
      <c r="C33" s="11">
        <v>1.9079182464514966E-4</v>
      </c>
      <c r="D33">
        <v>3</v>
      </c>
      <c r="E33" s="8">
        <v>2833938.8900000006</v>
      </c>
      <c r="F33" s="11">
        <v>2.5242794182653693E-3</v>
      </c>
      <c r="G33">
        <v>7</v>
      </c>
      <c r="H33" s="9">
        <v>3048135.6100000008</v>
      </c>
      <c r="I33" s="15">
        <v>2.7150712429105193E-3</v>
      </c>
      <c r="J33" s="1">
        <v>10</v>
      </c>
      <c r="K33" s="17">
        <f t="shared" si="0"/>
        <v>3003975.2234000009</v>
      </c>
      <c r="L33" s="17">
        <f t="shared" si="5"/>
        <v>3454571.5069100009</v>
      </c>
      <c r="M33" s="17">
        <f t="shared" si="6"/>
        <v>1554557.1781095006</v>
      </c>
      <c r="N33" s="17">
        <f t="shared" si="1"/>
        <v>1900014.3288005006</v>
      </c>
      <c r="O33" s="17">
        <f t="shared" si="7"/>
        <v>777278.58905475028</v>
      </c>
      <c r="P33" s="17"/>
      <c r="Q33" s="17">
        <f t="shared" si="2"/>
        <v>777278.58905475028</v>
      </c>
      <c r="R33" s="17">
        <f t="shared" si="3"/>
        <v>950007.1644002503</v>
      </c>
      <c r="S33" s="17">
        <f t="shared" si="4"/>
        <v>950007.1644002503</v>
      </c>
    </row>
    <row r="34" spans="1:19" ht="14.4">
      <c r="A34" s="4" t="s">
        <v>39</v>
      </c>
      <c r="B34" s="8">
        <v>3492391.55</v>
      </c>
      <c r="C34" s="11">
        <v>3.1107841249847449E-3</v>
      </c>
      <c r="D34">
        <v>6</v>
      </c>
      <c r="E34" s="8">
        <v>2786693.93</v>
      </c>
      <c r="F34" s="11">
        <v>2.4821968311758602E-3</v>
      </c>
      <c r="G34">
        <v>1</v>
      </c>
      <c r="H34" s="9">
        <v>6279085.4800000004</v>
      </c>
      <c r="I34" s="15">
        <v>5.5929809561606056E-3</v>
      </c>
      <c r="J34" s="1">
        <v>7</v>
      </c>
      <c r="K34" s="17">
        <f t="shared" si="0"/>
        <v>2953895.5658000004</v>
      </c>
      <c r="L34" s="17">
        <f t="shared" si="5"/>
        <v>3396979.9006700004</v>
      </c>
      <c r="M34" s="17">
        <f t="shared" si="6"/>
        <v>1528640.9553015002</v>
      </c>
      <c r="N34" s="17">
        <f t="shared" si="1"/>
        <v>1868338.9453685004</v>
      </c>
      <c r="O34" s="17">
        <f t="shared" si="7"/>
        <v>764320.47765075008</v>
      </c>
      <c r="P34" s="17"/>
      <c r="Q34" s="17">
        <f t="shared" si="2"/>
        <v>764320.47765075008</v>
      </c>
      <c r="R34" s="17">
        <f t="shared" si="3"/>
        <v>934169.47268425021</v>
      </c>
      <c r="S34" s="17">
        <f t="shared" si="4"/>
        <v>934169.47268425021</v>
      </c>
    </row>
    <row r="35" spans="1:19" ht="14.4">
      <c r="A35" s="4" t="s">
        <v>40</v>
      </c>
      <c r="E35" s="8">
        <v>2598684.2000000002</v>
      </c>
      <c r="F35" s="11">
        <v>2.3147305906202537E-3</v>
      </c>
      <c r="G35">
        <v>3</v>
      </c>
      <c r="H35" s="9">
        <v>2598684.2000000002</v>
      </c>
      <c r="I35" s="15">
        <v>2.3147305906202537E-3</v>
      </c>
      <c r="J35" s="1">
        <v>3</v>
      </c>
      <c r="K35" s="17">
        <f t="shared" si="0"/>
        <v>2754605.2520000003</v>
      </c>
      <c r="L35" s="17">
        <f t="shared" si="5"/>
        <v>3167796.0397999999</v>
      </c>
      <c r="M35" s="17">
        <f t="shared" si="6"/>
        <v>1425508.2179099999</v>
      </c>
      <c r="N35" s="17">
        <f t="shared" si="1"/>
        <v>1742287.82189</v>
      </c>
      <c r="O35" s="17">
        <f t="shared" si="7"/>
        <v>712754.10895499995</v>
      </c>
      <c r="P35" s="17"/>
      <c r="Q35" s="17">
        <f t="shared" si="2"/>
        <v>712754.10895499995</v>
      </c>
      <c r="R35" s="17">
        <f t="shared" si="3"/>
        <v>871143.91094500001</v>
      </c>
      <c r="S35" s="17">
        <f t="shared" si="4"/>
        <v>871143.91094500001</v>
      </c>
    </row>
    <row r="36" spans="1:19" ht="14.4">
      <c r="A36" s="4" t="s">
        <v>41</v>
      </c>
      <c r="B36" s="8">
        <v>7115883.0599999968</v>
      </c>
      <c r="C36" s="11">
        <v>6.3383431500674261E-3</v>
      </c>
      <c r="D36">
        <v>18</v>
      </c>
      <c r="E36" s="8">
        <v>2540239.7999999998</v>
      </c>
      <c r="F36" s="11">
        <v>2.2626723064584275E-3</v>
      </c>
      <c r="G36">
        <v>11</v>
      </c>
      <c r="H36" s="9">
        <v>9656122.8599999957</v>
      </c>
      <c r="I36" s="15">
        <v>8.6010154565258519E-3</v>
      </c>
      <c r="J36" s="1">
        <v>29</v>
      </c>
      <c r="K36" s="17">
        <f t="shared" si="0"/>
        <v>2692654.1880000001</v>
      </c>
      <c r="L36" s="17">
        <f t="shared" si="5"/>
        <v>3096552.3161999998</v>
      </c>
      <c r="M36" s="17">
        <f t="shared" si="6"/>
        <v>1393448.54229</v>
      </c>
      <c r="N36" s="17">
        <f t="shared" si="1"/>
        <v>1703103.77391</v>
      </c>
      <c r="O36" s="17">
        <f t="shared" si="7"/>
        <v>696724.27114500001</v>
      </c>
      <c r="P36" s="17"/>
      <c r="Q36" s="17">
        <f t="shared" si="2"/>
        <v>696724.27114500001</v>
      </c>
      <c r="R36" s="17">
        <f t="shared" si="3"/>
        <v>851551.88695499999</v>
      </c>
      <c r="S36" s="17">
        <f t="shared" si="4"/>
        <v>851551.88695499999</v>
      </c>
    </row>
    <row r="37" spans="1:19" ht="14.4">
      <c r="A37" s="4" t="s">
        <v>42</v>
      </c>
      <c r="E37" s="8">
        <v>2500203.4900000002</v>
      </c>
      <c r="F37" s="11">
        <v>2.2270106929801318E-3</v>
      </c>
      <c r="G37">
        <v>2</v>
      </c>
      <c r="H37" s="9">
        <v>2500203.4900000002</v>
      </c>
      <c r="I37" s="15">
        <v>2.2270106929801318E-3</v>
      </c>
      <c r="J37" s="1">
        <v>2</v>
      </c>
      <c r="K37" s="17">
        <f t="shared" si="0"/>
        <v>2650215.6994000003</v>
      </c>
      <c r="L37" s="17">
        <f t="shared" si="5"/>
        <v>3047748.05431</v>
      </c>
      <c r="M37" s="17">
        <f t="shared" si="6"/>
        <v>1371486.6244395</v>
      </c>
      <c r="N37" s="17">
        <f t="shared" si="1"/>
        <v>1676261.4298705002</v>
      </c>
      <c r="O37" s="17">
        <f t="shared" si="7"/>
        <v>685743.31221975002</v>
      </c>
      <c r="P37" s="17"/>
      <c r="Q37" s="17">
        <f t="shared" si="2"/>
        <v>685743.31221975002</v>
      </c>
      <c r="R37" s="17">
        <f t="shared" si="3"/>
        <v>838130.71493525011</v>
      </c>
      <c r="S37" s="17">
        <f t="shared" si="4"/>
        <v>838130.71493525011</v>
      </c>
    </row>
    <row r="38" spans="1:19" ht="14.4">
      <c r="A38" s="4" t="s">
        <v>43</v>
      </c>
      <c r="E38" s="8">
        <v>2349863.3200000003</v>
      </c>
      <c r="F38" s="11">
        <v>2.0930979264738941E-3</v>
      </c>
      <c r="G38">
        <v>1</v>
      </c>
      <c r="H38" s="9">
        <v>2349863.3200000003</v>
      </c>
      <c r="I38" s="15">
        <v>2.0930979264738941E-3</v>
      </c>
      <c r="J38" s="1">
        <v>1</v>
      </c>
      <c r="K38" s="17">
        <f t="shared" si="0"/>
        <v>2490855.1192000005</v>
      </c>
      <c r="L38" s="17">
        <f t="shared" si="5"/>
        <v>2864483.3870800002</v>
      </c>
      <c r="M38" s="17">
        <f t="shared" si="6"/>
        <v>1289017.5241860002</v>
      </c>
      <c r="N38" s="17">
        <f t="shared" si="1"/>
        <v>1575465.8628940003</v>
      </c>
      <c r="O38" s="17">
        <f t="shared" si="7"/>
        <v>644508.76209300011</v>
      </c>
      <c r="P38" s="17"/>
      <c r="Q38" s="17">
        <f t="shared" si="2"/>
        <v>644508.76209300011</v>
      </c>
      <c r="R38" s="17">
        <f t="shared" si="3"/>
        <v>787732.93144700013</v>
      </c>
      <c r="S38" s="17">
        <f t="shared" si="4"/>
        <v>787732.93144700013</v>
      </c>
    </row>
    <row r="39" spans="1:19" ht="14.4">
      <c r="A39" s="4" t="s">
        <v>44</v>
      </c>
      <c r="B39" s="8">
        <v>3326957.0199999996</v>
      </c>
      <c r="C39" s="11">
        <v>2.9634263324003728E-3</v>
      </c>
      <c r="D39">
        <v>7</v>
      </c>
      <c r="E39" s="8">
        <v>2317628.75</v>
      </c>
      <c r="F39" s="11">
        <v>2.0643855707153567E-3</v>
      </c>
      <c r="G39">
        <v>6</v>
      </c>
      <c r="H39" s="9">
        <v>5644585.7699999996</v>
      </c>
      <c r="I39" s="15">
        <v>5.027811903115729E-3</v>
      </c>
      <c r="J39" s="1">
        <v>13</v>
      </c>
      <c r="K39" s="17">
        <f t="shared" si="0"/>
        <v>2456686.4750000001</v>
      </c>
      <c r="L39" s="17">
        <f t="shared" si="5"/>
        <v>2825189.44625</v>
      </c>
      <c r="M39" s="17">
        <f t="shared" si="6"/>
        <v>1271335.2508125</v>
      </c>
      <c r="N39" s="17">
        <f t="shared" si="1"/>
        <v>1553854.1954375003</v>
      </c>
      <c r="O39" s="17">
        <f t="shared" si="7"/>
        <v>635667.62540625001</v>
      </c>
      <c r="P39" s="17"/>
      <c r="Q39" s="17">
        <f t="shared" si="2"/>
        <v>635667.62540625001</v>
      </c>
      <c r="R39" s="17">
        <f t="shared" si="3"/>
        <v>776927.09771875013</v>
      </c>
      <c r="S39" s="17">
        <f t="shared" si="4"/>
        <v>776927.09771875013</v>
      </c>
    </row>
    <row r="40" spans="1:19" ht="14.4">
      <c r="A40" s="4" t="s">
        <v>45</v>
      </c>
      <c r="B40" s="8">
        <v>2031744.1900000002</v>
      </c>
      <c r="C40" s="11">
        <v>1.8097391090875793E-3</v>
      </c>
      <c r="D40">
        <v>6</v>
      </c>
      <c r="E40" s="8">
        <v>2224021.5700000003</v>
      </c>
      <c r="F40" s="11">
        <v>1.9810066811035694E-3</v>
      </c>
      <c r="G40">
        <v>8</v>
      </c>
      <c r="H40" s="9">
        <v>4255765.7600000007</v>
      </c>
      <c r="I40" s="15">
        <v>3.7907457901911485E-3</v>
      </c>
      <c r="J40" s="1">
        <v>14</v>
      </c>
      <c r="K40" s="17">
        <f t="shared" si="0"/>
        <v>2357462.8642000007</v>
      </c>
      <c r="L40" s="17">
        <f t="shared" si="5"/>
        <v>2711082.2938300003</v>
      </c>
      <c r="M40" s="17">
        <f t="shared" si="6"/>
        <v>1219987.0322235001</v>
      </c>
      <c r="N40" s="17">
        <f t="shared" si="1"/>
        <v>1491095.2616065003</v>
      </c>
      <c r="O40" s="17">
        <f t="shared" si="7"/>
        <v>609993.51611175004</v>
      </c>
      <c r="P40" s="17"/>
      <c r="Q40" s="17">
        <f t="shared" si="2"/>
        <v>609993.51611175004</v>
      </c>
      <c r="R40" s="17">
        <f t="shared" si="3"/>
        <v>745547.63080325013</v>
      </c>
      <c r="S40" s="17">
        <f t="shared" si="4"/>
        <v>745547.63080325013</v>
      </c>
    </row>
    <row r="41" spans="1:19" ht="14.4">
      <c r="A41" s="4" t="s">
        <v>46</v>
      </c>
      <c r="E41" s="8">
        <v>2076840.06</v>
      </c>
      <c r="F41" s="11">
        <v>1.849907433426348E-3</v>
      </c>
      <c r="G41">
        <v>2</v>
      </c>
      <c r="H41" s="9">
        <v>2076840.06</v>
      </c>
      <c r="I41" s="15">
        <v>1.849907433426348E-3</v>
      </c>
      <c r="J41" s="1">
        <v>2</v>
      </c>
      <c r="K41" s="17">
        <f t="shared" si="0"/>
        <v>2201450.4636000004</v>
      </c>
      <c r="L41" s="17">
        <f t="shared" si="5"/>
        <v>2531668.0331400004</v>
      </c>
      <c r="M41" s="17">
        <f t="shared" si="6"/>
        <v>1139250.6149130003</v>
      </c>
      <c r="N41" s="17">
        <f t="shared" si="1"/>
        <v>1392417.4182270004</v>
      </c>
      <c r="O41" s="17">
        <f t="shared" si="7"/>
        <v>569625.30745650013</v>
      </c>
      <c r="P41" s="17"/>
      <c r="Q41" s="17">
        <f t="shared" si="2"/>
        <v>569625.30745650013</v>
      </c>
      <c r="R41" s="17">
        <f t="shared" si="3"/>
        <v>696208.7091135002</v>
      </c>
      <c r="S41" s="17">
        <f t="shared" si="4"/>
        <v>696208.7091135002</v>
      </c>
    </row>
    <row r="42" spans="1:19" ht="14.4">
      <c r="A42" s="4" t="s">
        <v>47</v>
      </c>
      <c r="B42" s="8">
        <v>1672960.68</v>
      </c>
      <c r="C42" s="11">
        <v>1.4901592363169255E-3</v>
      </c>
      <c r="D42">
        <v>8</v>
      </c>
      <c r="E42" s="8">
        <v>2029046.8199999998</v>
      </c>
      <c r="F42" s="11">
        <v>1.8073364759191388E-3</v>
      </c>
      <c r="G42">
        <v>9</v>
      </c>
      <c r="H42" s="9">
        <v>3702007.5</v>
      </c>
      <c r="I42" s="15">
        <v>3.2974957122360645E-3</v>
      </c>
      <c r="J42" s="1">
        <v>17</v>
      </c>
      <c r="K42" s="17">
        <f t="shared" si="0"/>
        <v>2150789.6291999999</v>
      </c>
      <c r="L42" s="17">
        <f t="shared" si="5"/>
        <v>2473408.0735799996</v>
      </c>
      <c r="M42" s="17">
        <f t="shared" si="6"/>
        <v>1113033.6331109998</v>
      </c>
      <c r="N42" s="17">
        <f t="shared" si="1"/>
        <v>1360374.4404689998</v>
      </c>
      <c r="O42" s="17">
        <f t="shared" si="7"/>
        <v>556516.81655549991</v>
      </c>
      <c r="P42" s="17"/>
      <c r="Q42" s="17">
        <f t="shared" si="2"/>
        <v>556516.81655549991</v>
      </c>
      <c r="R42" s="17">
        <f t="shared" si="3"/>
        <v>680187.2202344999</v>
      </c>
      <c r="S42" s="17">
        <f t="shared" si="4"/>
        <v>680187.2202344999</v>
      </c>
    </row>
    <row r="43" spans="1:19" ht="14.4">
      <c r="A43" s="4" t="s">
        <v>48</v>
      </c>
      <c r="B43" s="8">
        <v>4185321.3800000004</v>
      </c>
      <c r="C43" s="11">
        <v>3.7279987425416967E-3</v>
      </c>
      <c r="D43">
        <v>13</v>
      </c>
      <c r="E43" s="8">
        <v>1824875.68</v>
      </c>
      <c r="F43" s="11">
        <v>1.6254747539446834E-3</v>
      </c>
      <c r="G43">
        <v>4</v>
      </c>
      <c r="H43" s="9">
        <v>6010197.0600000005</v>
      </c>
      <c r="I43" s="15">
        <v>5.3534734964863799E-3</v>
      </c>
      <c r="J43" s="1">
        <v>17</v>
      </c>
      <c r="K43" s="17">
        <f t="shared" si="0"/>
        <v>1934368.2208</v>
      </c>
      <c r="L43" s="17">
        <f t="shared" si="5"/>
        <v>2224523.4539199998</v>
      </c>
      <c r="M43" s="17">
        <f t="shared" si="6"/>
        <v>1001035.5542639999</v>
      </c>
      <c r="N43" s="17">
        <f t="shared" si="1"/>
        <v>1223487.8996560001</v>
      </c>
      <c r="O43" s="17">
        <f t="shared" si="7"/>
        <v>500517.77713199996</v>
      </c>
      <c r="P43" s="17"/>
      <c r="Q43" s="17">
        <f t="shared" si="2"/>
        <v>500517.77713199996</v>
      </c>
      <c r="R43" s="17">
        <f t="shared" si="3"/>
        <v>611743.94982800004</v>
      </c>
      <c r="S43" s="17">
        <f t="shared" si="4"/>
        <v>611743.94982800004</v>
      </c>
    </row>
    <row r="44" spans="1:19" ht="14.4">
      <c r="A44" s="4" t="s">
        <v>49</v>
      </c>
      <c r="B44" s="8">
        <v>1225110.6299999999</v>
      </c>
      <c r="C44" s="11">
        <v>1.0912449662621763E-3</v>
      </c>
      <c r="D44">
        <v>6</v>
      </c>
      <c r="E44" s="8">
        <v>1774526.06</v>
      </c>
      <c r="F44" s="11">
        <v>1.5806267475420182E-3</v>
      </c>
      <c r="G44">
        <v>8</v>
      </c>
      <c r="H44" s="9">
        <v>2999636.69</v>
      </c>
      <c r="I44" s="15">
        <v>2.6718717138041943E-3</v>
      </c>
      <c r="J44" s="1">
        <v>14</v>
      </c>
      <c r="K44" s="17">
        <f t="shared" si="0"/>
        <v>1880997.6236</v>
      </c>
      <c r="L44" s="17">
        <f t="shared" si="5"/>
        <v>2163147.2671399997</v>
      </c>
      <c r="M44" s="17">
        <f t="shared" si="6"/>
        <v>973416.27021299989</v>
      </c>
      <c r="N44" s="17">
        <f t="shared" si="1"/>
        <v>1189730.9969269999</v>
      </c>
      <c r="O44" s="17">
        <f t="shared" si="7"/>
        <v>486708.13510649995</v>
      </c>
      <c r="P44" s="17"/>
      <c r="Q44" s="17">
        <f t="shared" si="2"/>
        <v>486708.13510649995</v>
      </c>
      <c r="R44" s="17">
        <f t="shared" si="3"/>
        <v>594865.49846349994</v>
      </c>
      <c r="S44" s="17">
        <f t="shared" si="4"/>
        <v>594865.49846349994</v>
      </c>
    </row>
    <row r="45" spans="1:19" ht="14.4">
      <c r="A45" s="4" t="s">
        <v>50</v>
      </c>
      <c r="B45" s="8">
        <v>516544.45</v>
      </c>
      <c r="C45" s="11">
        <v>4.6010255491225671E-4</v>
      </c>
      <c r="D45">
        <v>1</v>
      </c>
      <c r="E45" s="8">
        <v>1731299.3</v>
      </c>
      <c r="F45" s="11">
        <v>1.5421232988715716E-3</v>
      </c>
      <c r="G45">
        <v>4</v>
      </c>
      <c r="H45" s="9">
        <v>2247843.75</v>
      </c>
      <c r="I45" s="15">
        <v>2.0022258537838286E-3</v>
      </c>
      <c r="J45" s="1">
        <v>5</v>
      </c>
      <c r="K45" s="17">
        <f t="shared" si="0"/>
        <v>1835177.2580000001</v>
      </c>
      <c r="L45" s="17">
        <f t="shared" si="5"/>
        <v>2110453.8467000001</v>
      </c>
      <c r="M45" s="17">
        <f t="shared" si="6"/>
        <v>949704.23101500003</v>
      </c>
      <c r="N45" s="17">
        <f t="shared" si="1"/>
        <v>1160749.6156850001</v>
      </c>
      <c r="O45" s="17">
        <f t="shared" si="7"/>
        <v>474852.11550750001</v>
      </c>
      <c r="P45" s="17"/>
      <c r="Q45" s="17">
        <f t="shared" si="2"/>
        <v>474852.11550750001</v>
      </c>
      <c r="R45" s="17">
        <f t="shared" si="3"/>
        <v>580374.80784250004</v>
      </c>
      <c r="S45" s="17">
        <f t="shared" si="4"/>
        <v>580374.80784250004</v>
      </c>
    </row>
    <row r="46" spans="1:19" ht="14.4">
      <c r="A46" s="4" t="s">
        <v>51</v>
      </c>
      <c r="B46" s="8">
        <v>1390987.02</v>
      </c>
      <c r="C46" s="11">
        <v>1.2389963375887328E-3</v>
      </c>
      <c r="D46">
        <v>13</v>
      </c>
      <c r="E46" s="8">
        <v>1707621.1</v>
      </c>
      <c r="F46" s="11">
        <v>1.5210323737523039E-3</v>
      </c>
      <c r="G46">
        <v>16</v>
      </c>
      <c r="H46" s="9">
        <v>3098608.12</v>
      </c>
      <c r="I46" s="15">
        <v>2.7600287113410367E-3</v>
      </c>
      <c r="J46" s="1">
        <v>29</v>
      </c>
      <c r="K46" s="17">
        <f t="shared" si="0"/>
        <v>1810078.3660000002</v>
      </c>
      <c r="L46" s="17">
        <f t="shared" si="5"/>
        <v>2081590.1209</v>
      </c>
      <c r="M46" s="17">
        <f t="shared" si="6"/>
        <v>936715.55440500006</v>
      </c>
      <c r="N46" s="17">
        <f t="shared" si="1"/>
        <v>1144874.5664950002</v>
      </c>
      <c r="O46" s="17">
        <f t="shared" si="7"/>
        <v>468357.77720250003</v>
      </c>
      <c r="P46" s="17"/>
      <c r="Q46" s="17">
        <f t="shared" si="2"/>
        <v>468357.77720250003</v>
      </c>
      <c r="R46" s="17">
        <f t="shared" si="3"/>
        <v>572437.28324750008</v>
      </c>
      <c r="S46" s="17">
        <f t="shared" si="4"/>
        <v>572437.28324750008</v>
      </c>
    </row>
    <row r="47" spans="1:19" ht="14.4">
      <c r="A47" s="4" t="s">
        <v>52</v>
      </c>
      <c r="B47" s="8">
        <v>2533856.87</v>
      </c>
      <c r="C47" s="11">
        <v>2.2569868278886243E-3</v>
      </c>
      <c r="D47">
        <v>9</v>
      </c>
      <c r="E47" s="8">
        <v>1703732.82</v>
      </c>
      <c r="F47" s="11">
        <v>1.5175689592054741E-3</v>
      </c>
      <c r="G47">
        <v>5</v>
      </c>
      <c r="H47" s="9">
        <v>4237589.6900000004</v>
      </c>
      <c r="I47" s="15">
        <v>3.7745557870940984E-3</v>
      </c>
      <c r="J47" s="1">
        <v>14</v>
      </c>
      <c r="K47" s="17">
        <f t="shared" si="0"/>
        <v>1805956.7892000002</v>
      </c>
      <c r="L47" s="17">
        <f t="shared" si="5"/>
        <v>2076850.30758</v>
      </c>
      <c r="M47" s="17">
        <f t="shared" si="6"/>
        <v>934582.63841100002</v>
      </c>
      <c r="N47" s="17">
        <f t="shared" si="1"/>
        <v>1142267.6691690001</v>
      </c>
      <c r="O47" s="17">
        <f t="shared" si="7"/>
        <v>467291.31920550001</v>
      </c>
      <c r="P47" s="17"/>
      <c r="Q47" s="17">
        <f t="shared" si="2"/>
        <v>467291.31920550001</v>
      </c>
      <c r="R47" s="17">
        <f t="shared" si="3"/>
        <v>571133.83458450006</v>
      </c>
      <c r="S47" s="17">
        <f t="shared" si="4"/>
        <v>571133.83458450006</v>
      </c>
    </row>
    <row r="48" spans="1:19" ht="14.4">
      <c r="A48" s="4" t="s">
        <v>53</v>
      </c>
      <c r="E48" s="8">
        <v>1629142.0799999996</v>
      </c>
      <c r="F48" s="11">
        <v>1.4511286169526514E-3</v>
      </c>
      <c r="G48">
        <v>1</v>
      </c>
      <c r="H48" s="9">
        <v>1629142.0799999996</v>
      </c>
      <c r="I48" s="15">
        <v>1.4511286169526514E-3</v>
      </c>
      <c r="J48" s="1">
        <v>1</v>
      </c>
      <c r="K48" s="17">
        <f t="shared" si="0"/>
        <v>1726890.6047999996</v>
      </c>
      <c r="L48" s="17">
        <f t="shared" si="5"/>
        <v>1985924.1955199994</v>
      </c>
      <c r="M48" s="17">
        <f t="shared" si="6"/>
        <v>893665.88798399968</v>
      </c>
      <c r="N48" s="17">
        <f t="shared" si="1"/>
        <v>1092258.3075359997</v>
      </c>
      <c r="O48" s="17">
        <f t="shared" si="7"/>
        <v>446832.94399199984</v>
      </c>
      <c r="P48" s="17"/>
      <c r="Q48" s="17">
        <f t="shared" si="2"/>
        <v>446832.94399199984</v>
      </c>
      <c r="R48" s="17">
        <f t="shared" si="3"/>
        <v>546129.15376799984</v>
      </c>
      <c r="S48" s="17">
        <f t="shared" si="4"/>
        <v>546129.15376799984</v>
      </c>
    </row>
    <row r="49" spans="1:19" ht="14.4">
      <c r="A49" s="4" t="s">
        <v>54</v>
      </c>
      <c r="B49" s="8">
        <v>1675940.75</v>
      </c>
      <c r="C49" s="11">
        <v>1.4928136793582116E-3</v>
      </c>
      <c r="D49">
        <v>11</v>
      </c>
      <c r="E49" s="8">
        <v>1570426.5399999998</v>
      </c>
      <c r="F49" s="11">
        <v>1.3988288197773013E-3</v>
      </c>
      <c r="G49">
        <v>14</v>
      </c>
      <c r="H49" s="9">
        <v>3246367.29</v>
      </c>
      <c r="I49" s="15">
        <v>2.8916424991355131E-3</v>
      </c>
      <c r="J49" s="1">
        <v>25</v>
      </c>
      <c r="K49" s="17">
        <f t="shared" si="0"/>
        <v>1664652.1323999998</v>
      </c>
      <c r="L49" s="17">
        <f t="shared" si="5"/>
        <v>1914349.9522599997</v>
      </c>
      <c r="M49" s="17">
        <f t="shared" si="6"/>
        <v>861457.47851699986</v>
      </c>
      <c r="N49" s="17">
        <f t="shared" si="1"/>
        <v>1052892.4737429998</v>
      </c>
      <c r="O49" s="17">
        <f t="shared" si="7"/>
        <v>430728.73925849993</v>
      </c>
      <c r="P49" s="17"/>
      <c r="Q49" s="17">
        <f t="shared" si="2"/>
        <v>430728.73925849993</v>
      </c>
      <c r="R49" s="17">
        <f t="shared" si="3"/>
        <v>526446.23687149992</v>
      </c>
      <c r="S49" s="17">
        <f t="shared" si="4"/>
        <v>526446.23687149992</v>
      </c>
    </row>
    <row r="50" spans="1:19" ht="14.4">
      <c r="A50" s="4" t="s">
        <v>55</v>
      </c>
      <c r="E50" s="8">
        <v>1529628.22</v>
      </c>
      <c r="F50" s="11">
        <v>1.3624884597789938E-3</v>
      </c>
      <c r="G50">
        <v>8</v>
      </c>
      <c r="H50" s="9">
        <v>1529628.22</v>
      </c>
      <c r="I50" s="15">
        <v>1.3624884597789938E-3</v>
      </c>
      <c r="J50" s="1">
        <v>8</v>
      </c>
      <c r="K50" s="17">
        <f t="shared" si="0"/>
        <v>1621405.9132000001</v>
      </c>
      <c r="L50" s="17">
        <f t="shared" si="5"/>
        <v>1864616.80018</v>
      </c>
      <c r="M50" s="17">
        <f t="shared" si="6"/>
        <v>839077.56008099997</v>
      </c>
      <c r="N50" s="17">
        <f t="shared" si="1"/>
        <v>1025539.240099</v>
      </c>
      <c r="O50" s="17">
        <f t="shared" si="7"/>
        <v>419538.78004049999</v>
      </c>
      <c r="P50" s="17"/>
      <c r="Q50" s="17">
        <f t="shared" si="2"/>
        <v>419538.78004049999</v>
      </c>
      <c r="R50" s="17">
        <f t="shared" si="3"/>
        <v>512769.62004950002</v>
      </c>
      <c r="S50" s="17">
        <f t="shared" si="4"/>
        <v>512769.62004950002</v>
      </c>
    </row>
    <row r="51" spans="1:19" ht="14.4">
      <c r="A51" s="4" t="s">
        <v>56</v>
      </c>
      <c r="B51" s="8">
        <v>1460668.75</v>
      </c>
      <c r="C51" s="11">
        <v>1.3010640686498371E-3</v>
      </c>
      <c r="D51">
        <v>2</v>
      </c>
      <c r="E51" s="8">
        <v>1515720.59</v>
      </c>
      <c r="F51" s="11">
        <v>1.3501004918204293E-3</v>
      </c>
      <c r="G51">
        <v>3</v>
      </c>
      <c r="H51" s="9">
        <v>2976389.34</v>
      </c>
      <c r="I51" s="15">
        <v>2.6511645604702662E-3</v>
      </c>
      <c r="J51" s="1">
        <v>5</v>
      </c>
      <c r="K51" s="17">
        <f t="shared" si="0"/>
        <v>1606663.8254000002</v>
      </c>
      <c r="L51" s="17">
        <f t="shared" si="5"/>
        <v>1847663.3992100002</v>
      </c>
      <c r="M51" s="17">
        <f t="shared" si="6"/>
        <v>831448.52964450011</v>
      </c>
      <c r="N51" s="17">
        <f t="shared" si="1"/>
        <v>1016214.8695655002</v>
      </c>
      <c r="O51" s="17">
        <f t="shared" si="7"/>
        <v>415724.26482225006</v>
      </c>
      <c r="P51" s="17"/>
      <c r="Q51" s="17">
        <f t="shared" si="2"/>
        <v>415724.26482225006</v>
      </c>
      <c r="R51" s="17">
        <f t="shared" si="3"/>
        <v>508107.43478275009</v>
      </c>
      <c r="S51" s="17">
        <f t="shared" si="4"/>
        <v>508107.43478275009</v>
      </c>
    </row>
    <row r="52" spans="1:19" ht="14.4">
      <c r="A52" s="4" t="s">
        <v>57</v>
      </c>
      <c r="B52" s="8">
        <v>793526.22</v>
      </c>
      <c r="C52" s="11">
        <v>7.068190185992038E-4</v>
      </c>
      <c r="D52">
        <v>15</v>
      </c>
      <c r="E52" s="8">
        <v>1385832.9700000004</v>
      </c>
      <c r="F52" s="11">
        <v>1.2344054614828231E-3</v>
      </c>
      <c r="G52">
        <v>15</v>
      </c>
      <c r="H52" s="9">
        <v>2179359.1900000004</v>
      </c>
      <c r="I52" s="15">
        <v>1.9412244800820269E-3</v>
      </c>
      <c r="J52" s="1">
        <v>30</v>
      </c>
      <c r="K52" s="17">
        <f t="shared" si="0"/>
        <v>1468982.9482000005</v>
      </c>
      <c r="L52" s="17">
        <f t="shared" si="5"/>
        <v>1689330.3904300004</v>
      </c>
      <c r="M52" s="17">
        <f t="shared" si="6"/>
        <v>760198.6756935002</v>
      </c>
      <c r="N52" s="17">
        <f t="shared" si="1"/>
        <v>929131.71473650029</v>
      </c>
      <c r="O52" s="17">
        <f t="shared" si="7"/>
        <v>380099.3378467501</v>
      </c>
      <c r="P52" s="17"/>
      <c r="Q52" s="17">
        <f t="shared" si="2"/>
        <v>380099.3378467501</v>
      </c>
      <c r="R52" s="17">
        <f t="shared" si="3"/>
        <v>464565.85736825014</v>
      </c>
      <c r="S52" s="17">
        <f t="shared" si="4"/>
        <v>464565.85736825014</v>
      </c>
    </row>
    <row r="53" spans="1:19" ht="14.4">
      <c r="A53" s="4" t="s">
        <v>58</v>
      </c>
      <c r="E53" s="8">
        <v>1290177.05</v>
      </c>
      <c r="F53" s="11">
        <v>1.1492016940539355E-3</v>
      </c>
      <c r="G53">
        <v>3</v>
      </c>
      <c r="H53" s="9">
        <v>1290177.05</v>
      </c>
      <c r="I53" s="15">
        <v>1.1492016940539355E-3</v>
      </c>
      <c r="J53" s="1">
        <v>3</v>
      </c>
      <c r="K53" s="17">
        <f t="shared" si="0"/>
        <v>1367587.6730000002</v>
      </c>
      <c r="L53" s="17">
        <f t="shared" si="5"/>
        <v>1572725.8239500001</v>
      </c>
      <c r="M53" s="17">
        <f t="shared" si="6"/>
        <v>707726.62077750009</v>
      </c>
      <c r="N53" s="17">
        <f t="shared" si="1"/>
        <v>864999.20317250013</v>
      </c>
      <c r="O53" s="17">
        <f t="shared" si="7"/>
        <v>353863.31038875005</v>
      </c>
      <c r="P53" s="17"/>
      <c r="Q53" s="17">
        <f t="shared" si="2"/>
        <v>353863.31038875005</v>
      </c>
      <c r="R53" s="17">
        <f t="shared" si="3"/>
        <v>432499.60158625006</v>
      </c>
      <c r="S53" s="17">
        <f t="shared" si="4"/>
        <v>432499.60158625006</v>
      </c>
    </row>
    <row r="54" spans="1:19" ht="14.4">
      <c r="A54" s="4" t="s">
        <v>59</v>
      </c>
      <c r="B54" s="8">
        <v>316874.57</v>
      </c>
      <c r="C54" s="11">
        <v>2.8225024824818606E-4</v>
      </c>
      <c r="D54">
        <v>1</v>
      </c>
      <c r="E54" s="8">
        <v>1270274.71</v>
      </c>
      <c r="F54" s="11">
        <v>1.1314740474153307E-3</v>
      </c>
      <c r="G54">
        <v>6</v>
      </c>
      <c r="H54" s="9">
        <v>1587149.28</v>
      </c>
      <c r="I54" s="15">
        <v>1.413724295663517E-3</v>
      </c>
      <c r="J54" s="1">
        <v>7</v>
      </c>
      <c r="K54" s="17">
        <f t="shared" si="0"/>
        <v>1346491.1926</v>
      </c>
      <c r="L54" s="17">
        <f t="shared" si="5"/>
        <v>1548464.8714899998</v>
      </c>
      <c r="M54" s="17">
        <f t="shared" si="6"/>
        <v>696809.19217049994</v>
      </c>
      <c r="N54" s="17">
        <f t="shared" si="1"/>
        <v>851655.67931949999</v>
      </c>
      <c r="O54" s="17">
        <f t="shared" si="7"/>
        <v>348404.59608524997</v>
      </c>
      <c r="P54" s="17"/>
      <c r="Q54" s="17">
        <f t="shared" si="2"/>
        <v>348404.59608524997</v>
      </c>
      <c r="R54" s="17">
        <f t="shared" si="3"/>
        <v>425827.83965975</v>
      </c>
      <c r="S54" s="17">
        <f t="shared" si="4"/>
        <v>425827.83965975</v>
      </c>
    </row>
    <row r="55" spans="1:19" ht="14.4">
      <c r="A55" s="4" t="s">
        <v>60</v>
      </c>
      <c r="E55" s="8">
        <v>1160952.25</v>
      </c>
      <c r="F55" s="11">
        <v>1.0340970585515593E-3</v>
      </c>
      <c r="G55">
        <v>2</v>
      </c>
      <c r="H55" s="9">
        <v>1160952.25</v>
      </c>
      <c r="I55" s="15">
        <v>1.0340970585515593E-3</v>
      </c>
      <c r="J55" s="1">
        <v>2</v>
      </c>
      <c r="K55" s="17">
        <f t="shared" si="0"/>
        <v>1230609.385</v>
      </c>
      <c r="L55" s="17">
        <f t="shared" si="5"/>
        <v>1415200.7927499998</v>
      </c>
      <c r="M55" s="17">
        <f t="shared" si="6"/>
        <v>636840.35673749994</v>
      </c>
      <c r="N55" s="17">
        <f t="shared" si="1"/>
        <v>778360.43601249997</v>
      </c>
      <c r="O55" s="17">
        <f t="shared" si="7"/>
        <v>318420.17836874997</v>
      </c>
      <c r="P55" s="17"/>
      <c r="Q55" s="17">
        <f t="shared" si="2"/>
        <v>318420.17836874997</v>
      </c>
      <c r="R55" s="17">
        <f t="shared" si="3"/>
        <v>389180.21800624998</v>
      </c>
      <c r="S55" s="17">
        <f t="shared" si="4"/>
        <v>389180.21800624998</v>
      </c>
    </row>
    <row r="56" spans="1:19" ht="14.4">
      <c r="A56" s="4" t="s">
        <v>61</v>
      </c>
      <c r="B56" s="8">
        <v>967422.56</v>
      </c>
      <c r="C56" s="11">
        <v>8.6171401422618324E-4</v>
      </c>
      <c r="D56">
        <v>7</v>
      </c>
      <c r="E56" s="8">
        <v>1128639.0100000002</v>
      </c>
      <c r="F56" s="11">
        <v>1.0053146289242681E-3</v>
      </c>
      <c r="G56">
        <v>6</v>
      </c>
      <c r="H56" s="9">
        <v>2096061.5700000003</v>
      </c>
      <c r="I56" s="15">
        <v>1.8670286431504515E-3</v>
      </c>
      <c r="J56" s="1">
        <v>13</v>
      </c>
      <c r="K56" s="17">
        <f t="shared" si="0"/>
        <v>1196357.3506000002</v>
      </c>
      <c r="L56" s="17">
        <f t="shared" si="5"/>
        <v>1375810.9531900003</v>
      </c>
      <c r="M56" s="17">
        <f t="shared" si="6"/>
        <v>619114.92893550009</v>
      </c>
      <c r="N56" s="17">
        <f t="shared" si="1"/>
        <v>756696.02425450017</v>
      </c>
      <c r="O56" s="17">
        <f t="shared" si="7"/>
        <v>309557.46446775005</v>
      </c>
      <c r="P56" s="17"/>
      <c r="Q56" s="17">
        <f t="shared" si="2"/>
        <v>309557.46446775005</v>
      </c>
      <c r="R56" s="17">
        <f t="shared" si="3"/>
        <v>378348.01212725008</v>
      </c>
      <c r="S56" s="17">
        <f t="shared" si="4"/>
        <v>378348.01212725008</v>
      </c>
    </row>
    <row r="57" spans="1:19" ht="14.4">
      <c r="A57" s="4" t="s">
        <v>62</v>
      </c>
      <c r="B57" s="8">
        <v>1050147.69</v>
      </c>
      <c r="C57" s="11">
        <v>9.3539991612378085E-4</v>
      </c>
      <c r="D57">
        <v>7</v>
      </c>
      <c r="E57" s="8">
        <v>1123961.75</v>
      </c>
      <c r="F57" s="11">
        <v>1.00114844482145E-3</v>
      </c>
      <c r="G57">
        <v>7</v>
      </c>
      <c r="H57" s="9">
        <v>2174109.44</v>
      </c>
      <c r="I57" s="15">
        <v>1.9365483609452307E-3</v>
      </c>
      <c r="J57" s="1">
        <v>14</v>
      </c>
      <c r="K57" s="17">
        <f t="shared" si="0"/>
        <v>1191399.4550000001</v>
      </c>
      <c r="L57" s="17">
        <f t="shared" si="5"/>
        <v>1370109.3732499999</v>
      </c>
      <c r="M57" s="17">
        <f t="shared" si="6"/>
        <v>616549.21796249994</v>
      </c>
      <c r="N57" s="17">
        <f t="shared" si="1"/>
        <v>753560.15528750001</v>
      </c>
      <c r="O57" s="17">
        <f t="shared" si="7"/>
        <v>308274.60898124997</v>
      </c>
      <c r="P57" s="17"/>
      <c r="Q57" s="17">
        <f t="shared" si="2"/>
        <v>308274.60898124997</v>
      </c>
      <c r="R57" s="17">
        <f t="shared" si="3"/>
        <v>376780.07764375</v>
      </c>
      <c r="S57" s="17">
        <f t="shared" si="4"/>
        <v>376780.07764375</v>
      </c>
    </row>
    <row r="58" spans="1:19" ht="14.4">
      <c r="A58" s="4" t="s">
        <v>63</v>
      </c>
      <c r="B58" s="8">
        <v>681727.70000000007</v>
      </c>
      <c r="C58" s="11">
        <v>6.0723652441615919E-4</v>
      </c>
      <c r="D58">
        <v>4</v>
      </c>
      <c r="E58" s="8">
        <v>1086167.22</v>
      </c>
      <c r="F58" s="11">
        <v>9.6748365602213559E-4</v>
      </c>
      <c r="G58">
        <v>7</v>
      </c>
      <c r="H58" s="9">
        <v>1767894.92</v>
      </c>
      <c r="I58" s="15">
        <v>1.5747201804382947E-3</v>
      </c>
      <c r="J58" s="1">
        <v>11</v>
      </c>
      <c r="K58" s="17">
        <f t="shared" si="0"/>
        <v>1151337.2531999999</v>
      </c>
      <c r="L58" s="17">
        <f t="shared" si="5"/>
        <v>1324037.8411799998</v>
      </c>
      <c r="M58" s="17">
        <f t="shared" si="6"/>
        <v>595817.0285309999</v>
      </c>
      <c r="N58" s="17">
        <f t="shared" si="1"/>
        <v>728220.81264899997</v>
      </c>
      <c r="O58" s="17">
        <f t="shared" si="7"/>
        <v>297908.51426549995</v>
      </c>
      <c r="P58" s="17"/>
      <c r="Q58" s="17">
        <f t="shared" si="2"/>
        <v>297908.51426549995</v>
      </c>
      <c r="R58" s="17">
        <f t="shared" si="3"/>
        <v>364110.40632449999</v>
      </c>
      <c r="S58" s="17">
        <f t="shared" si="4"/>
        <v>364110.40632449999</v>
      </c>
    </row>
    <row r="59" spans="1:19" ht="14.4">
      <c r="A59" s="4" t="s">
        <v>64</v>
      </c>
      <c r="B59" s="8">
        <v>928293.32000000007</v>
      </c>
      <c r="C59" s="11">
        <v>8.2686035681920722E-4</v>
      </c>
      <c r="D59">
        <v>8</v>
      </c>
      <c r="E59" s="8">
        <v>1071309.25</v>
      </c>
      <c r="F59" s="11">
        <v>9.5424919002833845E-4</v>
      </c>
      <c r="G59">
        <v>8</v>
      </c>
      <c r="H59" s="9">
        <v>1999602.57</v>
      </c>
      <c r="I59" s="15">
        <v>1.7811095468475457E-3</v>
      </c>
      <c r="J59" s="1">
        <v>16</v>
      </c>
      <c r="K59" s="17">
        <f t="shared" si="0"/>
        <v>1135587.8050000002</v>
      </c>
      <c r="L59" s="17">
        <f t="shared" si="5"/>
        <v>1305925.97575</v>
      </c>
      <c r="M59" s="17">
        <f t="shared" si="6"/>
        <v>587666.68908749998</v>
      </c>
      <c r="N59" s="17">
        <f t="shared" si="1"/>
        <v>718259.2866625</v>
      </c>
      <c r="O59" s="17">
        <f t="shared" si="7"/>
        <v>293833.34454374999</v>
      </c>
      <c r="P59" s="17"/>
      <c r="Q59" s="17">
        <f t="shared" si="2"/>
        <v>293833.34454374999</v>
      </c>
      <c r="R59" s="17">
        <f t="shared" si="3"/>
        <v>359129.64333125</v>
      </c>
      <c r="S59" s="17">
        <f t="shared" si="4"/>
        <v>359129.64333125</v>
      </c>
    </row>
    <row r="60" spans="1:19" ht="14.4">
      <c r="A60" s="4" t="s">
        <v>65</v>
      </c>
      <c r="B60" s="8">
        <v>1206819.9500000002</v>
      </c>
      <c r="C60" s="11">
        <v>1.074952876396372E-3</v>
      </c>
      <c r="D60">
        <v>4</v>
      </c>
      <c r="E60" s="8">
        <v>1060400.03</v>
      </c>
      <c r="F60" s="11">
        <v>9.4453200113181685E-4</v>
      </c>
      <c r="G60">
        <v>3</v>
      </c>
      <c r="H60" s="9">
        <v>2267219.9800000004</v>
      </c>
      <c r="I60" s="15">
        <v>2.0194848775281892E-3</v>
      </c>
      <c r="J60" s="1">
        <v>7</v>
      </c>
      <c r="K60" s="17">
        <f t="shared" si="0"/>
        <v>1124024.0318</v>
      </c>
      <c r="L60" s="17">
        <f t="shared" si="5"/>
        <v>1292627.6365699999</v>
      </c>
      <c r="M60" s="17">
        <f t="shared" si="6"/>
        <v>581682.43645649997</v>
      </c>
      <c r="N60" s="17">
        <f t="shared" si="1"/>
        <v>710945.2001135</v>
      </c>
      <c r="O60" s="17">
        <f t="shared" si="7"/>
        <v>290841.21822824999</v>
      </c>
      <c r="P60" s="17"/>
      <c r="Q60" s="17">
        <f t="shared" si="2"/>
        <v>290841.21822824999</v>
      </c>
      <c r="R60" s="17">
        <f t="shared" si="3"/>
        <v>355472.60005675</v>
      </c>
      <c r="S60" s="17">
        <f t="shared" si="4"/>
        <v>355472.60005675</v>
      </c>
    </row>
    <row r="61" spans="1:19" ht="14.4">
      <c r="A61" s="4" t="s">
        <v>66</v>
      </c>
      <c r="B61" s="8">
        <v>902158.62000000011</v>
      </c>
      <c r="C61" s="11">
        <v>8.0358134909418893E-4</v>
      </c>
      <c r="D61">
        <v>2</v>
      </c>
      <c r="E61" s="8">
        <v>1058429.8800000001</v>
      </c>
      <c r="F61" s="11">
        <v>9.4277712592492934E-4</v>
      </c>
      <c r="G61">
        <v>3</v>
      </c>
      <c r="H61" s="9">
        <v>1960588.5000000002</v>
      </c>
      <c r="I61" s="15">
        <v>1.7463584750191182E-3</v>
      </c>
      <c r="J61" s="1">
        <v>5</v>
      </c>
      <c r="K61" s="17">
        <f t="shared" si="0"/>
        <v>1121935.6728000003</v>
      </c>
      <c r="L61" s="17">
        <f t="shared" si="5"/>
        <v>1290226.0237200002</v>
      </c>
      <c r="M61" s="17">
        <f t="shared" si="6"/>
        <v>580601.71067400009</v>
      </c>
      <c r="N61" s="17">
        <f t="shared" si="1"/>
        <v>709624.3130460002</v>
      </c>
      <c r="O61" s="17">
        <f t="shared" si="7"/>
        <v>290300.85533700004</v>
      </c>
      <c r="Q61" s="17">
        <f t="shared" si="2"/>
        <v>290300.85533700004</v>
      </c>
      <c r="R61" s="17">
        <f t="shared" si="3"/>
        <v>354812.1565230001</v>
      </c>
      <c r="S61" s="17">
        <f t="shared" si="4"/>
        <v>354812.1565230001</v>
      </c>
    </row>
    <row r="62" spans="1:19" ht="14.4">
      <c r="A62" s="4" t="s">
        <v>67</v>
      </c>
      <c r="B62" s="8">
        <v>379616.74</v>
      </c>
      <c r="C62" s="11">
        <v>3.3813669271146344E-4</v>
      </c>
      <c r="D62">
        <v>1</v>
      </c>
      <c r="E62" s="8">
        <v>1044479.3899999999</v>
      </c>
      <c r="F62" s="11">
        <v>9.3035098120247998E-4</v>
      </c>
      <c r="G62">
        <v>3</v>
      </c>
      <c r="H62" s="9">
        <v>1424096.13</v>
      </c>
      <c r="I62" s="15">
        <v>1.2684876739139433E-3</v>
      </c>
      <c r="J62" s="1">
        <v>4</v>
      </c>
      <c r="K62" s="17">
        <f t="shared" si="0"/>
        <v>1107148.1534</v>
      </c>
      <c r="L62" s="17">
        <f t="shared" si="5"/>
        <v>1273220.3764099998</v>
      </c>
      <c r="M62" s="17">
        <f t="shared" si="6"/>
        <v>572949.1693844999</v>
      </c>
      <c r="N62" s="17">
        <f t="shared" si="1"/>
        <v>700271.2070254999</v>
      </c>
      <c r="O62" s="17">
        <f t="shared" si="7"/>
        <v>286474.58469224995</v>
      </c>
      <c r="Q62" s="17">
        <f t="shared" si="2"/>
        <v>286474.58469224995</v>
      </c>
      <c r="R62" s="17">
        <f t="shared" si="3"/>
        <v>350135.60351274995</v>
      </c>
      <c r="S62" s="17">
        <f t="shared" si="4"/>
        <v>350135.60351274995</v>
      </c>
    </row>
    <row r="63" spans="1:19" ht="14.4">
      <c r="A63" s="4" t="s">
        <v>68</v>
      </c>
      <c r="E63" s="8">
        <v>1038778.27</v>
      </c>
      <c r="F63" s="11">
        <v>9.2527281246431749E-4</v>
      </c>
      <c r="G63">
        <v>1</v>
      </c>
      <c r="H63" s="9">
        <v>1038778.27</v>
      </c>
      <c r="I63" s="15">
        <v>9.2527281246431749E-4</v>
      </c>
      <c r="J63" s="1">
        <v>1</v>
      </c>
      <c r="K63" s="17">
        <f t="shared" si="0"/>
        <v>1101104.9662000001</v>
      </c>
      <c r="L63" s="17">
        <f t="shared" si="5"/>
        <v>1266270.71113</v>
      </c>
      <c r="M63" s="17">
        <f t="shared" si="6"/>
        <v>569821.82000850001</v>
      </c>
      <c r="N63" s="17">
        <f t="shared" si="1"/>
        <v>696448.89112150006</v>
      </c>
      <c r="O63" s="17">
        <f t="shared" si="7"/>
        <v>284910.91000425001</v>
      </c>
      <c r="Q63" s="17">
        <f t="shared" si="2"/>
        <v>284910.91000425001</v>
      </c>
      <c r="R63" s="17">
        <f t="shared" si="3"/>
        <v>348224.44556075003</v>
      </c>
      <c r="S63" s="17">
        <f t="shared" si="4"/>
        <v>348224.44556075003</v>
      </c>
    </row>
    <row r="64" spans="1:19" ht="14.4">
      <c r="A64" s="4" t="s">
        <v>69</v>
      </c>
      <c r="B64" s="8">
        <v>1056489.0499999998</v>
      </c>
      <c r="C64" s="11">
        <v>9.4104836697368993E-4</v>
      </c>
      <c r="D64">
        <v>16</v>
      </c>
      <c r="E64" s="8">
        <v>977352.07000000007</v>
      </c>
      <c r="F64" s="11">
        <v>8.7055854429523498E-4</v>
      </c>
      <c r="G64">
        <v>5</v>
      </c>
      <c r="H64" s="9">
        <v>2033841.1199999999</v>
      </c>
      <c r="I64" s="15">
        <v>1.811606911268925E-3</v>
      </c>
      <c r="J64" s="1">
        <v>21</v>
      </c>
      <c r="K64" s="17">
        <f t="shared" si="0"/>
        <v>1035993.1942000001</v>
      </c>
      <c r="L64" s="17">
        <f t="shared" si="5"/>
        <v>1191392.1733300001</v>
      </c>
      <c r="M64" s="17">
        <f t="shared" si="6"/>
        <v>536126.47799850011</v>
      </c>
      <c r="N64" s="17">
        <f t="shared" si="1"/>
        <v>655265.69533150014</v>
      </c>
      <c r="O64" s="17">
        <f t="shared" si="7"/>
        <v>268063.23899925005</v>
      </c>
      <c r="Q64" s="17">
        <f t="shared" si="2"/>
        <v>268063.23899925005</v>
      </c>
      <c r="R64" s="17">
        <f t="shared" si="3"/>
        <v>327632.84766575007</v>
      </c>
      <c r="S64" s="17">
        <f t="shared" si="4"/>
        <v>327632.84766575007</v>
      </c>
    </row>
    <row r="65" spans="1:19" ht="14.4">
      <c r="A65" s="4" t="s">
        <v>70</v>
      </c>
      <c r="B65" s="8">
        <v>446185.62</v>
      </c>
      <c r="C65" s="11">
        <v>3.9743170936617226E-4</v>
      </c>
      <c r="D65">
        <v>2</v>
      </c>
      <c r="E65" s="8">
        <v>966528.67</v>
      </c>
      <c r="F65" s="11">
        <v>8.6091779799966006E-4</v>
      </c>
      <c r="G65">
        <v>3</v>
      </c>
      <c r="H65" s="9">
        <v>1412714.29</v>
      </c>
      <c r="I65" s="15">
        <v>1.2583495073658323E-3</v>
      </c>
      <c r="J65" s="1">
        <v>5</v>
      </c>
      <c r="K65" s="17">
        <f t="shared" si="0"/>
        <v>1024520.3902000001</v>
      </c>
      <c r="L65" s="17">
        <f t="shared" si="5"/>
        <v>1178198.4487300001</v>
      </c>
      <c r="M65" s="17">
        <f t="shared" si="6"/>
        <v>530189.30192850006</v>
      </c>
      <c r="N65" s="17">
        <f t="shared" si="1"/>
        <v>648009.14680150012</v>
      </c>
      <c r="O65" s="17">
        <f t="shared" si="7"/>
        <v>265094.65096425003</v>
      </c>
      <c r="Q65" s="17">
        <f t="shared" si="2"/>
        <v>265094.65096425003</v>
      </c>
      <c r="R65" s="17">
        <f t="shared" si="3"/>
        <v>324004.57340075006</v>
      </c>
      <c r="S65" s="17">
        <f t="shared" si="4"/>
        <v>324004.57340075006</v>
      </c>
    </row>
    <row r="66" spans="1:19" ht="14.4">
      <c r="A66" s="4" t="s">
        <v>71</v>
      </c>
      <c r="B66" s="8">
        <v>148589.20000000001</v>
      </c>
      <c r="C66" s="11">
        <v>1.3235312188983602E-4</v>
      </c>
      <c r="D66">
        <v>2</v>
      </c>
      <c r="E66" s="8">
        <v>962818.37</v>
      </c>
      <c r="F66" s="11">
        <v>8.576129158941781E-4</v>
      </c>
      <c r="G66">
        <v>10</v>
      </c>
      <c r="H66" s="9">
        <v>1111407.57</v>
      </c>
      <c r="I66" s="15">
        <v>9.8996603778401431E-4</v>
      </c>
      <c r="J66" s="1">
        <v>12</v>
      </c>
      <c r="K66" s="17">
        <f t="shared" si="0"/>
        <v>1020587.4722000001</v>
      </c>
      <c r="L66" s="17">
        <f t="shared" si="5"/>
        <v>1173675.5930300001</v>
      </c>
      <c r="M66" s="17">
        <f t="shared" si="6"/>
        <v>528154.01686350012</v>
      </c>
      <c r="N66" s="17">
        <f t="shared" si="1"/>
        <v>645521.5761665001</v>
      </c>
      <c r="O66" s="17">
        <f t="shared" si="7"/>
        <v>264077.00843175006</v>
      </c>
      <c r="Q66" s="17">
        <f t="shared" si="2"/>
        <v>264077.00843175006</v>
      </c>
      <c r="R66" s="17">
        <f t="shared" si="3"/>
        <v>322760.78808325005</v>
      </c>
      <c r="S66" s="17">
        <f t="shared" si="4"/>
        <v>322760.78808325005</v>
      </c>
    </row>
    <row r="67" spans="1:19" ht="14.4">
      <c r="A67" s="4" t="s">
        <v>72</v>
      </c>
      <c r="E67" s="8">
        <v>954592.1100000001</v>
      </c>
      <c r="F67" s="11">
        <v>8.5028552472121623E-4</v>
      </c>
      <c r="G67">
        <v>2</v>
      </c>
      <c r="H67" s="9">
        <v>954592.1100000001</v>
      </c>
      <c r="I67" s="15">
        <v>8.5028552472121623E-4</v>
      </c>
      <c r="J67" s="1">
        <v>2</v>
      </c>
      <c r="K67" s="17">
        <f t="shared" ref="K67:K130" si="8">E67*1.06</f>
        <v>1011867.6366000002</v>
      </c>
      <c r="L67" s="17">
        <f t="shared" si="5"/>
        <v>1163647.7820900001</v>
      </c>
      <c r="M67" s="17">
        <f t="shared" si="6"/>
        <v>523641.50194050005</v>
      </c>
      <c r="N67" s="17">
        <f t="shared" si="1"/>
        <v>640006.28014950012</v>
      </c>
      <c r="O67" s="17">
        <f t="shared" si="7"/>
        <v>261820.75097025002</v>
      </c>
      <c r="Q67" s="17">
        <f t="shared" si="2"/>
        <v>261820.75097025002</v>
      </c>
      <c r="R67" s="17">
        <f t="shared" si="3"/>
        <v>320003.14007475006</v>
      </c>
      <c r="S67" s="17">
        <f t="shared" si="4"/>
        <v>320003.14007475006</v>
      </c>
    </row>
    <row r="68" spans="1:19" ht="14.4">
      <c r="A68" s="4" t="s">
        <v>73</v>
      </c>
      <c r="B68" s="8">
        <v>160748.43</v>
      </c>
      <c r="C68" s="11">
        <v>1.4318373441266102E-4</v>
      </c>
      <c r="D68">
        <v>1</v>
      </c>
      <c r="E68" s="8">
        <v>913874.89</v>
      </c>
      <c r="F68" s="11">
        <v>8.140174030698763E-4</v>
      </c>
      <c r="G68">
        <v>2</v>
      </c>
      <c r="H68" s="9">
        <v>1074623.32</v>
      </c>
      <c r="I68" s="15">
        <v>9.5720113748253737E-4</v>
      </c>
      <c r="J68" s="1">
        <v>3</v>
      </c>
      <c r="K68" s="17">
        <f t="shared" si="8"/>
        <v>968707.38340000005</v>
      </c>
      <c r="L68" s="17">
        <f t="shared" si="5"/>
        <v>1114013.4909099999</v>
      </c>
      <c r="M68" s="17">
        <f t="shared" si="6"/>
        <v>501306.07090950001</v>
      </c>
      <c r="N68" s="17">
        <f t="shared" ref="N68:N131" si="9">L68*0.55</f>
        <v>612707.42000050005</v>
      </c>
      <c r="O68" s="17">
        <f t="shared" si="7"/>
        <v>250653.03545475</v>
      </c>
      <c r="Q68" s="17">
        <f t="shared" ref="Q68:Q131" si="10">M68/2</f>
        <v>250653.03545475</v>
      </c>
      <c r="R68" s="17">
        <f t="shared" ref="R68:R131" si="11">N68/2</f>
        <v>306353.71000025002</v>
      </c>
      <c r="S68" s="17">
        <f t="shared" ref="S68:S131" si="12">N68/2</f>
        <v>306353.71000025002</v>
      </c>
    </row>
    <row r="69" spans="1:19" ht="14.4">
      <c r="A69" s="4" t="s">
        <v>74</v>
      </c>
      <c r="B69" s="8">
        <v>300501.69</v>
      </c>
      <c r="C69" s="11">
        <v>2.6766640378083815E-4</v>
      </c>
      <c r="D69">
        <v>1</v>
      </c>
      <c r="E69" s="8">
        <v>844125.21</v>
      </c>
      <c r="F69" s="11">
        <v>7.5188914678464786E-4</v>
      </c>
      <c r="G69">
        <v>2</v>
      </c>
      <c r="H69" s="9">
        <v>1144626.8999999999</v>
      </c>
      <c r="I69" s="15">
        <v>1.0195555505654859E-3</v>
      </c>
      <c r="J69" s="1">
        <v>3</v>
      </c>
      <c r="K69" s="17">
        <f t="shared" si="8"/>
        <v>894772.72259999998</v>
      </c>
      <c r="L69" s="17">
        <f t="shared" ref="L69:L132" si="13">K69*1.15</f>
        <v>1028988.6309899999</v>
      </c>
      <c r="M69" s="17">
        <f t="shared" ref="M69:M132" si="14">L69*0.45</f>
        <v>463044.88394549995</v>
      </c>
      <c r="N69" s="17">
        <f t="shared" si="9"/>
        <v>565943.74704449996</v>
      </c>
      <c r="O69" s="17">
        <f t="shared" ref="O69:O132" si="15">M69/2</f>
        <v>231522.44197274998</v>
      </c>
      <c r="Q69" s="17">
        <f t="shared" si="10"/>
        <v>231522.44197274998</v>
      </c>
      <c r="R69" s="17">
        <f t="shared" si="11"/>
        <v>282971.87352224998</v>
      </c>
      <c r="S69" s="17">
        <f t="shared" si="12"/>
        <v>282971.87352224998</v>
      </c>
    </row>
    <row r="70" spans="1:19" ht="14.4">
      <c r="A70" s="4" t="s">
        <v>75</v>
      </c>
      <c r="B70" s="8">
        <v>171389.43</v>
      </c>
      <c r="C70" s="11">
        <v>1.5266201123244162E-4</v>
      </c>
      <c r="D70">
        <v>3</v>
      </c>
      <c r="E70" s="8">
        <v>814509.14000000013</v>
      </c>
      <c r="F70" s="11">
        <v>7.2550917217944176E-4</v>
      </c>
      <c r="G70">
        <v>4</v>
      </c>
      <c r="H70" s="9">
        <v>985898.57000000007</v>
      </c>
      <c r="I70" s="15">
        <v>8.781711834118833E-4</v>
      </c>
      <c r="J70" s="1">
        <v>7</v>
      </c>
      <c r="K70" s="17">
        <f t="shared" si="8"/>
        <v>863379.68840000022</v>
      </c>
      <c r="L70" s="17">
        <f t="shared" si="13"/>
        <v>992886.6416600002</v>
      </c>
      <c r="M70" s="17">
        <f t="shared" si="14"/>
        <v>446798.98874700011</v>
      </c>
      <c r="N70" s="17">
        <f t="shared" si="9"/>
        <v>546087.6529130002</v>
      </c>
      <c r="O70" s="17">
        <f t="shared" si="15"/>
        <v>223399.49437350006</v>
      </c>
      <c r="Q70" s="17">
        <f t="shared" si="10"/>
        <v>223399.49437350006</v>
      </c>
      <c r="R70" s="17">
        <f t="shared" si="11"/>
        <v>273043.8264565001</v>
      </c>
      <c r="S70" s="17">
        <f t="shared" si="12"/>
        <v>273043.8264565001</v>
      </c>
    </row>
    <row r="71" spans="1:19" ht="14.4">
      <c r="A71" s="4" t="s">
        <v>76</v>
      </c>
      <c r="B71" s="8">
        <v>800229.04</v>
      </c>
      <c r="C71" s="11">
        <v>7.1278943335657265E-4</v>
      </c>
      <c r="D71">
        <v>5</v>
      </c>
      <c r="E71" s="8">
        <v>798657.29</v>
      </c>
      <c r="F71" s="11">
        <v>7.1138942568892019E-4</v>
      </c>
      <c r="G71">
        <v>1</v>
      </c>
      <c r="H71" s="9">
        <v>1598886.33</v>
      </c>
      <c r="I71" s="15">
        <v>1.4241788590454928E-3</v>
      </c>
      <c r="J71" s="1">
        <v>6</v>
      </c>
      <c r="K71" s="17">
        <f t="shared" si="8"/>
        <v>846576.72740000009</v>
      </c>
      <c r="L71" s="17">
        <f t="shared" si="13"/>
        <v>973563.23651000008</v>
      </c>
      <c r="M71" s="17">
        <f t="shared" si="14"/>
        <v>438103.45642950002</v>
      </c>
      <c r="N71" s="17">
        <f t="shared" si="9"/>
        <v>535459.78008050006</v>
      </c>
      <c r="O71" s="17">
        <f t="shared" si="15"/>
        <v>219051.72821475001</v>
      </c>
      <c r="Q71" s="17">
        <f t="shared" si="10"/>
        <v>219051.72821475001</v>
      </c>
      <c r="R71" s="17">
        <f t="shared" si="11"/>
        <v>267729.89004025003</v>
      </c>
      <c r="S71" s="17">
        <f t="shared" si="12"/>
        <v>267729.89004025003</v>
      </c>
    </row>
    <row r="72" spans="1:19" ht="14.4">
      <c r="A72" s="4" t="s">
        <v>77</v>
      </c>
      <c r="B72" s="8">
        <v>905416.34</v>
      </c>
      <c r="C72" s="11">
        <v>8.0648310381285576E-4</v>
      </c>
      <c r="D72">
        <v>5</v>
      </c>
      <c r="E72" s="8">
        <v>769801.63</v>
      </c>
      <c r="F72" s="11">
        <v>6.8568677243288493E-4</v>
      </c>
      <c r="G72">
        <v>5</v>
      </c>
      <c r="H72" s="9">
        <v>1675217.97</v>
      </c>
      <c r="I72" s="15">
        <v>1.4921698762457407E-3</v>
      </c>
      <c r="J72" s="1">
        <v>10</v>
      </c>
      <c r="K72" s="17">
        <f t="shared" si="8"/>
        <v>815989.72779999999</v>
      </c>
      <c r="L72" s="17">
        <f t="shared" si="13"/>
        <v>938388.18696999992</v>
      </c>
      <c r="M72" s="17">
        <f t="shared" si="14"/>
        <v>422274.6841365</v>
      </c>
      <c r="N72" s="17">
        <f t="shared" si="9"/>
        <v>516113.50283349998</v>
      </c>
      <c r="O72" s="17">
        <f t="shared" si="15"/>
        <v>211137.34206825</v>
      </c>
      <c r="Q72" s="17">
        <f t="shared" si="10"/>
        <v>211137.34206825</v>
      </c>
      <c r="R72" s="17">
        <f t="shared" si="11"/>
        <v>258056.75141674999</v>
      </c>
      <c r="S72" s="17">
        <f t="shared" si="12"/>
        <v>258056.75141674999</v>
      </c>
    </row>
    <row r="73" spans="1:19" ht="14.4">
      <c r="A73" s="4" t="s">
        <v>78</v>
      </c>
      <c r="B73" s="8">
        <v>1074173.9600000002</v>
      </c>
      <c r="C73" s="11">
        <v>9.5680087825203886E-4</v>
      </c>
      <c r="D73">
        <v>7</v>
      </c>
      <c r="E73" s="8">
        <v>755300.24</v>
      </c>
      <c r="F73" s="11">
        <v>6.7276992357548446E-4</v>
      </c>
      <c r="G73">
        <v>3</v>
      </c>
      <c r="H73" s="9">
        <v>1829474.2000000002</v>
      </c>
      <c r="I73" s="15">
        <v>1.6295708018275233E-3</v>
      </c>
      <c r="J73" s="1">
        <v>10</v>
      </c>
      <c r="K73" s="17">
        <f t="shared" si="8"/>
        <v>800618.25439999998</v>
      </c>
      <c r="L73" s="17">
        <f t="shared" si="13"/>
        <v>920710.99255999993</v>
      </c>
      <c r="M73" s="17">
        <f t="shared" si="14"/>
        <v>414319.94665199996</v>
      </c>
      <c r="N73" s="17">
        <f t="shared" si="9"/>
        <v>506391.04590800003</v>
      </c>
      <c r="O73" s="17">
        <f t="shared" si="15"/>
        <v>207159.97332599998</v>
      </c>
      <c r="Q73" s="17">
        <f t="shared" si="10"/>
        <v>207159.97332599998</v>
      </c>
      <c r="R73" s="17">
        <f t="shared" si="11"/>
        <v>253195.52295400001</v>
      </c>
      <c r="S73" s="17">
        <f t="shared" si="12"/>
        <v>253195.52295400001</v>
      </c>
    </row>
    <row r="74" spans="1:19" ht="14.4">
      <c r="A74" s="4" t="s">
        <v>79</v>
      </c>
      <c r="E74" s="8">
        <v>750661.63</v>
      </c>
      <c r="F74" s="11">
        <v>6.6863816625577753E-4</v>
      </c>
      <c r="G74">
        <v>1</v>
      </c>
      <c r="H74" s="9">
        <v>750661.63</v>
      </c>
      <c r="I74" s="15">
        <v>6.6863816625577753E-4</v>
      </c>
      <c r="J74" s="1">
        <v>1</v>
      </c>
      <c r="K74" s="17">
        <f t="shared" si="8"/>
        <v>795701.32780000009</v>
      </c>
      <c r="L74" s="17">
        <f t="shared" si="13"/>
        <v>915056.52697000001</v>
      </c>
      <c r="M74" s="17">
        <f t="shared" si="14"/>
        <v>411775.43713650003</v>
      </c>
      <c r="N74" s="17">
        <f t="shared" si="9"/>
        <v>503281.08983350004</v>
      </c>
      <c r="O74" s="17">
        <f t="shared" si="15"/>
        <v>205887.71856825001</v>
      </c>
      <c r="Q74" s="17">
        <f t="shared" si="10"/>
        <v>205887.71856825001</v>
      </c>
      <c r="R74" s="17">
        <f t="shared" si="11"/>
        <v>251640.54491675002</v>
      </c>
      <c r="S74" s="17">
        <f t="shared" si="12"/>
        <v>251640.54491675002</v>
      </c>
    </row>
    <row r="75" spans="1:19" ht="14.4">
      <c r="A75" s="4" t="s">
        <v>80</v>
      </c>
      <c r="E75" s="8">
        <v>712474.37</v>
      </c>
      <c r="F75" s="11">
        <v>6.3462356036639344E-4</v>
      </c>
      <c r="G75">
        <v>1</v>
      </c>
      <c r="H75" s="9">
        <v>712474.37</v>
      </c>
      <c r="I75" s="15">
        <v>6.3462356036639344E-4</v>
      </c>
      <c r="J75" s="1">
        <v>1</v>
      </c>
      <c r="K75" s="17">
        <f t="shared" si="8"/>
        <v>755222.83220000006</v>
      </c>
      <c r="L75" s="17">
        <f t="shared" si="13"/>
        <v>868506.25702999998</v>
      </c>
      <c r="M75" s="17">
        <f t="shared" si="14"/>
        <v>390827.81566349999</v>
      </c>
      <c r="N75" s="17">
        <f t="shared" si="9"/>
        <v>477678.44136650005</v>
      </c>
      <c r="O75" s="17">
        <f t="shared" si="15"/>
        <v>195413.90783175</v>
      </c>
      <c r="Q75" s="17">
        <f t="shared" si="10"/>
        <v>195413.90783175</v>
      </c>
      <c r="R75" s="17">
        <f t="shared" si="11"/>
        <v>238839.22068325002</v>
      </c>
      <c r="S75" s="17">
        <f t="shared" si="12"/>
        <v>238839.22068325002</v>
      </c>
    </row>
    <row r="76" spans="1:19" ht="14.4">
      <c r="A76" s="4" t="s">
        <v>81</v>
      </c>
      <c r="B76" s="8">
        <v>2159891.63</v>
      </c>
      <c r="C76" s="11">
        <v>1.9238841058046381E-3</v>
      </c>
      <c r="D76">
        <v>5</v>
      </c>
      <c r="E76" s="8">
        <v>658865.93000000005</v>
      </c>
      <c r="F76" s="11">
        <v>5.8687281944010843E-4</v>
      </c>
      <c r="G76">
        <v>2</v>
      </c>
      <c r="H76" s="9">
        <v>2818757.56</v>
      </c>
      <c r="I76" s="15">
        <v>2.5107569252447465E-3</v>
      </c>
      <c r="J76" s="1">
        <v>7</v>
      </c>
      <c r="K76" s="17">
        <f t="shared" si="8"/>
        <v>698397.88580000005</v>
      </c>
      <c r="L76" s="17">
        <f t="shared" si="13"/>
        <v>803157.56866999995</v>
      </c>
      <c r="M76" s="17">
        <f t="shared" si="14"/>
        <v>361420.90590149997</v>
      </c>
      <c r="N76" s="17">
        <f t="shared" si="9"/>
        <v>441736.66276849998</v>
      </c>
      <c r="O76" s="17">
        <f t="shared" si="15"/>
        <v>180710.45295074998</v>
      </c>
      <c r="Q76" s="17">
        <f t="shared" si="10"/>
        <v>180710.45295074998</v>
      </c>
      <c r="R76" s="17">
        <f t="shared" si="11"/>
        <v>220868.33138424999</v>
      </c>
      <c r="S76" s="17">
        <f t="shared" si="12"/>
        <v>220868.33138424999</v>
      </c>
    </row>
    <row r="77" spans="1:19" ht="14.4">
      <c r="A77" s="4" t="s">
        <v>82</v>
      </c>
      <c r="B77" s="8">
        <v>186176.7</v>
      </c>
      <c r="C77" s="11">
        <v>1.6583350248973298E-4</v>
      </c>
      <c r="D77">
        <v>1</v>
      </c>
      <c r="E77" s="8">
        <v>650225.93999999994</v>
      </c>
      <c r="F77" s="11">
        <v>5.7917690580979765E-4</v>
      </c>
      <c r="G77">
        <v>3</v>
      </c>
      <c r="H77" s="9">
        <v>836402.6399999999</v>
      </c>
      <c r="I77" s="15">
        <v>7.4501040829953052E-4</v>
      </c>
      <c r="J77" s="1">
        <v>4</v>
      </c>
      <c r="K77" s="17">
        <f t="shared" si="8"/>
        <v>689239.49639999995</v>
      </c>
      <c r="L77" s="17">
        <f t="shared" si="13"/>
        <v>792625.42085999984</v>
      </c>
      <c r="M77" s="17">
        <f t="shared" si="14"/>
        <v>356681.43938699993</v>
      </c>
      <c r="N77" s="17">
        <f t="shared" si="9"/>
        <v>435943.98147299996</v>
      </c>
      <c r="O77" s="17">
        <f t="shared" si="15"/>
        <v>178340.71969349997</v>
      </c>
      <c r="Q77" s="17">
        <f t="shared" si="10"/>
        <v>178340.71969349997</v>
      </c>
      <c r="R77" s="17">
        <f t="shared" si="11"/>
        <v>217971.99073649998</v>
      </c>
      <c r="S77" s="17">
        <f t="shared" si="12"/>
        <v>217971.99073649998</v>
      </c>
    </row>
    <row r="78" spans="1:19" ht="14.4">
      <c r="A78" s="4" t="s">
        <v>83</v>
      </c>
      <c r="E78" s="8">
        <v>631699.52</v>
      </c>
      <c r="F78" s="11">
        <v>5.6267483483531035E-4</v>
      </c>
      <c r="G78">
        <v>2</v>
      </c>
      <c r="H78" s="9">
        <v>631699.52</v>
      </c>
      <c r="I78" s="15">
        <v>5.6267483483531035E-4</v>
      </c>
      <c r="J78" s="1">
        <v>2</v>
      </c>
      <c r="K78" s="17">
        <f t="shared" si="8"/>
        <v>669601.49120000005</v>
      </c>
      <c r="L78" s="17">
        <f t="shared" si="13"/>
        <v>770041.71487999998</v>
      </c>
      <c r="M78" s="17">
        <f t="shared" si="14"/>
        <v>346518.77169600001</v>
      </c>
      <c r="N78" s="17">
        <f t="shared" si="9"/>
        <v>423522.94318400003</v>
      </c>
      <c r="O78" s="17">
        <f t="shared" si="15"/>
        <v>173259.38584800001</v>
      </c>
      <c r="Q78" s="17">
        <f t="shared" si="10"/>
        <v>173259.38584800001</v>
      </c>
      <c r="R78" s="17">
        <f t="shared" si="11"/>
        <v>211761.47159200002</v>
      </c>
      <c r="S78" s="17">
        <f t="shared" si="12"/>
        <v>211761.47159200002</v>
      </c>
    </row>
    <row r="79" spans="1:19" ht="14.4">
      <c r="A79" s="4" t="s">
        <v>84</v>
      </c>
      <c r="B79" s="8">
        <v>331224.93</v>
      </c>
      <c r="C79" s="11">
        <v>2.9503256988557978E-4</v>
      </c>
      <c r="D79">
        <v>1</v>
      </c>
      <c r="E79" s="8">
        <v>612634.53</v>
      </c>
      <c r="F79" s="11">
        <v>5.4569304244865969E-4</v>
      </c>
      <c r="G79">
        <v>2</v>
      </c>
      <c r="H79" s="9">
        <v>943859.46</v>
      </c>
      <c r="I79" s="15">
        <v>8.4072561233423948E-4</v>
      </c>
      <c r="J79" s="1">
        <v>3</v>
      </c>
      <c r="K79" s="17">
        <f t="shared" si="8"/>
        <v>649392.60180000006</v>
      </c>
      <c r="L79" s="17">
        <f t="shared" si="13"/>
        <v>746801.49207000004</v>
      </c>
      <c r="M79" s="17">
        <f t="shared" si="14"/>
        <v>336060.6714315</v>
      </c>
      <c r="N79" s="17">
        <f t="shared" si="9"/>
        <v>410740.82063850004</v>
      </c>
      <c r="O79" s="17">
        <f t="shared" si="15"/>
        <v>168030.33571575</v>
      </c>
      <c r="Q79" s="17">
        <f t="shared" si="10"/>
        <v>168030.33571575</v>
      </c>
      <c r="R79" s="17">
        <f t="shared" si="11"/>
        <v>205370.41031925002</v>
      </c>
      <c r="S79" s="17">
        <f t="shared" si="12"/>
        <v>205370.41031925002</v>
      </c>
    </row>
    <row r="80" spans="1:19" ht="14.4">
      <c r="A80" s="4" t="s">
        <v>85</v>
      </c>
      <c r="B80" s="8">
        <v>163537.91</v>
      </c>
      <c r="C80" s="11">
        <v>1.4566841288491379E-4</v>
      </c>
      <c r="D80">
        <v>2</v>
      </c>
      <c r="E80" s="8">
        <v>610662.37</v>
      </c>
      <c r="F80" s="11">
        <v>5.4393637687090402E-4</v>
      </c>
      <c r="G80">
        <v>3</v>
      </c>
      <c r="H80" s="9">
        <v>774200.28</v>
      </c>
      <c r="I80" s="15">
        <v>6.8960478975581784E-4</v>
      </c>
      <c r="J80" s="1">
        <v>5</v>
      </c>
      <c r="K80" s="17">
        <f t="shared" si="8"/>
        <v>647302.11219999997</v>
      </c>
      <c r="L80" s="17">
        <f t="shared" si="13"/>
        <v>744397.42902999988</v>
      </c>
      <c r="M80" s="17">
        <f t="shared" si="14"/>
        <v>334978.84306349995</v>
      </c>
      <c r="N80" s="17">
        <f t="shared" si="9"/>
        <v>409418.58596649999</v>
      </c>
      <c r="O80" s="17">
        <f t="shared" si="15"/>
        <v>167489.42153174998</v>
      </c>
      <c r="Q80" s="17">
        <f t="shared" si="10"/>
        <v>167489.42153174998</v>
      </c>
      <c r="R80" s="17">
        <f t="shared" si="11"/>
        <v>204709.29298324999</v>
      </c>
      <c r="S80" s="17">
        <f t="shared" si="12"/>
        <v>204709.29298324999</v>
      </c>
    </row>
    <row r="81" spans="1:19" ht="14.4">
      <c r="A81" s="4" t="s">
        <v>86</v>
      </c>
      <c r="E81" s="8">
        <v>603654.13</v>
      </c>
      <c r="F81" s="11">
        <v>5.3769391481475715E-4</v>
      </c>
      <c r="G81">
        <v>1</v>
      </c>
      <c r="H81" s="9">
        <v>603654.13</v>
      </c>
      <c r="I81" s="15">
        <v>5.3769391481475715E-4</v>
      </c>
      <c r="J81" s="1">
        <v>1</v>
      </c>
      <c r="K81" s="17">
        <f t="shared" si="8"/>
        <v>639873.37780000002</v>
      </c>
      <c r="L81" s="17">
        <f t="shared" si="13"/>
        <v>735854.38446999993</v>
      </c>
      <c r="M81" s="17">
        <f t="shared" si="14"/>
        <v>331134.47301149997</v>
      </c>
      <c r="N81" s="17">
        <f t="shared" si="9"/>
        <v>404719.91145850002</v>
      </c>
      <c r="O81" s="17">
        <f t="shared" si="15"/>
        <v>165567.23650574998</v>
      </c>
      <c r="Q81" s="17">
        <f t="shared" si="10"/>
        <v>165567.23650574998</v>
      </c>
      <c r="R81" s="17">
        <f t="shared" si="11"/>
        <v>202359.95572925001</v>
      </c>
      <c r="S81" s="17">
        <f t="shared" si="12"/>
        <v>202359.95572925001</v>
      </c>
    </row>
    <row r="82" spans="1:19" ht="14.4">
      <c r="A82" s="4" t="s">
        <v>87</v>
      </c>
      <c r="B82" s="8">
        <v>3152714.8</v>
      </c>
      <c r="C82" s="11">
        <v>2.8082232504669916E-3</v>
      </c>
      <c r="D82">
        <v>13</v>
      </c>
      <c r="E82" s="8">
        <v>586059.41</v>
      </c>
      <c r="F82" s="11">
        <v>5.220217386352129E-4</v>
      </c>
      <c r="G82">
        <v>7</v>
      </c>
      <c r="H82" s="9">
        <v>3738774.21</v>
      </c>
      <c r="I82" s="15">
        <v>3.3302449891022047E-3</v>
      </c>
      <c r="J82" s="1">
        <v>20</v>
      </c>
      <c r="K82" s="17">
        <f t="shared" si="8"/>
        <v>621222.97460000007</v>
      </c>
      <c r="L82" s="17">
        <f t="shared" si="13"/>
        <v>714406.42079</v>
      </c>
      <c r="M82" s="17">
        <f t="shared" si="14"/>
        <v>321482.8893555</v>
      </c>
      <c r="N82" s="17">
        <f t="shared" si="9"/>
        <v>392923.53143450001</v>
      </c>
      <c r="O82" s="17">
        <f t="shared" si="15"/>
        <v>160741.44467775</v>
      </c>
      <c r="Q82" s="17">
        <f t="shared" si="10"/>
        <v>160741.44467775</v>
      </c>
      <c r="R82" s="17">
        <f t="shared" si="11"/>
        <v>196461.76571725</v>
      </c>
      <c r="S82" s="17">
        <f t="shared" si="12"/>
        <v>196461.76571725</v>
      </c>
    </row>
    <row r="83" spans="1:19" ht="14.4">
      <c r="A83" s="4" t="s">
        <v>88</v>
      </c>
      <c r="B83" s="8">
        <v>110297.63</v>
      </c>
      <c r="C83" s="11">
        <v>9.8245603768982081E-5</v>
      </c>
      <c r="D83">
        <v>1</v>
      </c>
      <c r="E83" s="8">
        <v>581619.5</v>
      </c>
      <c r="F83" s="11">
        <v>5.1806696971923576E-4</v>
      </c>
      <c r="G83">
        <v>2</v>
      </c>
      <c r="H83" s="9">
        <v>691917.13</v>
      </c>
      <c r="I83" s="15">
        <v>6.163125734882179E-4</v>
      </c>
      <c r="J83" s="1">
        <v>3</v>
      </c>
      <c r="K83" s="17">
        <f t="shared" si="8"/>
        <v>616516.67000000004</v>
      </c>
      <c r="L83" s="17">
        <f t="shared" si="13"/>
        <v>708994.17050000001</v>
      </c>
      <c r="M83" s="17">
        <f t="shared" si="14"/>
        <v>319047.37672500004</v>
      </c>
      <c r="N83" s="17">
        <f t="shared" si="9"/>
        <v>389946.79377500003</v>
      </c>
      <c r="O83" s="17">
        <f t="shared" si="15"/>
        <v>159523.68836250002</v>
      </c>
      <c r="Q83" s="17">
        <f t="shared" si="10"/>
        <v>159523.68836250002</v>
      </c>
      <c r="R83" s="17">
        <f t="shared" si="11"/>
        <v>194973.39688750001</v>
      </c>
      <c r="S83" s="17">
        <f t="shared" si="12"/>
        <v>194973.39688750001</v>
      </c>
    </row>
    <row r="84" spans="1:19" ht="14.4">
      <c r="A84" s="4" t="s">
        <v>89</v>
      </c>
      <c r="B84" s="8">
        <v>18921.2</v>
      </c>
      <c r="C84" s="11">
        <v>1.6853714064696257E-5</v>
      </c>
      <c r="D84">
        <v>1</v>
      </c>
      <c r="E84" s="8">
        <v>569293.46</v>
      </c>
      <c r="F84" s="11">
        <v>5.070877742289915E-4</v>
      </c>
      <c r="G84">
        <v>7</v>
      </c>
      <c r="H84" s="9">
        <v>588214.65999999992</v>
      </c>
      <c r="I84" s="15">
        <v>5.2394148829368781E-4</v>
      </c>
      <c r="J84" s="1">
        <v>8</v>
      </c>
      <c r="K84" s="17">
        <f t="shared" si="8"/>
        <v>603451.06759999995</v>
      </c>
      <c r="L84" s="17">
        <f t="shared" si="13"/>
        <v>693968.72773999989</v>
      </c>
      <c r="M84" s="17">
        <f t="shared" si="14"/>
        <v>312285.92748299998</v>
      </c>
      <c r="N84" s="17">
        <f t="shared" si="9"/>
        <v>381682.80025699997</v>
      </c>
      <c r="O84" s="17">
        <f t="shared" si="15"/>
        <v>156142.96374149999</v>
      </c>
      <c r="Q84" s="17">
        <f t="shared" si="10"/>
        <v>156142.96374149999</v>
      </c>
      <c r="R84" s="17">
        <f t="shared" si="11"/>
        <v>190841.40012849998</v>
      </c>
      <c r="S84" s="17">
        <f t="shared" si="12"/>
        <v>190841.40012849998</v>
      </c>
    </row>
    <row r="85" spans="1:19" ht="14.4">
      <c r="A85" s="4" t="s">
        <v>90</v>
      </c>
      <c r="B85" s="8">
        <v>510848.4200000001</v>
      </c>
      <c r="C85" s="11">
        <v>4.5502891999883E-4</v>
      </c>
      <c r="D85">
        <v>5</v>
      </c>
      <c r="E85" s="8">
        <v>556643.49</v>
      </c>
      <c r="F85" s="11">
        <v>4.9582004399481051E-4</v>
      </c>
      <c r="G85">
        <v>4</v>
      </c>
      <c r="H85" s="9">
        <v>1067491.9100000001</v>
      </c>
      <c r="I85" s="15">
        <v>9.5084896399364057E-4</v>
      </c>
      <c r="J85" s="1">
        <v>9</v>
      </c>
      <c r="K85" s="17">
        <f t="shared" si="8"/>
        <v>590042.09940000006</v>
      </c>
      <c r="L85" s="17">
        <f t="shared" si="13"/>
        <v>678548.41431000002</v>
      </c>
      <c r="M85" s="17">
        <f t="shared" si="14"/>
        <v>305346.78643949999</v>
      </c>
      <c r="N85" s="17">
        <f t="shared" si="9"/>
        <v>373201.62787050003</v>
      </c>
      <c r="O85" s="17">
        <f t="shared" si="15"/>
        <v>152673.39321975</v>
      </c>
      <c r="Q85" s="17">
        <f t="shared" si="10"/>
        <v>152673.39321975</v>
      </c>
      <c r="R85" s="17">
        <f t="shared" si="11"/>
        <v>186600.81393525001</v>
      </c>
      <c r="S85" s="17">
        <f t="shared" si="12"/>
        <v>186600.81393525001</v>
      </c>
    </row>
    <row r="86" spans="1:19" ht="14.4">
      <c r="A86" s="4" t="s">
        <v>91</v>
      </c>
      <c r="B86" s="8">
        <v>465861.82999999996</v>
      </c>
      <c r="C86" s="11">
        <v>4.1495793482845356E-4</v>
      </c>
      <c r="D86">
        <v>2</v>
      </c>
      <c r="E86" s="8">
        <v>542244.24</v>
      </c>
      <c r="F86" s="11">
        <v>4.8299417448092785E-4</v>
      </c>
      <c r="G86">
        <v>3</v>
      </c>
      <c r="H86" s="9">
        <v>1008106.07</v>
      </c>
      <c r="I86" s="15">
        <v>8.9795210930938135E-4</v>
      </c>
      <c r="J86" s="1">
        <v>5</v>
      </c>
      <c r="K86" s="17">
        <f t="shared" si="8"/>
        <v>574778.89439999999</v>
      </c>
      <c r="L86" s="17">
        <f t="shared" si="13"/>
        <v>660995.72855999996</v>
      </c>
      <c r="M86" s="17">
        <f t="shared" si="14"/>
        <v>297448.07785200002</v>
      </c>
      <c r="N86" s="17">
        <f t="shared" si="9"/>
        <v>363547.650708</v>
      </c>
      <c r="O86" s="17">
        <f t="shared" si="15"/>
        <v>148724.03892600001</v>
      </c>
      <c r="Q86" s="17">
        <f t="shared" si="10"/>
        <v>148724.03892600001</v>
      </c>
      <c r="R86" s="17">
        <f t="shared" si="11"/>
        <v>181773.825354</v>
      </c>
      <c r="S86" s="17">
        <f t="shared" si="12"/>
        <v>181773.825354</v>
      </c>
    </row>
    <row r="87" spans="1:19" ht="14.4">
      <c r="A87" s="4" t="s">
        <v>92</v>
      </c>
      <c r="B87" s="8">
        <v>549409.71</v>
      </c>
      <c r="C87" s="11">
        <v>4.8937668629408767E-4</v>
      </c>
      <c r="D87">
        <v>1</v>
      </c>
      <c r="E87" s="8">
        <v>537473.22</v>
      </c>
      <c r="F87" s="11">
        <v>4.7874447536686807E-4</v>
      </c>
      <c r="G87">
        <v>1</v>
      </c>
      <c r="H87" s="9">
        <v>1086882.93</v>
      </c>
      <c r="I87" s="15">
        <v>9.6812116166095574E-4</v>
      </c>
      <c r="J87" s="1">
        <v>2</v>
      </c>
      <c r="K87" s="17">
        <f t="shared" si="8"/>
        <v>569721.61320000002</v>
      </c>
      <c r="L87" s="17">
        <f t="shared" si="13"/>
        <v>655179.85517999995</v>
      </c>
      <c r="M87" s="17">
        <f t="shared" si="14"/>
        <v>294830.93483099999</v>
      </c>
      <c r="N87" s="17">
        <f t="shared" si="9"/>
        <v>360348.92034900002</v>
      </c>
      <c r="O87" s="17">
        <f t="shared" si="15"/>
        <v>147415.4674155</v>
      </c>
      <c r="Q87" s="17">
        <f t="shared" si="10"/>
        <v>147415.4674155</v>
      </c>
      <c r="R87" s="17">
        <f t="shared" si="11"/>
        <v>180174.46017450001</v>
      </c>
      <c r="S87" s="17">
        <f t="shared" si="12"/>
        <v>180174.46017450001</v>
      </c>
    </row>
    <row r="88" spans="1:19" ht="14.4">
      <c r="A88" s="4" t="s">
        <v>93</v>
      </c>
      <c r="B88" s="8">
        <v>675378.54</v>
      </c>
      <c r="C88" s="11">
        <v>6.0158112585840346E-4</v>
      </c>
      <c r="D88">
        <v>6</v>
      </c>
      <c r="E88" s="8">
        <v>536814.48</v>
      </c>
      <c r="F88" s="11">
        <v>4.7815771471728042E-4</v>
      </c>
      <c r="G88">
        <v>7</v>
      </c>
      <c r="H88" s="9">
        <v>1212193.02</v>
      </c>
      <c r="I88" s="15">
        <v>1.0797388405756839E-3</v>
      </c>
      <c r="J88" s="1">
        <v>13</v>
      </c>
      <c r="K88" s="17">
        <f t="shared" si="8"/>
        <v>569023.34880000004</v>
      </c>
      <c r="L88" s="17">
        <f t="shared" si="13"/>
        <v>654376.85112000001</v>
      </c>
      <c r="M88" s="17">
        <f t="shared" si="14"/>
        <v>294469.58300400001</v>
      </c>
      <c r="N88" s="17">
        <f t="shared" si="9"/>
        <v>359907.26811600005</v>
      </c>
      <c r="O88" s="17">
        <f t="shared" si="15"/>
        <v>147234.79150200001</v>
      </c>
      <c r="Q88" s="17">
        <f t="shared" si="10"/>
        <v>147234.79150200001</v>
      </c>
      <c r="R88" s="17">
        <f t="shared" si="11"/>
        <v>179953.63405800003</v>
      </c>
      <c r="S88" s="17">
        <f t="shared" si="12"/>
        <v>179953.63405800003</v>
      </c>
    </row>
    <row r="89" spans="1:19" ht="14.4">
      <c r="A89" s="4" t="s">
        <v>94</v>
      </c>
      <c r="E89" s="8">
        <v>482611.63</v>
      </c>
      <c r="F89" s="11">
        <v>4.298775139165056E-4</v>
      </c>
      <c r="G89">
        <v>1</v>
      </c>
      <c r="H89" s="9">
        <v>482611.63</v>
      </c>
      <c r="I89" s="15">
        <v>4.298775139165056E-4</v>
      </c>
      <c r="J89" s="1">
        <v>1</v>
      </c>
      <c r="K89" s="17">
        <f t="shared" si="8"/>
        <v>511568.32780000003</v>
      </c>
      <c r="L89" s="17">
        <f t="shared" si="13"/>
        <v>588303.57696999994</v>
      </c>
      <c r="M89" s="17">
        <f t="shared" si="14"/>
        <v>264736.60963649995</v>
      </c>
      <c r="N89" s="17">
        <f t="shared" si="9"/>
        <v>323566.96733349998</v>
      </c>
      <c r="O89" s="17">
        <f t="shared" si="15"/>
        <v>132368.30481824998</v>
      </c>
      <c r="Q89" s="17">
        <f t="shared" si="10"/>
        <v>132368.30481824998</v>
      </c>
      <c r="R89" s="17">
        <f t="shared" si="11"/>
        <v>161783.48366674999</v>
      </c>
      <c r="S89" s="17">
        <f t="shared" si="12"/>
        <v>161783.48366674999</v>
      </c>
    </row>
    <row r="90" spans="1:19" ht="14.4">
      <c r="A90" s="4" t="s">
        <v>95</v>
      </c>
      <c r="B90" s="8">
        <v>193044.38</v>
      </c>
      <c r="C90" s="11">
        <v>1.7195076328755938E-4</v>
      </c>
      <c r="D90">
        <v>1</v>
      </c>
      <c r="E90" s="8">
        <v>476708.59</v>
      </c>
      <c r="F90" s="11">
        <v>4.2461948861829702E-4</v>
      </c>
      <c r="G90">
        <v>2</v>
      </c>
      <c r="H90" s="9">
        <v>669752.97</v>
      </c>
      <c r="I90" s="15">
        <v>5.9657025190585635E-4</v>
      </c>
      <c r="J90" s="1">
        <v>3</v>
      </c>
      <c r="K90" s="17">
        <f t="shared" si="8"/>
        <v>505311.10540000006</v>
      </c>
      <c r="L90" s="17">
        <f t="shared" si="13"/>
        <v>581107.77121000004</v>
      </c>
      <c r="M90" s="17">
        <f t="shared" si="14"/>
        <v>261498.49704450002</v>
      </c>
      <c r="N90" s="17">
        <f t="shared" si="9"/>
        <v>319609.27416550007</v>
      </c>
      <c r="O90" s="17">
        <f t="shared" si="15"/>
        <v>130749.24852225001</v>
      </c>
      <c r="Q90" s="17">
        <f t="shared" si="10"/>
        <v>130749.24852225001</v>
      </c>
      <c r="R90" s="17">
        <f t="shared" si="11"/>
        <v>159804.63708275004</v>
      </c>
      <c r="S90" s="17">
        <f t="shared" si="12"/>
        <v>159804.63708275004</v>
      </c>
    </row>
    <row r="91" spans="1:19" ht="14.4">
      <c r="A91" s="4" t="s">
        <v>96</v>
      </c>
      <c r="E91" s="8">
        <v>455975.4</v>
      </c>
      <c r="F91" s="11">
        <v>4.0615177748427699E-4</v>
      </c>
      <c r="G91">
        <v>1</v>
      </c>
      <c r="H91" s="9">
        <v>455975.4</v>
      </c>
      <c r="I91" s="15">
        <v>4.0615177748427699E-4</v>
      </c>
      <c r="J91" s="1">
        <v>1</v>
      </c>
      <c r="K91" s="17">
        <f t="shared" si="8"/>
        <v>483333.92400000006</v>
      </c>
      <c r="L91" s="17">
        <f t="shared" si="13"/>
        <v>555834.01260000002</v>
      </c>
      <c r="M91" s="17">
        <f t="shared" si="14"/>
        <v>250125.30567</v>
      </c>
      <c r="N91" s="17">
        <f t="shared" si="9"/>
        <v>305708.70693000004</v>
      </c>
      <c r="O91" s="17">
        <f t="shared" si="15"/>
        <v>125062.652835</v>
      </c>
      <c r="Q91" s="17">
        <f t="shared" si="10"/>
        <v>125062.652835</v>
      </c>
      <c r="R91" s="17">
        <f t="shared" si="11"/>
        <v>152854.35346500002</v>
      </c>
      <c r="S91" s="17">
        <f t="shared" si="12"/>
        <v>152854.35346500002</v>
      </c>
    </row>
    <row r="92" spans="1:19" ht="14.4">
      <c r="A92" s="4" t="s">
        <v>97</v>
      </c>
      <c r="B92" s="8">
        <v>341839.12000000005</v>
      </c>
      <c r="C92" s="11">
        <v>3.0448696618646766E-4</v>
      </c>
      <c r="D92">
        <v>6</v>
      </c>
      <c r="E92" s="8">
        <v>451378.83999999997</v>
      </c>
      <c r="F92" s="11">
        <v>4.0205747543571656E-4</v>
      </c>
      <c r="G92">
        <v>5</v>
      </c>
      <c r="H92" s="9">
        <v>793217.96</v>
      </c>
      <c r="I92" s="15">
        <v>7.0654444162218416E-4</v>
      </c>
      <c r="J92" s="1">
        <v>11</v>
      </c>
      <c r="K92" s="17">
        <f t="shared" si="8"/>
        <v>478461.57039999997</v>
      </c>
      <c r="L92" s="17">
        <f t="shared" si="13"/>
        <v>550230.80595999991</v>
      </c>
      <c r="M92" s="17">
        <f t="shared" si="14"/>
        <v>247603.86268199998</v>
      </c>
      <c r="N92" s="17">
        <f t="shared" si="9"/>
        <v>302626.94327799999</v>
      </c>
      <c r="O92" s="17">
        <f t="shared" si="15"/>
        <v>123801.93134099999</v>
      </c>
      <c r="Q92" s="17">
        <f t="shared" si="10"/>
        <v>123801.93134099999</v>
      </c>
      <c r="R92" s="17">
        <f t="shared" si="11"/>
        <v>151313.471639</v>
      </c>
      <c r="S92" s="17">
        <f t="shared" si="12"/>
        <v>151313.471639</v>
      </c>
    </row>
    <row r="93" spans="1:19" ht="14.4">
      <c r="A93" s="4" t="s">
        <v>98</v>
      </c>
      <c r="B93" s="8">
        <v>723557.69</v>
      </c>
      <c r="C93" s="11">
        <v>6.4449582566497544E-4</v>
      </c>
      <c r="D93">
        <v>1</v>
      </c>
      <c r="E93" s="8">
        <v>445422.14</v>
      </c>
      <c r="F93" s="11">
        <v>3.967516534704514E-4</v>
      </c>
      <c r="G93">
        <v>1</v>
      </c>
      <c r="H93" s="9">
        <v>1168979.83</v>
      </c>
      <c r="I93" s="15">
        <v>1.041247479135427E-3</v>
      </c>
      <c r="J93" s="1">
        <v>2</v>
      </c>
      <c r="K93" s="17">
        <f t="shared" si="8"/>
        <v>472147.46840000001</v>
      </c>
      <c r="L93" s="17">
        <f t="shared" si="13"/>
        <v>542969.58866000001</v>
      </c>
      <c r="M93" s="17">
        <f t="shared" si="14"/>
        <v>244336.314897</v>
      </c>
      <c r="N93" s="17">
        <f t="shared" si="9"/>
        <v>298633.27376300003</v>
      </c>
      <c r="O93" s="17">
        <f t="shared" si="15"/>
        <v>122168.1574485</v>
      </c>
      <c r="Q93" s="17">
        <f t="shared" si="10"/>
        <v>122168.1574485</v>
      </c>
      <c r="R93" s="17">
        <f t="shared" si="11"/>
        <v>149316.63688150002</v>
      </c>
      <c r="S93" s="17">
        <f t="shared" si="12"/>
        <v>149316.63688150002</v>
      </c>
    </row>
    <row r="94" spans="1:19" ht="14.4">
      <c r="A94" s="4" t="s">
        <v>99</v>
      </c>
      <c r="B94" s="8">
        <v>410598.68999999994</v>
      </c>
      <c r="C94" s="11">
        <v>3.6573330003376409E-4</v>
      </c>
      <c r="D94">
        <v>6</v>
      </c>
      <c r="E94" s="8">
        <v>442534.57000000007</v>
      </c>
      <c r="F94" s="11">
        <v>3.9417960311837044E-4</v>
      </c>
      <c r="G94">
        <v>7</v>
      </c>
      <c r="H94" s="9">
        <v>853133.26</v>
      </c>
      <c r="I94" s="15">
        <v>7.5991290315213453E-4</v>
      </c>
      <c r="J94" s="1">
        <v>13</v>
      </c>
      <c r="K94" s="17">
        <f t="shared" si="8"/>
        <v>469086.6442000001</v>
      </c>
      <c r="L94" s="17">
        <f t="shared" si="13"/>
        <v>539449.64083000005</v>
      </c>
      <c r="M94" s="17">
        <f t="shared" si="14"/>
        <v>242752.33837350004</v>
      </c>
      <c r="N94" s="17">
        <f t="shared" si="9"/>
        <v>296697.30245650007</v>
      </c>
      <c r="O94" s="17">
        <f t="shared" si="15"/>
        <v>121376.16918675002</v>
      </c>
      <c r="Q94" s="17">
        <f t="shared" si="10"/>
        <v>121376.16918675002</v>
      </c>
      <c r="R94" s="17">
        <f t="shared" si="11"/>
        <v>148348.65122825003</v>
      </c>
      <c r="S94" s="17">
        <f t="shared" si="12"/>
        <v>148348.65122825003</v>
      </c>
    </row>
    <row r="95" spans="1:19" ht="14.4">
      <c r="A95" s="4" t="s">
        <v>100</v>
      </c>
      <c r="E95" s="8">
        <v>434569.14</v>
      </c>
      <c r="F95" s="11">
        <v>3.8708454151433082E-4</v>
      </c>
      <c r="G95">
        <v>1</v>
      </c>
      <c r="H95" s="9">
        <v>434569.14</v>
      </c>
      <c r="I95" s="15">
        <v>3.8708454151433082E-4</v>
      </c>
      <c r="J95" s="1">
        <v>1</v>
      </c>
      <c r="K95" s="17">
        <f t="shared" si="8"/>
        <v>460643.28840000002</v>
      </c>
      <c r="L95" s="17">
        <f t="shared" si="13"/>
        <v>529739.78165999998</v>
      </c>
      <c r="M95" s="17">
        <f t="shared" si="14"/>
        <v>238382.901747</v>
      </c>
      <c r="N95" s="17">
        <f t="shared" si="9"/>
        <v>291356.87991300004</v>
      </c>
      <c r="O95" s="17">
        <f t="shared" si="15"/>
        <v>119191.4508735</v>
      </c>
      <c r="Q95" s="17">
        <f t="shared" si="10"/>
        <v>119191.4508735</v>
      </c>
      <c r="R95" s="17">
        <f t="shared" si="11"/>
        <v>145678.43995650002</v>
      </c>
      <c r="S95" s="17">
        <f t="shared" si="12"/>
        <v>145678.43995650002</v>
      </c>
    </row>
    <row r="96" spans="1:19" ht="14.4">
      <c r="A96" s="4" t="s">
        <v>101</v>
      </c>
      <c r="E96" s="8">
        <v>433449.79000000004</v>
      </c>
      <c r="F96" s="11">
        <v>3.8608750090177364E-4</v>
      </c>
      <c r="G96">
        <v>1</v>
      </c>
      <c r="H96" s="9">
        <v>433449.79000000004</v>
      </c>
      <c r="I96" s="15">
        <v>3.8608750090177364E-4</v>
      </c>
      <c r="J96" s="1">
        <v>1</v>
      </c>
      <c r="K96" s="17">
        <f t="shared" si="8"/>
        <v>459456.77740000008</v>
      </c>
      <c r="L96" s="17">
        <f t="shared" si="13"/>
        <v>528375.29401000007</v>
      </c>
      <c r="M96" s="17">
        <f t="shared" si="14"/>
        <v>237768.88230450003</v>
      </c>
      <c r="N96" s="17">
        <f t="shared" si="9"/>
        <v>290606.41170550004</v>
      </c>
      <c r="O96" s="17">
        <f t="shared" si="15"/>
        <v>118884.44115225002</v>
      </c>
      <c r="Q96" s="17">
        <f t="shared" si="10"/>
        <v>118884.44115225002</v>
      </c>
      <c r="R96" s="17">
        <f t="shared" si="11"/>
        <v>145303.20585275002</v>
      </c>
      <c r="S96" s="17">
        <f t="shared" si="12"/>
        <v>145303.20585275002</v>
      </c>
    </row>
    <row r="97" spans="1:19" ht="14.4">
      <c r="A97" s="4" t="s">
        <v>102</v>
      </c>
      <c r="E97" s="8">
        <v>432289.05</v>
      </c>
      <c r="F97" s="11">
        <v>3.8505359290104131E-4</v>
      </c>
      <c r="G97">
        <v>1</v>
      </c>
      <c r="H97" s="9">
        <v>432289.05</v>
      </c>
      <c r="I97" s="15">
        <v>3.8505359290104131E-4</v>
      </c>
      <c r="J97" s="1">
        <v>1</v>
      </c>
      <c r="K97" s="17">
        <f t="shared" si="8"/>
        <v>458226.39299999998</v>
      </c>
      <c r="L97" s="17">
        <f t="shared" si="13"/>
        <v>526960.35194999992</v>
      </c>
      <c r="M97" s="17">
        <f t="shared" si="14"/>
        <v>237132.15837749996</v>
      </c>
      <c r="N97" s="17">
        <f t="shared" si="9"/>
        <v>289828.19357249996</v>
      </c>
      <c r="O97" s="17">
        <f t="shared" si="15"/>
        <v>118566.07918874998</v>
      </c>
      <c r="Q97" s="17">
        <f t="shared" si="10"/>
        <v>118566.07918874998</v>
      </c>
      <c r="R97" s="17">
        <f t="shared" si="11"/>
        <v>144914.09678624998</v>
      </c>
      <c r="S97" s="17">
        <f t="shared" si="12"/>
        <v>144914.09678624998</v>
      </c>
    </row>
    <row r="98" spans="1:19" ht="14.4">
      <c r="A98" s="4" t="s">
        <v>103</v>
      </c>
      <c r="B98" s="8">
        <v>203308.57</v>
      </c>
      <c r="C98" s="11">
        <v>1.8109340346713121E-4</v>
      </c>
      <c r="D98">
        <v>1</v>
      </c>
      <c r="E98" s="8">
        <v>425378.54000000004</v>
      </c>
      <c r="F98" s="11">
        <v>3.788981820612836E-4</v>
      </c>
      <c r="G98">
        <v>1</v>
      </c>
      <c r="H98" s="9">
        <v>628687.1100000001</v>
      </c>
      <c r="I98" s="15">
        <v>5.5999158552841484E-4</v>
      </c>
      <c r="J98" s="1">
        <v>2</v>
      </c>
      <c r="K98" s="17">
        <f t="shared" si="8"/>
        <v>450901.25240000006</v>
      </c>
      <c r="L98" s="17">
        <f t="shared" si="13"/>
        <v>518536.44026</v>
      </c>
      <c r="M98" s="17">
        <f t="shared" si="14"/>
        <v>233341.398117</v>
      </c>
      <c r="N98" s="17">
        <f t="shared" si="9"/>
        <v>285195.042143</v>
      </c>
      <c r="O98" s="17">
        <f t="shared" si="15"/>
        <v>116670.6990585</v>
      </c>
      <c r="Q98" s="17">
        <f t="shared" si="10"/>
        <v>116670.6990585</v>
      </c>
      <c r="R98" s="17">
        <f t="shared" si="11"/>
        <v>142597.5210715</v>
      </c>
      <c r="S98" s="17">
        <f t="shared" si="12"/>
        <v>142597.5210715</v>
      </c>
    </row>
    <row r="99" spans="1:19" ht="14.4">
      <c r="A99" s="4" t="s">
        <v>104</v>
      </c>
      <c r="B99" s="8">
        <v>701524.46</v>
      </c>
      <c r="C99" s="11">
        <v>6.2487012759393935E-4</v>
      </c>
      <c r="D99">
        <v>3</v>
      </c>
      <c r="E99" s="8">
        <v>414587.92</v>
      </c>
      <c r="F99" s="11">
        <v>3.6928663395329928E-4</v>
      </c>
      <c r="G99">
        <v>1</v>
      </c>
      <c r="H99" s="9">
        <v>1116112.3799999999</v>
      </c>
      <c r="I99" s="15">
        <v>9.9415676154723863E-4</v>
      </c>
      <c r="J99" s="1">
        <v>4</v>
      </c>
      <c r="K99" s="17">
        <f t="shared" si="8"/>
        <v>439463.19520000002</v>
      </c>
      <c r="L99" s="17">
        <f t="shared" si="13"/>
        <v>505382.67447999999</v>
      </c>
      <c r="M99" s="17">
        <f t="shared" si="14"/>
        <v>227422.20351600001</v>
      </c>
      <c r="N99" s="17">
        <f t="shared" si="9"/>
        <v>277960.47096400004</v>
      </c>
      <c r="O99" s="17">
        <f t="shared" si="15"/>
        <v>113711.101758</v>
      </c>
      <c r="Q99" s="17">
        <f t="shared" si="10"/>
        <v>113711.101758</v>
      </c>
      <c r="R99" s="17">
        <f t="shared" si="11"/>
        <v>138980.23548200002</v>
      </c>
      <c r="S99" s="17">
        <f t="shared" si="12"/>
        <v>138980.23548200002</v>
      </c>
    </row>
    <row r="100" spans="1:19" ht="14.4">
      <c r="A100" s="4" t="s">
        <v>105</v>
      </c>
      <c r="E100" s="8">
        <v>385163.14</v>
      </c>
      <c r="F100" s="11">
        <v>3.4307704742936882E-4</v>
      </c>
      <c r="G100">
        <v>1</v>
      </c>
      <c r="H100" s="9">
        <v>385163.14</v>
      </c>
      <c r="I100" s="15">
        <v>3.4307704742936882E-4</v>
      </c>
      <c r="J100" s="1">
        <v>1</v>
      </c>
      <c r="K100" s="17">
        <f t="shared" si="8"/>
        <v>408272.92840000003</v>
      </c>
      <c r="L100" s="17">
        <f t="shared" si="13"/>
        <v>469513.86765999999</v>
      </c>
      <c r="M100" s="17">
        <f t="shared" si="14"/>
        <v>211281.24044699999</v>
      </c>
      <c r="N100" s="17">
        <f t="shared" si="9"/>
        <v>258232.62721300003</v>
      </c>
      <c r="O100" s="17">
        <f t="shared" si="15"/>
        <v>105640.62022349999</v>
      </c>
      <c r="Q100" s="17">
        <f t="shared" si="10"/>
        <v>105640.62022349999</v>
      </c>
      <c r="R100" s="17">
        <f t="shared" si="11"/>
        <v>129116.31360650001</v>
      </c>
      <c r="S100" s="17">
        <f t="shared" si="12"/>
        <v>129116.31360650001</v>
      </c>
    </row>
    <row r="101" spans="1:19" ht="14.4">
      <c r="A101" s="4" t="s">
        <v>106</v>
      </c>
      <c r="B101" s="8">
        <v>315121.31</v>
      </c>
      <c r="C101" s="11">
        <v>2.8068856385601913E-4</v>
      </c>
      <c r="D101">
        <v>1</v>
      </c>
      <c r="E101" s="8">
        <v>370988.41000000003</v>
      </c>
      <c r="F101" s="11">
        <v>3.3045116501365145E-4</v>
      </c>
      <c r="G101">
        <v>1</v>
      </c>
      <c r="H101" s="9">
        <v>686109.72</v>
      </c>
      <c r="I101" s="15">
        <v>6.1113972886967047E-4</v>
      </c>
      <c r="J101" s="1">
        <v>2</v>
      </c>
      <c r="K101" s="17">
        <f t="shared" si="8"/>
        <v>393247.71460000006</v>
      </c>
      <c r="L101" s="17">
        <f t="shared" si="13"/>
        <v>452234.87179000006</v>
      </c>
      <c r="M101" s="17">
        <f t="shared" si="14"/>
        <v>203505.69230550004</v>
      </c>
      <c r="N101" s="17">
        <f t="shared" si="9"/>
        <v>248729.17948450005</v>
      </c>
      <c r="O101" s="17">
        <f t="shared" si="15"/>
        <v>101752.84615275002</v>
      </c>
      <c r="Q101" s="17">
        <f t="shared" si="10"/>
        <v>101752.84615275002</v>
      </c>
      <c r="R101" s="17">
        <f t="shared" si="11"/>
        <v>124364.58974225003</v>
      </c>
      <c r="S101" s="17">
        <f t="shared" si="12"/>
        <v>124364.58974225003</v>
      </c>
    </row>
    <row r="102" spans="1:19" ht="14.4">
      <c r="A102" s="4" t="s">
        <v>107</v>
      </c>
      <c r="E102" s="8">
        <v>370190.72000000003</v>
      </c>
      <c r="F102" s="11">
        <v>3.2974063718390132E-4</v>
      </c>
      <c r="G102">
        <v>1</v>
      </c>
      <c r="H102" s="9">
        <v>370190.72000000003</v>
      </c>
      <c r="I102" s="15">
        <v>3.2974063718390132E-4</v>
      </c>
      <c r="J102" s="1">
        <v>1</v>
      </c>
      <c r="K102" s="17">
        <f t="shared" si="8"/>
        <v>392402.16320000007</v>
      </c>
      <c r="L102" s="17">
        <f t="shared" si="13"/>
        <v>451262.48768000002</v>
      </c>
      <c r="M102" s="17">
        <f t="shared" si="14"/>
        <v>203068.11945600001</v>
      </c>
      <c r="N102" s="17">
        <f t="shared" si="9"/>
        <v>248194.36822400003</v>
      </c>
      <c r="O102" s="17">
        <f t="shared" si="15"/>
        <v>101534.05972800001</v>
      </c>
      <c r="Q102" s="17">
        <f t="shared" si="10"/>
        <v>101534.05972800001</v>
      </c>
      <c r="R102" s="17">
        <f t="shared" si="11"/>
        <v>124097.18411200002</v>
      </c>
      <c r="S102" s="17">
        <f t="shared" si="12"/>
        <v>124097.18411200002</v>
      </c>
    </row>
    <row r="103" spans="1:19" ht="14.4">
      <c r="A103" s="4" t="s">
        <v>108</v>
      </c>
      <c r="E103" s="8">
        <v>369422.57</v>
      </c>
      <c r="F103" s="11">
        <v>3.2905642157079031E-4</v>
      </c>
      <c r="G103">
        <v>1</v>
      </c>
      <c r="H103" s="9">
        <v>369422.57</v>
      </c>
      <c r="I103" s="15">
        <v>3.2905642157079031E-4</v>
      </c>
      <c r="J103" s="1">
        <v>1</v>
      </c>
      <c r="K103" s="17">
        <f t="shared" si="8"/>
        <v>391587.92420000001</v>
      </c>
      <c r="L103" s="17">
        <f t="shared" si="13"/>
        <v>450326.11283</v>
      </c>
      <c r="M103" s="17">
        <f t="shared" si="14"/>
        <v>202646.75077350001</v>
      </c>
      <c r="N103" s="17">
        <f t="shared" si="9"/>
        <v>247679.36205650002</v>
      </c>
      <c r="O103" s="17">
        <f t="shared" si="15"/>
        <v>101323.37538675001</v>
      </c>
      <c r="Q103" s="17">
        <f t="shared" si="10"/>
        <v>101323.37538675001</v>
      </c>
      <c r="R103" s="17">
        <f t="shared" si="11"/>
        <v>123839.68102825001</v>
      </c>
      <c r="S103" s="17">
        <f t="shared" si="12"/>
        <v>123839.68102825001</v>
      </c>
    </row>
    <row r="104" spans="1:19" ht="14.4">
      <c r="A104" s="4" t="s">
        <v>109</v>
      </c>
      <c r="E104" s="8">
        <v>363095.48</v>
      </c>
      <c r="F104" s="11">
        <v>3.2342068146331302E-4</v>
      </c>
      <c r="G104">
        <v>1</v>
      </c>
      <c r="H104" s="9">
        <v>363095.48</v>
      </c>
      <c r="I104" s="15">
        <v>3.2342068146331302E-4</v>
      </c>
      <c r="J104" s="1">
        <v>1</v>
      </c>
      <c r="K104" s="17">
        <f t="shared" si="8"/>
        <v>384881.20880000002</v>
      </c>
      <c r="L104" s="17">
        <f t="shared" si="13"/>
        <v>442613.39012</v>
      </c>
      <c r="M104" s="17">
        <f t="shared" si="14"/>
        <v>199176.02555399999</v>
      </c>
      <c r="N104" s="17">
        <f t="shared" si="9"/>
        <v>243437.364566</v>
      </c>
      <c r="O104" s="17">
        <f t="shared" si="15"/>
        <v>99588.012776999996</v>
      </c>
      <c r="Q104" s="17">
        <f t="shared" si="10"/>
        <v>99588.012776999996</v>
      </c>
      <c r="R104" s="17">
        <f t="shared" si="11"/>
        <v>121718.682283</v>
      </c>
      <c r="S104" s="17">
        <f t="shared" si="12"/>
        <v>121718.682283</v>
      </c>
    </row>
    <row r="105" spans="1:19" ht="14.4">
      <c r="A105" s="4" t="s">
        <v>110</v>
      </c>
      <c r="E105" s="8">
        <v>356013.97000000003</v>
      </c>
      <c r="F105" s="11">
        <v>3.1711295548999809E-4</v>
      </c>
      <c r="G105">
        <v>1</v>
      </c>
      <c r="H105" s="9">
        <v>356013.97000000003</v>
      </c>
      <c r="I105" s="15">
        <v>3.1711295548999809E-4</v>
      </c>
      <c r="J105" s="1">
        <v>1</v>
      </c>
      <c r="K105" s="17">
        <f t="shared" si="8"/>
        <v>377374.80820000003</v>
      </c>
      <c r="L105" s="17">
        <f t="shared" si="13"/>
        <v>433981.02943</v>
      </c>
      <c r="M105" s="17">
        <f t="shared" si="14"/>
        <v>195291.46324350001</v>
      </c>
      <c r="N105" s="17">
        <f t="shared" si="9"/>
        <v>238689.56618650001</v>
      </c>
      <c r="O105" s="17">
        <f t="shared" si="15"/>
        <v>97645.731621750005</v>
      </c>
      <c r="Q105" s="17">
        <f t="shared" si="10"/>
        <v>97645.731621750005</v>
      </c>
      <c r="R105" s="17">
        <f t="shared" si="11"/>
        <v>119344.78309325001</v>
      </c>
      <c r="S105" s="17">
        <f t="shared" si="12"/>
        <v>119344.78309325001</v>
      </c>
    </row>
    <row r="106" spans="1:19" ht="14.4">
      <c r="A106" s="4" t="s">
        <v>111</v>
      </c>
      <c r="B106" s="8">
        <v>316630.44999999995</v>
      </c>
      <c r="C106" s="11">
        <v>2.8203280280722704E-4</v>
      </c>
      <c r="D106">
        <v>2</v>
      </c>
      <c r="E106" s="8">
        <v>347645.38</v>
      </c>
      <c r="F106" s="11">
        <v>3.0965878646347348E-4</v>
      </c>
      <c r="G106">
        <v>2</v>
      </c>
      <c r="H106" s="9">
        <v>664275.82999999996</v>
      </c>
      <c r="I106" s="15">
        <v>5.9169158927070047E-4</v>
      </c>
      <c r="J106" s="1">
        <v>4</v>
      </c>
      <c r="K106" s="17">
        <f t="shared" si="8"/>
        <v>368504.10280000005</v>
      </c>
      <c r="L106" s="17">
        <f t="shared" si="13"/>
        <v>423779.71822000004</v>
      </c>
      <c r="M106" s="17">
        <f t="shared" si="14"/>
        <v>190700.87319900002</v>
      </c>
      <c r="N106" s="17">
        <f t="shared" si="9"/>
        <v>233078.84502100004</v>
      </c>
      <c r="O106" s="17">
        <f t="shared" si="15"/>
        <v>95350.436599500012</v>
      </c>
      <c r="Q106" s="17">
        <f t="shared" si="10"/>
        <v>95350.436599500012</v>
      </c>
      <c r="R106" s="17">
        <f t="shared" si="11"/>
        <v>116539.42251050002</v>
      </c>
      <c r="S106" s="17">
        <f t="shared" si="12"/>
        <v>116539.42251050002</v>
      </c>
    </row>
    <row r="107" spans="1:19" ht="14.4">
      <c r="A107" s="4" t="s">
        <v>112</v>
      </c>
      <c r="B107" s="8">
        <v>583548.4</v>
      </c>
      <c r="C107" s="11">
        <v>5.1978510224039685E-4</v>
      </c>
      <c r="D107">
        <v>1</v>
      </c>
      <c r="E107" s="8">
        <v>347311.03</v>
      </c>
      <c r="F107" s="11">
        <v>3.0936097029443926E-4</v>
      </c>
      <c r="G107">
        <v>3</v>
      </c>
      <c r="H107" s="9">
        <v>930859.43</v>
      </c>
      <c r="I107" s="15">
        <v>8.2914607253483611E-4</v>
      </c>
      <c r="J107" s="1">
        <v>4</v>
      </c>
      <c r="K107" s="17">
        <f t="shared" si="8"/>
        <v>368149.69180000003</v>
      </c>
      <c r="L107" s="17">
        <f t="shared" si="13"/>
        <v>423372.14556999999</v>
      </c>
      <c r="M107" s="17">
        <f t="shared" si="14"/>
        <v>190517.46550650001</v>
      </c>
      <c r="N107" s="17">
        <f t="shared" si="9"/>
        <v>232854.68006350001</v>
      </c>
      <c r="O107" s="17">
        <f t="shared" si="15"/>
        <v>95258.732753250006</v>
      </c>
      <c r="Q107" s="17">
        <f t="shared" si="10"/>
        <v>95258.732753250006</v>
      </c>
      <c r="R107" s="17">
        <f t="shared" si="11"/>
        <v>116427.34003175001</v>
      </c>
      <c r="S107" s="17">
        <f t="shared" si="12"/>
        <v>116427.34003175001</v>
      </c>
    </row>
    <row r="108" spans="1:19" ht="14.4">
      <c r="A108" s="4" t="s">
        <v>113</v>
      </c>
      <c r="B108" s="8">
        <v>2096517.29</v>
      </c>
      <c r="C108" s="11">
        <v>1.86743456743504E-3</v>
      </c>
      <c r="D108">
        <v>6</v>
      </c>
      <c r="E108" s="8">
        <v>345654.54</v>
      </c>
      <c r="F108" s="11">
        <v>3.0788548201615722E-4</v>
      </c>
      <c r="G108">
        <v>1</v>
      </c>
      <c r="H108" s="9">
        <v>2442171.83</v>
      </c>
      <c r="I108" s="15">
        <v>2.1753200494511972E-3</v>
      </c>
      <c r="J108" s="1">
        <v>7</v>
      </c>
      <c r="K108" s="17">
        <f t="shared" si="8"/>
        <v>366393.8124</v>
      </c>
      <c r="L108" s="17">
        <f t="shared" si="13"/>
        <v>421352.88425999996</v>
      </c>
      <c r="M108" s="17">
        <f t="shared" si="14"/>
        <v>189608.79791699999</v>
      </c>
      <c r="N108" s="17">
        <f t="shared" si="9"/>
        <v>231744.086343</v>
      </c>
      <c r="O108" s="17">
        <f t="shared" si="15"/>
        <v>94804.398958499994</v>
      </c>
      <c r="Q108" s="17">
        <f t="shared" si="10"/>
        <v>94804.398958499994</v>
      </c>
      <c r="R108" s="17">
        <f t="shared" si="11"/>
        <v>115872.0431715</v>
      </c>
      <c r="S108" s="17">
        <f t="shared" si="12"/>
        <v>115872.0431715</v>
      </c>
    </row>
    <row r="109" spans="1:19" ht="14.4">
      <c r="A109" s="4" t="s">
        <v>114</v>
      </c>
      <c r="B109" s="8">
        <v>309886.92</v>
      </c>
      <c r="C109" s="11">
        <v>2.7602612635929029E-4</v>
      </c>
      <c r="D109">
        <v>1</v>
      </c>
      <c r="E109" s="8">
        <v>345530.87</v>
      </c>
      <c r="F109" s="11">
        <v>3.0777532521751968E-4</v>
      </c>
      <c r="G109">
        <v>1</v>
      </c>
      <c r="H109" s="9">
        <v>655417.79</v>
      </c>
      <c r="I109" s="15">
        <v>5.8380145157681002E-4</v>
      </c>
      <c r="J109" s="1">
        <v>2</v>
      </c>
      <c r="K109" s="17">
        <f t="shared" si="8"/>
        <v>366262.72220000002</v>
      </c>
      <c r="L109" s="17">
        <f t="shared" si="13"/>
        <v>421202.13052999997</v>
      </c>
      <c r="M109" s="17">
        <f t="shared" si="14"/>
        <v>189540.95873849999</v>
      </c>
      <c r="N109" s="17">
        <f t="shared" si="9"/>
        <v>231661.1717915</v>
      </c>
      <c r="O109" s="17">
        <f t="shared" si="15"/>
        <v>94770.479369249995</v>
      </c>
      <c r="Q109" s="17">
        <f t="shared" si="10"/>
        <v>94770.479369249995</v>
      </c>
      <c r="R109" s="17">
        <f t="shared" si="11"/>
        <v>115830.58589575</v>
      </c>
      <c r="S109" s="17">
        <f t="shared" si="12"/>
        <v>115830.58589575</v>
      </c>
    </row>
    <row r="110" spans="1:19" ht="14.4">
      <c r="A110" s="4" t="s">
        <v>115</v>
      </c>
      <c r="B110" s="8">
        <v>257608.45</v>
      </c>
      <c r="C110" s="11">
        <v>2.2946003197205265E-4</v>
      </c>
      <c r="D110">
        <v>2</v>
      </c>
      <c r="E110" s="8">
        <v>340462.98</v>
      </c>
      <c r="F110" s="11">
        <v>3.0326119456135974E-4</v>
      </c>
      <c r="G110">
        <v>3</v>
      </c>
      <c r="H110" s="9">
        <v>598071.42999999993</v>
      </c>
      <c r="I110" s="15">
        <v>5.3272122653341236E-4</v>
      </c>
      <c r="J110" s="1">
        <v>5</v>
      </c>
      <c r="K110" s="17">
        <f t="shared" si="8"/>
        <v>360890.75880000001</v>
      </c>
      <c r="L110" s="17">
        <f t="shared" si="13"/>
        <v>415024.37261999998</v>
      </c>
      <c r="M110" s="17">
        <f t="shared" si="14"/>
        <v>186760.96767899999</v>
      </c>
      <c r="N110" s="17">
        <f t="shared" si="9"/>
        <v>228263.40494100002</v>
      </c>
      <c r="O110" s="17">
        <f t="shared" si="15"/>
        <v>93380.483839499997</v>
      </c>
      <c r="Q110" s="17">
        <f t="shared" si="10"/>
        <v>93380.483839499997</v>
      </c>
      <c r="R110" s="17">
        <f t="shared" si="11"/>
        <v>114131.70247050001</v>
      </c>
      <c r="S110" s="17">
        <f t="shared" si="12"/>
        <v>114131.70247050001</v>
      </c>
    </row>
    <row r="111" spans="1:19" ht="14.4">
      <c r="A111" s="4" t="s">
        <v>116</v>
      </c>
      <c r="B111" s="8">
        <v>333750.20999999996</v>
      </c>
      <c r="C111" s="11">
        <v>2.9728191702282772E-4</v>
      </c>
      <c r="D111">
        <v>2</v>
      </c>
      <c r="E111" s="8">
        <v>336867.17</v>
      </c>
      <c r="F111" s="11">
        <v>3.0005829233681927E-4</v>
      </c>
      <c r="G111">
        <v>1</v>
      </c>
      <c r="H111" s="9">
        <v>670617.37999999989</v>
      </c>
      <c r="I111" s="15">
        <v>5.9734020935964694E-4</v>
      </c>
      <c r="J111" s="1">
        <v>3</v>
      </c>
      <c r="K111" s="17">
        <f t="shared" si="8"/>
        <v>357079.20020000002</v>
      </c>
      <c r="L111" s="17">
        <f t="shared" si="13"/>
        <v>410641.08023000002</v>
      </c>
      <c r="M111" s="17">
        <f t="shared" si="14"/>
        <v>184788.48610350001</v>
      </c>
      <c r="N111" s="17">
        <f t="shared" si="9"/>
        <v>225852.59412650004</v>
      </c>
      <c r="O111" s="17">
        <f t="shared" si="15"/>
        <v>92394.243051750003</v>
      </c>
      <c r="Q111" s="17">
        <f t="shared" si="10"/>
        <v>92394.243051750003</v>
      </c>
      <c r="R111" s="17">
        <f t="shared" si="11"/>
        <v>112926.29706325002</v>
      </c>
      <c r="S111" s="17">
        <f t="shared" si="12"/>
        <v>112926.29706325002</v>
      </c>
    </row>
    <row r="112" spans="1:19" ht="14.4">
      <c r="A112" s="4" t="s">
        <v>117</v>
      </c>
      <c r="B112" s="8">
        <v>136244.08000000002</v>
      </c>
      <c r="C112" s="11">
        <v>1.2135693123732122E-4</v>
      </c>
      <c r="D112">
        <v>4</v>
      </c>
      <c r="E112" s="8">
        <v>334759.94</v>
      </c>
      <c r="F112" s="11">
        <v>2.9818131561818882E-4</v>
      </c>
      <c r="G112">
        <v>4</v>
      </c>
      <c r="H112" s="9">
        <v>471004.02</v>
      </c>
      <c r="I112" s="15">
        <v>4.1953824685551005E-4</v>
      </c>
      <c r="J112" s="1">
        <v>8</v>
      </c>
      <c r="K112" s="17">
        <f t="shared" si="8"/>
        <v>354845.53640000004</v>
      </c>
      <c r="L112" s="17">
        <f t="shared" si="13"/>
        <v>408072.36686000001</v>
      </c>
      <c r="M112" s="17">
        <f t="shared" si="14"/>
        <v>183632.565087</v>
      </c>
      <c r="N112" s="17">
        <f t="shared" si="9"/>
        <v>224439.80177300001</v>
      </c>
      <c r="O112" s="17">
        <f t="shared" si="15"/>
        <v>91816.282543499998</v>
      </c>
      <c r="Q112" s="17">
        <f t="shared" si="10"/>
        <v>91816.282543499998</v>
      </c>
      <c r="R112" s="17">
        <f t="shared" si="11"/>
        <v>112219.90088650001</v>
      </c>
      <c r="S112" s="17">
        <f t="shared" si="12"/>
        <v>112219.90088650001</v>
      </c>
    </row>
    <row r="113" spans="1:19" ht="14.4">
      <c r="A113" s="4" t="s">
        <v>118</v>
      </c>
      <c r="B113" s="8">
        <v>1405995.9700000002</v>
      </c>
      <c r="C113" s="11">
        <v>1.2523652862659481E-3</v>
      </c>
      <c r="D113">
        <v>4</v>
      </c>
      <c r="E113" s="8">
        <v>334344</v>
      </c>
      <c r="F113" s="11">
        <v>2.9781082464361692E-4</v>
      </c>
      <c r="G113">
        <v>4</v>
      </c>
      <c r="H113" s="9">
        <v>1740339.9700000002</v>
      </c>
      <c r="I113" s="15">
        <v>1.5501761109095651E-3</v>
      </c>
      <c r="J113" s="1">
        <v>8</v>
      </c>
      <c r="K113" s="17">
        <f t="shared" si="8"/>
        <v>354404.64</v>
      </c>
      <c r="L113" s="17">
        <f t="shared" si="13"/>
        <v>407565.33600000001</v>
      </c>
      <c r="M113" s="17">
        <f t="shared" si="14"/>
        <v>183404.40120000002</v>
      </c>
      <c r="N113" s="17">
        <f t="shared" si="9"/>
        <v>224160.93480000002</v>
      </c>
      <c r="O113" s="17">
        <f t="shared" si="15"/>
        <v>91702.200600000011</v>
      </c>
      <c r="Q113" s="17">
        <f t="shared" si="10"/>
        <v>91702.200600000011</v>
      </c>
      <c r="R113" s="17">
        <f t="shared" si="11"/>
        <v>112080.46740000001</v>
      </c>
      <c r="S113" s="17">
        <f t="shared" si="12"/>
        <v>112080.46740000001</v>
      </c>
    </row>
    <row r="114" spans="1:19" ht="14.4">
      <c r="A114" s="4" t="s">
        <v>119</v>
      </c>
      <c r="B114" s="8">
        <v>197318.95</v>
      </c>
      <c r="C114" s="11">
        <v>1.7575825861182681E-4</v>
      </c>
      <c r="D114">
        <v>1</v>
      </c>
      <c r="E114" s="8">
        <v>328479.48</v>
      </c>
      <c r="F114" s="11">
        <v>2.9258711033338861E-4</v>
      </c>
      <c r="G114">
        <v>1</v>
      </c>
      <c r="H114" s="9">
        <v>525798.42999999993</v>
      </c>
      <c r="I114" s="15">
        <v>4.6834536894521536E-4</v>
      </c>
      <c r="J114" s="1">
        <v>2</v>
      </c>
      <c r="K114" s="17">
        <f t="shared" si="8"/>
        <v>348188.2488</v>
      </c>
      <c r="L114" s="17">
        <f t="shared" si="13"/>
        <v>400416.48611999996</v>
      </c>
      <c r="M114" s="17">
        <f t="shared" si="14"/>
        <v>180187.41875399998</v>
      </c>
      <c r="N114" s="17">
        <f t="shared" si="9"/>
        <v>220229.067366</v>
      </c>
      <c r="O114" s="17">
        <f t="shared" si="15"/>
        <v>90093.709376999992</v>
      </c>
      <c r="Q114" s="17">
        <f t="shared" si="10"/>
        <v>90093.709376999992</v>
      </c>
      <c r="R114" s="17">
        <f t="shared" si="11"/>
        <v>110114.533683</v>
      </c>
      <c r="S114" s="17">
        <f t="shared" si="12"/>
        <v>110114.533683</v>
      </c>
    </row>
    <row r="115" spans="1:19" ht="14.4">
      <c r="A115" s="4" t="s">
        <v>120</v>
      </c>
      <c r="B115" s="8">
        <v>371987.54</v>
      </c>
      <c r="C115" s="11">
        <v>3.3134112185219546E-4</v>
      </c>
      <c r="D115">
        <v>4</v>
      </c>
      <c r="E115" s="8">
        <v>324695.11</v>
      </c>
      <c r="F115" s="11">
        <v>2.8921625172531856E-4</v>
      </c>
      <c r="G115">
        <v>2</v>
      </c>
      <c r="H115" s="9">
        <v>696682.64999999991</v>
      </c>
      <c r="I115" s="15">
        <v>6.2055737357751396E-4</v>
      </c>
      <c r="J115" s="1">
        <v>6</v>
      </c>
      <c r="K115" s="17">
        <f t="shared" si="8"/>
        <v>344176.81660000002</v>
      </c>
      <c r="L115" s="17">
        <f t="shared" si="13"/>
        <v>395803.33908999996</v>
      </c>
      <c r="M115" s="17">
        <f t="shared" si="14"/>
        <v>178111.50259049999</v>
      </c>
      <c r="N115" s="17">
        <f t="shared" si="9"/>
        <v>217691.8364995</v>
      </c>
      <c r="O115" s="17">
        <f t="shared" si="15"/>
        <v>89055.751295249996</v>
      </c>
      <c r="Q115" s="17">
        <f t="shared" si="10"/>
        <v>89055.751295249996</v>
      </c>
      <c r="R115" s="17">
        <f t="shared" si="11"/>
        <v>108845.91824975</v>
      </c>
      <c r="S115" s="17">
        <f t="shared" si="12"/>
        <v>108845.91824975</v>
      </c>
    </row>
    <row r="116" spans="1:19" ht="14.4">
      <c r="A116" s="4" t="s">
        <v>121</v>
      </c>
      <c r="E116" s="8">
        <v>318841.90000000002</v>
      </c>
      <c r="F116" s="11">
        <v>2.8400261159146762E-4</v>
      </c>
      <c r="G116">
        <v>1</v>
      </c>
      <c r="H116" s="9">
        <v>318841.90000000002</v>
      </c>
      <c r="I116" s="15">
        <v>2.8400261159146762E-4</v>
      </c>
      <c r="J116" s="1">
        <v>1</v>
      </c>
      <c r="K116" s="17">
        <f t="shared" si="8"/>
        <v>337972.41400000005</v>
      </c>
      <c r="L116" s="17">
        <f t="shared" si="13"/>
        <v>388668.27610000002</v>
      </c>
      <c r="M116" s="17">
        <f t="shared" si="14"/>
        <v>174900.72424500002</v>
      </c>
      <c r="N116" s="17">
        <f t="shared" si="9"/>
        <v>213767.55185500003</v>
      </c>
      <c r="O116" s="17">
        <f t="shared" si="15"/>
        <v>87450.36212250001</v>
      </c>
      <c r="Q116" s="17">
        <f t="shared" si="10"/>
        <v>87450.36212250001</v>
      </c>
      <c r="R116" s="17">
        <f t="shared" si="11"/>
        <v>106883.77592750001</v>
      </c>
      <c r="S116" s="17">
        <f t="shared" si="12"/>
        <v>106883.77592750001</v>
      </c>
    </row>
    <row r="117" spans="1:19" ht="14.4">
      <c r="A117" s="4" t="s">
        <v>122</v>
      </c>
      <c r="B117" s="8">
        <v>72506.87</v>
      </c>
      <c r="C117" s="11">
        <v>6.4584173028460297E-5</v>
      </c>
      <c r="D117">
        <v>4</v>
      </c>
      <c r="E117" s="8">
        <v>317265.64999999997</v>
      </c>
      <c r="F117" s="11">
        <v>2.8259859563082673E-4</v>
      </c>
      <c r="G117">
        <v>7</v>
      </c>
      <c r="H117" s="9">
        <v>389772.51999999996</v>
      </c>
      <c r="I117" s="15">
        <v>3.4718276865928707E-4</v>
      </c>
      <c r="J117" s="1">
        <v>11</v>
      </c>
      <c r="K117" s="17">
        <f t="shared" si="8"/>
        <v>336301.58899999998</v>
      </c>
      <c r="L117" s="17">
        <f t="shared" si="13"/>
        <v>386746.82734999992</v>
      </c>
      <c r="M117" s="17">
        <f t="shared" si="14"/>
        <v>174036.07230749997</v>
      </c>
      <c r="N117" s="17">
        <f t="shared" si="9"/>
        <v>212710.75504249998</v>
      </c>
      <c r="O117" s="17">
        <f t="shared" si="15"/>
        <v>87018.036153749985</v>
      </c>
      <c r="Q117" s="17">
        <f t="shared" si="10"/>
        <v>87018.036153749985</v>
      </c>
      <c r="R117" s="17">
        <f t="shared" si="11"/>
        <v>106355.37752124999</v>
      </c>
      <c r="S117" s="17">
        <f t="shared" si="12"/>
        <v>106355.37752124999</v>
      </c>
    </row>
    <row r="118" spans="1:19" ht="14.4">
      <c r="A118" s="4" t="s">
        <v>123</v>
      </c>
      <c r="B118" s="8">
        <v>755983.93</v>
      </c>
      <c r="C118" s="11">
        <v>6.7337890798286313E-4</v>
      </c>
      <c r="D118">
        <v>2</v>
      </c>
      <c r="E118" s="8">
        <v>317250.75</v>
      </c>
      <c r="F118" s="11">
        <v>2.8258532372737647E-4</v>
      </c>
      <c r="G118">
        <v>1</v>
      </c>
      <c r="H118" s="9">
        <v>1073234.6800000002</v>
      </c>
      <c r="I118" s="15">
        <v>9.5596423171023976E-4</v>
      </c>
      <c r="J118" s="1">
        <v>3</v>
      </c>
      <c r="K118" s="17">
        <f t="shared" si="8"/>
        <v>336285.79500000004</v>
      </c>
      <c r="L118" s="17">
        <f t="shared" si="13"/>
        <v>386728.66425000003</v>
      </c>
      <c r="M118" s="17">
        <f t="shared" si="14"/>
        <v>174027.89891250001</v>
      </c>
      <c r="N118" s="17">
        <f t="shared" si="9"/>
        <v>212700.76533750002</v>
      </c>
      <c r="O118" s="17">
        <f t="shared" si="15"/>
        <v>87013.949456250004</v>
      </c>
      <c r="Q118" s="17">
        <f t="shared" si="10"/>
        <v>87013.949456250004</v>
      </c>
      <c r="R118" s="17">
        <f t="shared" si="11"/>
        <v>106350.38266875001</v>
      </c>
      <c r="S118" s="17">
        <f t="shared" si="12"/>
        <v>106350.38266875001</v>
      </c>
    </row>
    <row r="119" spans="1:19" ht="14.4">
      <c r="A119" s="4" t="s">
        <v>124</v>
      </c>
      <c r="E119" s="8">
        <v>317170.46000000002</v>
      </c>
      <c r="F119" s="11">
        <v>2.8251380687314661E-4</v>
      </c>
      <c r="G119">
        <v>1</v>
      </c>
      <c r="H119" s="9">
        <v>317170.46000000002</v>
      </c>
      <c r="I119" s="15">
        <v>2.8251380687314661E-4</v>
      </c>
      <c r="J119" s="1">
        <v>1</v>
      </c>
      <c r="K119" s="17">
        <f t="shared" si="8"/>
        <v>336200.68760000006</v>
      </c>
      <c r="L119" s="17">
        <f t="shared" si="13"/>
        <v>386630.79074000003</v>
      </c>
      <c r="M119" s="17">
        <f t="shared" si="14"/>
        <v>173983.85583300001</v>
      </c>
      <c r="N119" s="17">
        <f t="shared" si="9"/>
        <v>212646.93490700002</v>
      </c>
      <c r="O119" s="17">
        <f t="shared" si="15"/>
        <v>86991.927916500004</v>
      </c>
      <c r="Q119" s="17">
        <f t="shared" si="10"/>
        <v>86991.927916500004</v>
      </c>
      <c r="R119" s="17">
        <f t="shared" si="11"/>
        <v>106323.46745350001</v>
      </c>
      <c r="S119" s="17">
        <f t="shared" si="12"/>
        <v>106323.46745350001</v>
      </c>
    </row>
    <row r="120" spans="1:19" ht="14.4">
      <c r="A120" s="4" t="s">
        <v>125</v>
      </c>
      <c r="E120" s="8">
        <v>308010.90999999997</v>
      </c>
      <c r="F120" s="11">
        <v>2.7435510464171895E-4</v>
      </c>
      <c r="G120">
        <v>2</v>
      </c>
      <c r="H120" s="9">
        <v>308010.90999999997</v>
      </c>
      <c r="I120" s="15">
        <v>2.7435510464171895E-4</v>
      </c>
      <c r="J120" s="1">
        <v>2</v>
      </c>
      <c r="K120" s="17">
        <f t="shared" si="8"/>
        <v>326491.56459999998</v>
      </c>
      <c r="L120" s="17">
        <f t="shared" si="13"/>
        <v>375465.29928999994</v>
      </c>
      <c r="M120" s="17">
        <f t="shared" si="14"/>
        <v>168959.38468049996</v>
      </c>
      <c r="N120" s="17">
        <f t="shared" si="9"/>
        <v>206505.91460949997</v>
      </c>
      <c r="O120" s="17">
        <f t="shared" si="15"/>
        <v>84479.692340249981</v>
      </c>
      <c r="Q120" s="17">
        <f t="shared" si="10"/>
        <v>84479.692340249981</v>
      </c>
      <c r="R120" s="17">
        <f t="shared" si="11"/>
        <v>103252.95730474999</v>
      </c>
      <c r="S120" s="17">
        <f t="shared" si="12"/>
        <v>103252.95730474999</v>
      </c>
    </row>
    <row r="121" spans="1:19" ht="14.4">
      <c r="A121" s="4" t="s">
        <v>126</v>
      </c>
      <c r="B121" s="8">
        <v>777545.05999999994</v>
      </c>
      <c r="C121" s="11">
        <v>6.9258409158283268E-4</v>
      </c>
      <c r="D121">
        <v>9</v>
      </c>
      <c r="E121" s="8">
        <v>304452.47999999998</v>
      </c>
      <c r="F121" s="11">
        <v>2.7118549797093501E-4</v>
      </c>
      <c r="G121">
        <v>3</v>
      </c>
      <c r="H121" s="9">
        <v>1081997.54</v>
      </c>
      <c r="I121" s="15">
        <v>9.6376958955376774E-4</v>
      </c>
      <c r="J121" s="1">
        <v>12</v>
      </c>
      <c r="K121" s="17">
        <f t="shared" si="8"/>
        <v>322719.62880000001</v>
      </c>
      <c r="L121" s="17">
        <f t="shared" si="13"/>
        <v>371127.57311999996</v>
      </c>
      <c r="M121" s="17">
        <f t="shared" si="14"/>
        <v>167007.40790399999</v>
      </c>
      <c r="N121" s="17">
        <f t="shared" si="9"/>
        <v>204120.16521599999</v>
      </c>
      <c r="O121" s="17">
        <f t="shared" si="15"/>
        <v>83503.703951999996</v>
      </c>
      <c r="Q121" s="17">
        <f t="shared" si="10"/>
        <v>83503.703951999996</v>
      </c>
      <c r="R121" s="17">
        <f t="shared" si="11"/>
        <v>102060.082608</v>
      </c>
      <c r="S121" s="17">
        <f t="shared" si="12"/>
        <v>102060.082608</v>
      </c>
    </row>
    <row r="122" spans="1:19" ht="14.4">
      <c r="A122" s="4" t="s">
        <v>127</v>
      </c>
      <c r="B122" s="8">
        <v>154629.72</v>
      </c>
      <c r="C122" s="11">
        <v>1.3773360499249752E-4</v>
      </c>
      <c r="D122">
        <v>1</v>
      </c>
      <c r="E122" s="8">
        <v>304326.14</v>
      </c>
      <c r="F122" s="11">
        <v>2.7107296291845772E-4</v>
      </c>
      <c r="G122">
        <v>1</v>
      </c>
      <c r="H122" s="9">
        <v>458955.86</v>
      </c>
      <c r="I122" s="15">
        <v>4.0880656791095519E-4</v>
      </c>
      <c r="J122" s="1">
        <v>2</v>
      </c>
      <c r="K122" s="17">
        <f t="shared" si="8"/>
        <v>322585.7084</v>
      </c>
      <c r="L122" s="17">
        <f t="shared" si="13"/>
        <v>370973.56465999997</v>
      </c>
      <c r="M122" s="17">
        <f t="shared" si="14"/>
        <v>166938.104097</v>
      </c>
      <c r="N122" s="17">
        <f t="shared" si="9"/>
        <v>204035.460563</v>
      </c>
      <c r="O122" s="17">
        <f t="shared" si="15"/>
        <v>83469.052048500002</v>
      </c>
      <c r="Q122" s="17">
        <f t="shared" si="10"/>
        <v>83469.052048500002</v>
      </c>
      <c r="R122" s="17">
        <f t="shared" si="11"/>
        <v>102017.7302815</v>
      </c>
      <c r="S122" s="17">
        <f t="shared" si="12"/>
        <v>102017.7302815</v>
      </c>
    </row>
    <row r="123" spans="1:19" ht="14.4">
      <c r="A123" s="4" t="s">
        <v>128</v>
      </c>
      <c r="E123" s="8">
        <v>302506.28000000003</v>
      </c>
      <c r="F123" s="11">
        <v>2.6945195579006323E-4</v>
      </c>
      <c r="G123">
        <v>1</v>
      </c>
      <c r="H123" s="9">
        <v>302506.28000000003</v>
      </c>
      <c r="I123" s="15">
        <v>2.6945195579006323E-4</v>
      </c>
      <c r="J123" s="1">
        <v>1</v>
      </c>
      <c r="K123" s="17">
        <f t="shared" si="8"/>
        <v>320656.65680000006</v>
      </c>
      <c r="L123" s="17">
        <f t="shared" si="13"/>
        <v>368755.15532000002</v>
      </c>
      <c r="M123" s="17">
        <f t="shared" si="14"/>
        <v>165939.81989400001</v>
      </c>
      <c r="N123" s="17">
        <f t="shared" si="9"/>
        <v>202815.33542600003</v>
      </c>
      <c r="O123" s="17">
        <f t="shared" si="15"/>
        <v>82969.909947000007</v>
      </c>
      <c r="Q123" s="17">
        <f t="shared" si="10"/>
        <v>82969.909947000007</v>
      </c>
      <c r="R123" s="17">
        <f t="shared" si="11"/>
        <v>101407.66771300002</v>
      </c>
      <c r="S123" s="17">
        <f t="shared" si="12"/>
        <v>101407.66771300002</v>
      </c>
    </row>
    <row r="124" spans="1:19" ht="14.4">
      <c r="A124" s="4" t="s">
        <v>129</v>
      </c>
      <c r="E124" s="8">
        <v>302298.48</v>
      </c>
      <c r="F124" s="11">
        <v>2.6926686172717903E-4</v>
      </c>
      <c r="G124">
        <v>1</v>
      </c>
      <c r="H124" s="9">
        <v>302298.48</v>
      </c>
      <c r="I124" s="15">
        <v>2.6926686172717903E-4</v>
      </c>
      <c r="J124" s="1">
        <v>1</v>
      </c>
      <c r="K124" s="17">
        <f t="shared" si="8"/>
        <v>320436.38880000002</v>
      </c>
      <c r="L124" s="17">
        <f t="shared" si="13"/>
        <v>368501.84711999999</v>
      </c>
      <c r="M124" s="17">
        <f t="shared" si="14"/>
        <v>165825.83120399999</v>
      </c>
      <c r="N124" s="17">
        <f t="shared" si="9"/>
        <v>202676.015916</v>
      </c>
      <c r="O124" s="17">
        <f t="shared" si="15"/>
        <v>82912.915601999994</v>
      </c>
      <c r="Q124" s="17">
        <f t="shared" si="10"/>
        <v>82912.915601999994</v>
      </c>
      <c r="R124" s="17">
        <f t="shared" si="11"/>
        <v>101338.007958</v>
      </c>
      <c r="S124" s="17">
        <f t="shared" si="12"/>
        <v>101338.007958</v>
      </c>
    </row>
    <row r="125" spans="1:19" ht="14.4">
      <c r="A125" s="4" t="s">
        <v>130</v>
      </c>
      <c r="E125" s="8">
        <v>296518.90000000002</v>
      </c>
      <c r="F125" s="11">
        <v>2.6411880617393521E-4</v>
      </c>
      <c r="G125">
        <v>3</v>
      </c>
      <c r="H125" s="9">
        <v>296518.90000000002</v>
      </c>
      <c r="I125" s="15">
        <v>2.6411880617393521E-4</v>
      </c>
      <c r="J125" s="1">
        <v>3</v>
      </c>
      <c r="K125" s="17">
        <f t="shared" si="8"/>
        <v>314310.03400000004</v>
      </c>
      <c r="L125" s="17">
        <f t="shared" si="13"/>
        <v>361456.53909999999</v>
      </c>
      <c r="M125" s="17">
        <f t="shared" si="14"/>
        <v>162655.442595</v>
      </c>
      <c r="N125" s="17">
        <f t="shared" si="9"/>
        <v>198801.09650500002</v>
      </c>
      <c r="O125" s="17">
        <f t="shared" si="15"/>
        <v>81327.7212975</v>
      </c>
      <c r="Q125" s="17">
        <f t="shared" si="10"/>
        <v>81327.7212975</v>
      </c>
      <c r="R125" s="17">
        <f t="shared" si="11"/>
        <v>99400.548252500012</v>
      </c>
      <c r="S125" s="17">
        <f t="shared" si="12"/>
        <v>99400.548252500012</v>
      </c>
    </row>
    <row r="126" spans="1:19" ht="14.4">
      <c r="A126" s="4" t="s">
        <v>131</v>
      </c>
      <c r="E126" s="8">
        <v>295175.84000000003</v>
      </c>
      <c r="F126" s="11">
        <v>2.6292249995595057E-4</v>
      </c>
      <c r="G126">
        <v>1</v>
      </c>
      <c r="H126" s="9">
        <v>295175.84000000003</v>
      </c>
      <c r="I126" s="15">
        <v>2.6292249995595057E-4</v>
      </c>
      <c r="J126" s="1">
        <v>1</v>
      </c>
      <c r="K126" s="17">
        <f t="shared" si="8"/>
        <v>312886.39040000003</v>
      </c>
      <c r="L126" s="17">
        <f t="shared" si="13"/>
        <v>359819.34896000003</v>
      </c>
      <c r="M126" s="17">
        <f t="shared" si="14"/>
        <v>161918.70703200001</v>
      </c>
      <c r="N126" s="17">
        <f t="shared" si="9"/>
        <v>197900.64192800003</v>
      </c>
      <c r="O126" s="17">
        <f t="shared" si="15"/>
        <v>80959.353516000003</v>
      </c>
      <c r="Q126" s="17">
        <f t="shared" si="10"/>
        <v>80959.353516000003</v>
      </c>
      <c r="R126" s="17">
        <f t="shared" si="11"/>
        <v>98950.320964000013</v>
      </c>
      <c r="S126" s="17">
        <f t="shared" si="12"/>
        <v>98950.320964000013</v>
      </c>
    </row>
    <row r="127" spans="1:19" ht="14.4">
      <c r="A127" s="4" t="s">
        <v>132</v>
      </c>
      <c r="E127" s="8">
        <v>293499.78999999998</v>
      </c>
      <c r="F127" s="11">
        <v>2.6142958896414588E-4</v>
      </c>
      <c r="G127">
        <v>1</v>
      </c>
      <c r="H127" s="9">
        <v>293499.78999999998</v>
      </c>
      <c r="I127" s="15">
        <v>2.6142958896414588E-4</v>
      </c>
      <c r="J127" s="1">
        <v>1</v>
      </c>
      <c r="K127" s="17">
        <f t="shared" si="8"/>
        <v>311109.77740000002</v>
      </c>
      <c r="L127" s="17">
        <f t="shared" si="13"/>
        <v>357776.24401000002</v>
      </c>
      <c r="M127" s="17">
        <f t="shared" si="14"/>
        <v>160999.30980450002</v>
      </c>
      <c r="N127" s="17">
        <f t="shared" si="9"/>
        <v>196776.93420550003</v>
      </c>
      <c r="O127" s="17">
        <f t="shared" si="15"/>
        <v>80499.654902250011</v>
      </c>
      <c r="Q127" s="17">
        <f t="shared" si="10"/>
        <v>80499.654902250011</v>
      </c>
      <c r="R127" s="17">
        <f t="shared" si="11"/>
        <v>98388.467102750015</v>
      </c>
      <c r="S127" s="17">
        <f t="shared" si="12"/>
        <v>98388.467102750015</v>
      </c>
    </row>
    <row r="128" spans="1:19" ht="14.4">
      <c r="A128" s="4" t="s">
        <v>133</v>
      </c>
      <c r="B128" s="8">
        <v>1882398.1500000001</v>
      </c>
      <c r="C128" s="11">
        <v>1.6767118457610096E-3</v>
      </c>
      <c r="D128">
        <v>8</v>
      </c>
      <c r="E128" s="8">
        <v>290320.07</v>
      </c>
      <c r="F128" s="11">
        <v>2.5859731132394363E-4</v>
      </c>
      <c r="G128">
        <v>2</v>
      </c>
      <c r="H128" s="9">
        <v>2172718.2200000002</v>
      </c>
      <c r="I128" s="15">
        <v>1.9353091570849532E-3</v>
      </c>
      <c r="J128" s="1">
        <v>10</v>
      </c>
      <c r="K128" s="17">
        <f t="shared" si="8"/>
        <v>307739.27420000004</v>
      </c>
      <c r="L128" s="17">
        <f t="shared" si="13"/>
        <v>353900.16533000005</v>
      </c>
      <c r="M128" s="17">
        <f t="shared" si="14"/>
        <v>159255.07439850003</v>
      </c>
      <c r="N128" s="17">
        <f t="shared" si="9"/>
        <v>194645.09093150005</v>
      </c>
      <c r="O128" s="17">
        <f t="shared" si="15"/>
        <v>79627.537199250015</v>
      </c>
      <c r="Q128" s="17">
        <f t="shared" si="10"/>
        <v>79627.537199250015</v>
      </c>
      <c r="R128" s="17">
        <f t="shared" si="11"/>
        <v>97322.545465750023</v>
      </c>
      <c r="S128" s="17">
        <f t="shared" si="12"/>
        <v>97322.545465750023</v>
      </c>
    </row>
    <row r="129" spans="1:19" ht="14.4">
      <c r="A129" s="4" t="s">
        <v>134</v>
      </c>
      <c r="B129" s="8">
        <v>270637.89</v>
      </c>
      <c r="C129" s="11">
        <v>2.4106576819296442E-4</v>
      </c>
      <c r="D129">
        <v>1</v>
      </c>
      <c r="E129" s="8">
        <v>284744.55</v>
      </c>
      <c r="F129" s="11">
        <v>2.536310184967447E-4</v>
      </c>
      <c r="G129">
        <v>1</v>
      </c>
      <c r="H129" s="9">
        <v>555382.43999999994</v>
      </c>
      <c r="I129" s="15">
        <v>4.9469678668970913E-4</v>
      </c>
      <c r="J129" s="1">
        <v>2</v>
      </c>
      <c r="K129" s="17">
        <f t="shared" si="8"/>
        <v>301829.223</v>
      </c>
      <c r="L129" s="17">
        <f t="shared" si="13"/>
        <v>347103.60644999996</v>
      </c>
      <c r="M129" s="17">
        <f t="shared" si="14"/>
        <v>156196.62290249998</v>
      </c>
      <c r="N129" s="17">
        <f t="shared" si="9"/>
        <v>190906.98354749999</v>
      </c>
      <c r="O129" s="17">
        <f t="shared" si="15"/>
        <v>78098.311451249989</v>
      </c>
      <c r="Q129" s="17">
        <f t="shared" si="10"/>
        <v>78098.311451249989</v>
      </c>
      <c r="R129" s="17">
        <f t="shared" si="11"/>
        <v>95453.491773749993</v>
      </c>
      <c r="S129" s="17">
        <f t="shared" si="12"/>
        <v>95453.491773749993</v>
      </c>
    </row>
    <row r="130" spans="1:19" ht="14.4">
      <c r="A130" s="4" t="s">
        <v>135</v>
      </c>
      <c r="B130" s="8">
        <v>254031.16</v>
      </c>
      <c r="C130" s="11">
        <v>2.2627362609998865E-4</v>
      </c>
      <c r="D130">
        <v>2</v>
      </c>
      <c r="E130" s="8">
        <v>283680.20999999996</v>
      </c>
      <c r="F130" s="11">
        <v>2.5268297703914057E-4</v>
      </c>
      <c r="G130">
        <v>4</v>
      </c>
      <c r="H130" s="9">
        <v>537711.37</v>
      </c>
      <c r="I130" s="15">
        <v>4.7895660313912924E-4</v>
      </c>
      <c r="J130" s="1">
        <v>6</v>
      </c>
      <c r="K130" s="17">
        <f t="shared" si="8"/>
        <v>300701.02259999997</v>
      </c>
      <c r="L130" s="17">
        <f t="shared" si="13"/>
        <v>345806.17598999996</v>
      </c>
      <c r="M130" s="17">
        <f t="shared" si="14"/>
        <v>155612.77919549998</v>
      </c>
      <c r="N130" s="17">
        <f t="shared" si="9"/>
        <v>190193.3967945</v>
      </c>
      <c r="O130" s="17">
        <f t="shared" si="15"/>
        <v>77806.389597749992</v>
      </c>
      <c r="Q130" s="17">
        <f t="shared" si="10"/>
        <v>77806.389597749992</v>
      </c>
      <c r="R130" s="17">
        <f t="shared" si="11"/>
        <v>95096.698397250002</v>
      </c>
      <c r="S130" s="17">
        <f t="shared" si="12"/>
        <v>95096.698397250002</v>
      </c>
    </row>
    <row r="131" spans="1:19" ht="14.4">
      <c r="A131" s="4" t="s">
        <v>136</v>
      </c>
      <c r="E131" s="8">
        <v>282650</v>
      </c>
      <c r="F131" s="11">
        <v>2.5176533625702368E-4</v>
      </c>
      <c r="G131">
        <v>1</v>
      </c>
      <c r="H131" s="9">
        <v>282650</v>
      </c>
      <c r="I131" s="15">
        <v>2.5176533625702368E-4</v>
      </c>
      <c r="J131" s="1">
        <v>1</v>
      </c>
      <c r="K131" s="17">
        <f t="shared" ref="K131:K194" si="16">E131*1.06</f>
        <v>299609</v>
      </c>
      <c r="L131" s="17">
        <f t="shared" si="13"/>
        <v>344550.35</v>
      </c>
      <c r="M131" s="17">
        <f t="shared" si="14"/>
        <v>155047.6575</v>
      </c>
      <c r="N131" s="17">
        <f t="shared" si="9"/>
        <v>189502.6925</v>
      </c>
      <c r="O131" s="17">
        <f t="shared" si="15"/>
        <v>77523.828750000001</v>
      </c>
      <c r="Q131" s="17">
        <f t="shared" si="10"/>
        <v>77523.828750000001</v>
      </c>
      <c r="R131" s="17">
        <f t="shared" si="11"/>
        <v>94751.346250000002</v>
      </c>
      <c r="S131" s="17">
        <f t="shared" si="12"/>
        <v>94751.346250000002</v>
      </c>
    </row>
    <row r="132" spans="1:19" ht="14.4">
      <c r="A132" s="4" t="s">
        <v>137</v>
      </c>
      <c r="B132" s="8">
        <v>411637.79000000004</v>
      </c>
      <c r="C132" s="11">
        <v>3.6665885942136254E-4</v>
      </c>
      <c r="D132">
        <v>4</v>
      </c>
      <c r="E132" s="8">
        <v>281357.30000000005</v>
      </c>
      <c r="F132" s="11">
        <v>2.5061388729123762E-4</v>
      </c>
      <c r="G132">
        <v>3</v>
      </c>
      <c r="H132" s="9">
        <v>692995.09000000008</v>
      </c>
      <c r="I132" s="15">
        <v>6.1727274671260015E-4</v>
      </c>
      <c r="J132" s="1">
        <v>7</v>
      </c>
      <c r="K132" s="17">
        <f t="shared" si="16"/>
        <v>298238.73800000007</v>
      </c>
      <c r="L132" s="17">
        <f t="shared" si="13"/>
        <v>342974.54870000004</v>
      </c>
      <c r="M132" s="17">
        <f t="shared" si="14"/>
        <v>154338.54691500001</v>
      </c>
      <c r="N132" s="17">
        <f t="shared" ref="N132:N195" si="17">L132*0.55</f>
        <v>188636.00178500003</v>
      </c>
      <c r="O132" s="17">
        <f t="shared" si="15"/>
        <v>77169.273457500007</v>
      </c>
      <c r="Q132" s="17">
        <f t="shared" ref="Q132:Q195" si="18">M132/2</f>
        <v>77169.273457500007</v>
      </c>
      <c r="R132" s="17">
        <f t="shared" ref="R132:R195" si="19">N132/2</f>
        <v>94318.000892500015</v>
      </c>
      <c r="S132" s="17">
        <f t="shared" ref="S132:S195" si="20">N132/2</f>
        <v>94318.000892500015</v>
      </c>
    </row>
    <row r="133" spans="1:19" ht="14.4">
      <c r="A133" s="4" t="s">
        <v>138</v>
      </c>
      <c r="E133" s="8">
        <v>279863.51</v>
      </c>
      <c r="F133" s="11">
        <v>2.4928332107277876E-4</v>
      </c>
      <c r="G133">
        <v>2</v>
      </c>
      <c r="H133" s="9">
        <v>279863.51</v>
      </c>
      <c r="I133" s="15">
        <v>2.4928332107277876E-4</v>
      </c>
      <c r="J133" s="1">
        <v>2</v>
      </c>
      <c r="K133" s="17">
        <f t="shared" si="16"/>
        <v>296655.32060000004</v>
      </c>
      <c r="L133" s="17">
        <f t="shared" ref="L133:L196" si="21">K133*1.15</f>
        <v>341153.61869000003</v>
      </c>
      <c r="M133" s="17">
        <f t="shared" ref="M133:M196" si="22">L133*0.45</f>
        <v>153519.12841050001</v>
      </c>
      <c r="N133" s="17">
        <f t="shared" si="17"/>
        <v>187634.49027950002</v>
      </c>
      <c r="O133" s="17">
        <f t="shared" ref="O133:O196" si="23">M133/2</f>
        <v>76759.564205250004</v>
      </c>
      <c r="Q133" s="17">
        <f t="shared" si="18"/>
        <v>76759.564205250004</v>
      </c>
      <c r="R133" s="17">
        <f t="shared" si="19"/>
        <v>93817.245139750012</v>
      </c>
      <c r="S133" s="17">
        <f t="shared" si="20"/>
        <v>93817.245139750012</v>
      </c>
    </row>
    <row r="134" spans="1:19" ht="14.4">
      <c r="A134" s="4" t="s">
        <v>139</v>
      </c>
      <c r="B134" s="8">
        <v>247636.55</v>
      </c>
      <c r="C134" s="11">
        <v>2.2057774378305062E-4</v>
      </c>
      <c r="D134">
        <v>4</v>
      </c>
      <c r="E134" s="8">
        <v>279147.40000000002</v>
      </c>
      <c r="F134" s="11">
        <v>2.4864545914124854E-4</v>
      </c>
      <c r="G134">
        <v>4</v>
      </c>
      <c r="H134" s="9">
        <v>526783.94999999995</v>
      </c>
      <c r="I134" s="15">
        <v>4.6922320292429911E-4</v>
      </c>
      <c r="J134" s="1">
        <v>8</v>
      </c>
      <c r="K134" s="17">
        <f t="shared" si="16"/>
        <v>295896.24400000006</v>
      </c>
      <c r="L134" s="17">
        <f t="shared" si="21"/>
        <v>340280.68060000002</v>
      </c>
      <c r="M134" s="17">
        <f t="shared" si="22"/>
        <v>153126.30627</v>
      </c>
      <c r="N134" s="17">
        <f t="shared" si="17"/>
        <v>187154.37433000002</v>
      </c>
      <c r="O134" s="17">
        <f t="shared" si="23"/>
        <v>76563.153135</v>
      </c>
      <c r="Q134" s="17">
        <f t="shared" si="18"/>
        <v>76563.153135</v>
      </c>
      <c r="R134" s="17">
        <f t="shared" si="19"/>
        <v>93577.18716500001</v>
      </c>
      <c r="S134" s="17">
        <f t="shared" si="20"/>
        <v>93577.18716500001</v>
      </c>
    </row>
    <row r="135" spans="1:19" ht="14.4">
      <c r="A135" s="4" t="s">
        <v>140</v>
      </c>
      <c r="B135" s="8">
        <v>1072884.82</v>
      </c>
      <c r="C135" s="11">
        <v>9.5565260029137225E-4</v>
      </c>
      <c r="D135">
        <v>2</v>
      </c>
      <c r="E135" s="8">
        <v>275709.26</v>
      </c>
      <c r="F135" s="11">
        <v>2.45582998595702E-4</v>
      </c>
      <c r="G135">
        <v>1</v>
      </c>
      <c r="H135" s="9">
        <v>1348594.08</v>
      </c>
      <c r="I135" s="15">
        <v>1.2012355988870742E-3</v>
      </c>
      <c r="J135" s="1">
        <v>3</v>
      </c>
      <c r="K135" s="17">
        <f t="shared" si="16"/>
        <v>292251.81560000003</v>
      </c>
      <c r="L135" s="17">
        <f t="shared" si="21"/>
        <v>336089.58794</v>
      </c>
      <c r="M135" s="17">
        <f t="shared" si="22"/>
        <v>151240.31457300001</v>
      </c>
      <c r="N135" s="17">
        <f t="shared" si="17"/>
        <v>184849.27336700002</v>
      </c>
      <c r="O135" s="17">
        <f t="shared" si="23"/>
        <v>75620.157286500005</v>
      </c>
      <c r="Q135" s="17">
        <f t="shared" si="18"/>
        <v>75620.157286500005</v>
      </c>
      <c r="R135" s="17">
        <f t="shared" si="19"/>
        <v>92424.636683500008</v>
      </c>
      <c r="S135" s="17">
        <f t="shared" si="20"/>
        <v>92424.636683500008</v>
      </c>
    </row>
    <row r="136" spans="1:19" ht="14.4">
      <c r="A136" s="4" t="s">
        <v>141</v>
      </c>
      <c r="B136" s="8">
        <v>540133.30999999994</v>
      </c>
      <c r="C136" s="11">
        <v>4.8111390205472917E-4</v>
      </c>
      <c r="D136">
        <v>10</v>
      </c>
      <c r="E136" s="8">
        <v>273136.75000000006</v>
      </c>
      <c r="F136" s="11">
        <v>2.4329158219671195E-4</v>
      </c>
      <c r="G136">
        <v>8</v>
      </c>
      <c r="H136" s="9">
        <v>813270.06</v>
      </c>
      <c r="I136" s="15">
        <v>7.2440548425144115E-4</v>
      </c>
      <c r="J136" s="1">
        <v>12</v>
      </c>
      <c r="K136" s="17">
        <f t="shared" si="16"/>
        <v>289524.95500000007</v>
      </c>
      <c r="L136" s="17">
        <f t="shared" si="21"/>
        <v>332953.69825000007</v>
      </c>
      <c r="M136" s="17">
        <f t="shared" si="22"/>
        <v>149829.16421250004</v>
      </c>
      <c r="N136" s="17">
        <f t="shared" si="17"/>
        <v>183124.53403750007</v>
      </c>
      <c r="O136" s="17">
        <f t="shared" si="23"/>
        <v>74914.582106250018</v>
      </c>
      <c r="Q136" s="17">
        <f t="shared" si="18"/>
        <v>74914.582106250018</v>
      </c>
      <c r="R136" s="17">
        <f t="shared" si="19"/>
        <v>91562.267018750033</v>
      </c>
      <c r="S136" s="17">
        <f t="shared" si="20"/>
        <v>91562.267018750033</v>
      </c>
    </row>
    <row r="137" spans="1:19" ht="14.4">
      <c r="A137" s="4" t="s">
        <v>142</v>
      </c>
      <c r="B137" s="8">
        <v>225892.75</v>
      </c>
      <c r="C137" s="11">
        <v>2.0120985020970737E-4</v>
      </c>
      <c r="D137">
        <v>1</v>
      </c>
      <c r="E137" s="8">
        <v>269331.87</v>
      </c>
      <c r="F137" s="11">
        <v>2.3990245467993274E-4</v>
      </c>
      <c r="G137">
        <v>1</v>
      </c>
      <c r="H137" s="9">
        <v>495224.62</v>
      </c>
      <c r="I137" s="15">
        <v>4.4111230488964013E-4</v>
      </c>
      <c r="J137" s="1">
        <v>2</v>
      </c>
      <c r="K137" s="17">
        <f t="shared" si="16"/>
        <v>285491.78220000002</v>
      </c>
      <c r="L137" s="17">
        <f t="shared" si="21"/>
        <v>328315.54953000002</v>
      </c>
      <c r="M137" s="17">
        <f t="shared" si="22"/>
        <v>147741.99728850002</v>
      </c>
      <c r="N137" s="17">
        <f t="shared" si="17"/>
        <v>180573.55224150003</v>
      </c>
      <c r="O137" s="17">
        <f t="shared" si="23"/>
        <v>73870.998644250009</v>
      </c>
      <c r="Q137" s="17">
        <f t="shared" si="18"/>
        <v>73870.998644250009</v>
      </c>
      <c r="R137" s="17">
        <f t="shared" si="19"/>
        <v>90286.776120750015</v>
      </c>
      <c r="S137" s="17">
        <f t="shared" si="20"/>
        <v>90286.776120750015</v>
      </c>
    </row>
    <row r="138" spans="1:19" ht="14.4">
      <c r="A138" s="4" t="s">
        <v>143</v>
      </c>
      <c r="B138" s="8">
        <v>419163.98000000004</v>
      </c>
      <c r="C138" s="11">
        <v>3.733626760004683E-4</v>
      </c>
      <c r="D138">
        <v>3</v>
      </c>
      <c r="E138" s="8">
        <v>260193.48</v>
      </c>
      <c r="F138" s="11">
        <v>2.317626003328681E-4</v>
      </c>
      <c r="G138">
        <v>3</v>
      </c>
      <c r="H138" s="9">
        <v>679357.46000000008</v>
      </c>
      <c r="I138" s="15">
        <v>6.051252763333364E-4</v>
      </c>
      <c r="J138" s="1">
        <v>6</v>
      </c>
      <c r="K138" s="17">
        <f t="shared" si="16"/>
        <v>275805.08880000003</v>
      </c>
      <c r="L138" s="17">
        <f t="shared" si="21"/>
        <v>317175.85212</v>
      </c>
      <c r="M138" s="17">
        <f t="shared" si="22"/>
        <v>142729.133454</v>
      </c>
      <c r="N138" s="17">
        <f t="shared" si="17"/>
        <v>174446.718666</v>
      </c>
      <c r="O138" s="17">
        <f t="shared" si="23"/>
        <v>71364.566726999998</v>
      </c>
      <c r="Q138" s="17">
        <f t="shared" si="18"/>
        <v>71364.566726999998</v>
      </c>
      <c r="R138" s="17">
        <f t="shared" si="19"/>
        <v>87223.359333</v>
      </c>
      <c r="S138" s="17">
        <f t="shared" si="20"/>
        <v>87223.359333</v>
      </c>
    </row>
    <row r="139" spans="1:19" ht="14.4">
      <c r="A139" s="4" t="s">
        <v>144</v>
      </c>
      <c r="B139" s="8">
        <v>195241.41</v>
      </c>
      <c r="C139" s="11">
        <v>1.7390772771960173E-4</v>
      </c>
      <c r="D139">
        <v>1</v>
      </c>
      <c r="E139" s="8">
        <v>258833.22</v>
      </c>
      <c r="F139" s="11">
        <v>2.3055097352835021E-4</v>
      </c>
      <c r="G139">
        <v>1</v>
      </c>
      <c r="H139" s="9">
        <v>454074.63</v>
      </c>
      <c r="I139" s="15">
        <v>4.0445870124795197E-4</v>
      </c>
      <c r="J139" s="1">
        <v>2</v>
      </c>
      <c r="K139" s="17">
        <f t="shared" si="16"/>
        <v>274363.2132</v>
      </c>
      <c r="L139" s="17">
        <f t="shared" si="21"/>
        <v>315517.69517999998</v>
      </c>
      <c r="M139" s="17">
        <f t="shared" si="22"/>
        <v>141982.96283099998</v>
      </c>
      <c r="N139" s="17">
        <f t="shared" si="17"/>
        <v>173534.732349</v>
      </c>
      <c r="O139" s="17">
        <f t="shared" si="23"/>
        <v>70991.481415499991</v>
      </c>
      <c r="Q139" s="17">
        <f t="shared" si="18"/>
        <v>70991.481415499991</v>
      </c>
      <c r="R139" s="17">
        <f t="shared" si="19"/>
        <v>86767.366174499999</v>
      </c>
      <c r="S139" s="17">
        <f t="shared" si="20"/>
        <v>86767.366174499999</v>
      </c>
    </row>
    <row r="140" spans="1:19" ht="14.4">
      <c r="A140" s="4" t="s">
        <v>145</v>
      </c>
      <c r="E140" s="8">
        <v>249606.75</v>
      </c>
      <c r="F140" s="11">
        <v>2.2233266352652696E-4</v>
      </c>
      <c r="G140">
        <v>6</v>
      </c>
      <c r="H140" s="9">
        <v>249606.75</v>
      </c>
      <c r="I140" s="15">
        <v>2.2233266352652696E-4</v>
      </c>
      <c r="J140" s="1">
        <v>6</v>
      </c>
      <c r="K140" s="17">
        <f t="shared" si="16"/>
        <v>264583.15500000003</v>
      </c>
      <c r="L140" s="17">
        <f t="shared" si="21"/>
        <v>304270.62825000001</v>
      </c>
      <c r="M140" s="17">
        <f t="shared" si="22"/>
        <v>136921.78271250002</v>
      </c>
      <c r="N140" s="17">
        <f t="shared" si="17"/>
        <v>167348.84553750002</v>
      </c>
      <c r="O140" s="17">
        <f t="shared" si="23"/>
        <v>68460.891356250009</v>
      </c>
      <c r="Q140" s="17">
        <f t="shared" si="18"/>
        <v>68460.891356250009</v>
      </c>
      <c r="R140" s="17">
        <f t="shared" si="19"/>
        <v>83674.42276875001</v>
      </c>
      <c r="S140" s="17">
        <f t="shared" si="20"/>
        <v>83674.42276875001</v>
      </c>
    </row>
    <row r="141" spans="1:19" ht="14.4">
      <c r="A141" s="4" t="s">
        <v>146</v>
      </c>
      <c r="B141" s="8">
        <v>165373.71</v>
      </c>
      <c r="C141" s="11">
        <v>1.4730361827780476E-4</v>
      </c>
      <c r="D141">
        <v>1</v>
      </c>
      <c r="E141" s="8">
        <v>245989.42</v>
      </c>
      <c r="F141" s="11">
        <v>2.1911059275418445E-4</v>
      </c>
      <c r="G141">
        <v>1</v>
      </c>
      <c r="H141" s="9">
        <v>411363.13</v>
      </c>
      <c r="I141" s="15">
        <v>3.6641421103198921E-4</v>
      </c>
      <c r="J141" s="1">
        <v>2</v>
      </c>
      <c r="K141" s="17">
        <f t="shared" si="16"/>
        <v>260748.78520000001</v>
      </c>
      <c r="L141" s="17">
        <f t="shared" si="21"/>
        <v>299861.10297999997</v>
      </c>
      <c r="M141" s="17">
        <f t="shared" si="22"/>
        <v>134937.49634099999</v>
      </c>
      <c r="N141" s="17">
        <f t="shared" si="17"/>
        <v>164923.60663900001</v>
      </c>
      <c r="O141" s="17">
        <f t="shared" si="23"/>
        <v>67468.748170499995</v>
      </c>
      <c r="Q141" s="17">
        <f t="shared" si="18"/>
        <v>67468.748170499995</v>
      </c>
      <c r="R141" s="17">
        <f t="shared" si="19"/>
        <v>82461.803319500003</v>
      </c>
      <c r="S141" s="17">
        <f t="shared" si="20"/>
        <v>82461.803319500003</v>
      </c>
    </row>
    <row r="142" spans="1:19" ht="14.4">
      <c r="A142" s="4" t="s">
        <v>147</v>
      </c>
      <c r="B142" s="8">
        <v>131776.06</v>
      </c>
      <c r="C142" s="11">
        <v>1.1737712385114357E-4</v>
      </c>
      <c r="D142">
        <v>1</v>
      </c>
      <c r="E142" s="8">
        <v>245300.61</v>
      </c>
      <c r="F142" s="11">
        <v>2.1849704780011684E-4</v>
      </c>
      <c r="G142">
        <v>2</v>
      </c>
      <c r="H142" s="9">
        <v>377076.67</v>
      </c>
      <c r="I142" s="15">
        <v>3.3587417165126043E-4</v>
      </c>
      <c r="J142" s="1">
        <v>3</v>
      </c>
      <c r="K142" s="17">
        <f t="shared" si="16"/>
        <v>260018.64660000001</v>
      </c>
      <c r="L142" s="17">
        <f t="shared" si="21"/>
        <v>299021.44358999998</v>
      </c>
      <c r="M142" s="17">
        <f t="shared" si="22"/>
        <v>134559.64961550001</v>
      </c>
      <c r="N142" s="17">
        <f t="shared" si="17"/>
        <v>164461.7939745</v>
      </c>
      <c r="O142" s="17">
        <f t="shared" si="23"/>
        <v>67279.824807750003</v>
      </c>
      <c r="Q142" s="17">
        <f t="shared" si="18"/>
        <v>67279.824807750003</v>
      </c>
      <c r="R142" s="17">
        <f t="shared" si="19"/>
        <v>82230.896987250002</v>
      </c>
      <c r="S142" s="17">
        <f t="shared" si="20"/>
        <v>82230.896987250002</v>
      </c>
    </row>
    <row r="143" spans="1:19" ht="14.4">
      <c r="A143" s="4" t="s">
        <v>148</v>
      </c>
      <c r="E143" s="8">
        <v>244125.88</v>
      </c>
      <c r="F143" s="11">
        <v>2.1745067846184969E-4</v>
      </c>
      <c r="G143">
        <v>2</v>
      </c>
      <c r="H143" s="9">
        <v>244125.88</v>
      </c>
      <c r="I143" s="15">
        <v>2.1745067846184969E-4</v>
      </c>
      <c r="J143" s="1">
        <v>2</v>
      </c>
      <c r="K143" s="17">
        <f t="shared" si="16"/>
        <v>258773.43280000001</v>
      </c>
      <c r="L143" s="17">
        <f t="shared" si="21"/>
        <v>297589.44772</v>
      </c>
      <c r="M143" s="17">
        <f t="shared" si="22"/>
        <v>133915.25147399999</v>
      </c>
      <c r="N143" s="17">
        <f t="shared" si="17"/>
        <v>163674.19624600001</v>
      </c>
      <c r="O143" s="17">
        <f t="shared" si="23"/>
        <v>66957.625736999995</v>
      </c>
      <c r="Q143" s="17">
        <f t="shared" si="18"/>
        <v>66957.625736999995</v>
      </c>
      <c r="R143" s="17">
        <f t="shared" si="19"/>
        <v>81837.098123000003</v>
      </c>
      <c r="S143" s="17">
        <f t="shared" si="20"/>
        <v>81837.098123000003</v>
      </c>
    </row>
    <row r="144" spans="1:19" ht="14.4">
      <c r="A144" s="4" t="s">
        <v>149</v>
      </c>
      <c r="B144" s="8">
        <v>161499.33000000002</v>
      </c>
      <c r="C144" s="11">
        <v>1.4385258490265005E-4</v>
      </c>
      <c r="D144">
        <v>3</v>
      </c>
      <c r="E144" s="8">
        <v>229597.34</v>
      </c>
      <c r="F144" s="11">
        <v>2.0450964623675285E-4</v>
      </c>
      <c r="G144">
        <v>2</v>
      </c>
      <c r="H144" s="9">
        <v>391096.67000000004</v>
      </c>
      <c r="I144" s="15">
        <v>3.4836223113940293E-4</v>
      </c>
      <c r="J144" s="1">
        <v>5</v>
      </c>
      <c r="K144" s="17">
        <f t="shared" si="16"/>
        <v>243373.18040000001</v>
      </c>
      <c r="L144" s="17">
        <f t="shared" si="21"/>
        <v>279879.15746000002</v>
      </c>
      <c r="M144" s="17">
        <f t="shared" si="22"/>
        <v>125945.62085700002</v>
      </c>
      <c r="N144" s="17">
        <f t="shared" si="17"/>
        <v>153933.53660300002</v>
      </c>
      <c r="O144" s="17">
        <f t="shared" si="23"/>
        <v>62972.810428500008</v>
      </c>
      <c r="Q144" s="17">
        <f t="shared" si="18"/>
        <v>62972.810428500008</v>
      </c>
      <c r="R144" s="17">
        <f t="shared" si="19"/>
        <v>76966.768301500008</v>
      </c>
      <c r="S144" s="17">
        <f t="shared" si="20"/>
        <v>76966.768301500008</v>
      </c>
    </row>
    <row r="145" spans="1:19" ht="14.4">
      <c r="A145" s="4" t="s">
        <v>150</v>
      </c>
      <c r="B145" s="8">
        <v>243332.21</v>
      </c>
      <c r="C145" s="11">
        <v>2.1674373137383585E-4</v>
      </c>
      <c r="D145">
        <v>1</v>
      </c>
      <c r="E145" s="8">
        <v>228404.67</v>
      </c>
      <c r="F145" s="11">
        <v>2.0344729717043883E-4</v>
      </c>
      <c r="G145">
        <v>1</v>
      </c>
      <c r="H145" s="9">
        <v>471736.88</v>
      </c>
      <c r="I145" s="15">
        <v>4.2019102854427468E-4</v>
      </c>
      <c r="J145" s="1">
        <v>2</v>
      </c>
      <c r="K145" s="17">
        <f t="shared" si="16"/>
        <v>242108.95020000002</v>
      </c>
      <c r="L145" s="17">
        <f t="shared" si="21"/>
        <v>278425.29272999999</v>
      </c>
      <c r="M145" s="17">
        <f t="shared" si="22"/>
        <v>125291.3817285</v>
      </c>
      <c r="N145" s="17">
        <f t="shared" si="17"/>
        <v>153133.9110015</v>
      </c>
      <c r="O145" s="17">
        <f t="shared" si="23"/>
        <v>62645.690864249998</v>
      </c>
      <c r="Q145" s="17">
        <f t="shared" si="18"/>
        <v>62645.690864249998</v>
      </c>
      <c r="R145" s="17">
        <f t="shared" si="19"/>
        <v>76566.955500750002</v>
      </c>
      <c r="S145" s="17">
        <f t="shared" si="20"/>
        <v>76566.955500750002</v>
      </c>
    </row>
    <row r="146" spans="1:19" ht="14.4">
      <c r="A146" s="4" t="s">
        <v>151</v>
      </c>
      <c r="E146" s="8">
        <v>226490.5</v>
      </c>
      <c r="F146" s="11">
        <v>2.0174228512832628E-4</v>
      </c>
      <c r="G146">
        <v>1</v>
      </c>
      <c r="H146" s="9">
        <v>226490.5</v>
      </c>
      <c r="I146" s="15">
        <v>2.0174228512832628E-4</v>
      </c>
      <c r="J146" s="1">
        <v>1</v>
      </c>
      <c r="K146" s="17">
        <f t="shared" si="16"/>
        <v>240079.93000000002</v>
      </c>
      <c r="L146" s="17">
        <f t="shared" si="21"/>
        <v>276091.91950000002</v>
      </c>
      <c r="M146" s="17">
        <f t="shared" si="22"/>
        <v>124241.36377500001</v>
      </c>
      <c r="N146" s="17">
        <f t="shared" si="17"/>
        <v>151850.55572500001</v>
      </c>
      <c r="O146" s="17">
        <f t="shared" si="23"/>
        <v>62120.681887500003</v>
      </c>
      <c r="Q146" s="17">
        <f t="shared" si="18"/>
        <v>62120.681887500003</v>
      </c>
      <c r="R146" s="17">
        <f t="shared" si="19"/>
        <v>75925.277862500006</v>
      </c>
      <c r="S146" s="17">
        <f t="shared" si="20"/>
        <v>75925.277862500006</v>
      </c>
    </row>
    <row r="147" spans="1:19" ht="14.4">
      <c r="A147" s="4" t="s">
        <v>152</v>
      </c>
      <c r="B147" s="8">
        <v>308402.67000000004</v>
      </c>
      <c r="C147" s="11">
        <v>2.7470405772196682E-4</v>
      </c>
      <c r="D147">
        <v>2</v>
      </c>
      <c r="E147" s="8">
        <v>224952.76</v>
      </c>
      <c r="F147" s="11">
        <v>2.0037257124834795E-4</v>
      </c>
      <c r="G147">
        <v>2</v>
      </c>
      <c r="H147" s="9">
        <v>533355.43000000005</v>
      </c>
      <c r="I147" s="15">
        <v>4.750766289703148E-4</v>
      </c>
      <c r="J147" s="1">
        <v>4</v>
      </c>
      <c r="K147" s="17">
        <f t="shared" si="16"/>
        <v>238449.92560000002</v>
      </c>
      <c r="L147" s="17">
        <f t="shared" si="21"/>
        <v>274217.41444000002</v>
      </c>
      <c r="M147" s="17">
        <f t="shared" si="22"/>
        <v>123397.83649800002</v>
      </c>
      <c r="N147" s="17">
        <f t="shared" si="17"/>
        <v>150819.57794200003</v>
      </c>
      <c r="O147" s="17">
        <f t="shared" si="23"/>
        <v>61698.918249000009</v>
      </c>
      <c r="Q147" s="17">
        <f t="shared" si="18"/>
        <v>61698.918249000009</v>
      </c>
      <c r="R147" s="17">
        <f t="shared" si="19"/>
        <v>75409.788971000016</v>
      </c>
      <c r="S147" s="17">
        <f t="shared" si="20"/>
        <v>75409.788971000016</v>
      </c>
    </row>
    <row r="148" spans="1:19" ht="14.4">
      <c r="A148" s="4" t="s">
        <v>153</v>
      </c>
      <c r="E148" s="8">
        <v>223513.39</v>
      </c>
      <c r="F148" s="11">
        <v>1.9909047865309494E-4</v>
      </c>
      <c r="G148">
        <v>1</v>
      </c>
      <c r="H148" s="9">
        <v>223513.39</v>
      </c>
      <c r="I148" s="15">
        <v>1.9909047865309494E-4</v>
      </c>
      <c r="J148" s="1">
        <v>1</v>
      </c>
      <c r="K148" s="17">
        <f t="shared" si="16"/>
        <v>236924.19340000002</v>
      </c>
      <c r="L148" s="17">
        <f t="shared" si="21"/>
        <v>272462.82241000002</v>
      </c>
      <c r="M148" s="17">
        <f t="shared" si="22"/>
        <v>122608.27008450001</v>
      </c>
      <c r="N148" s="17">
        <f t="shared" si="17"/>
        <v>149854.55232550003</v>
      </c>
      <c r="O148" s="17">
        <f t="shared" si="23"/>
        <v>61304.135042250004</v>
      </c>
      <c r="Q148" s="17">
        <f t="shared" si="18"/>
        <v>61304.135042250004</v>
      </c>
      <c r="R148" s="17">
        <f t="shared" si="19"/>
        <v>74927.276162750015</v>
      </c>
      <c r="S148" s="17">
        <f t="shared" si="20"/>
        <v>74927.276162750015</v>
      </c>
    </row>
    <row r="149" spans="1:19" ht="14.4">
      <c r="A149" s="4" t="s">
        <v>154</v>
      </c>
      <c r="B149" s="8">
        <v>113471.16</v>
      </c>
      <c r="C149" s="11">
        <v>1.0107236777949598E-4</v>
      </c>
      <c r="D149">
        <v>1</v>
      </c>
      <c r="E149" s="8">
        <v>222277.44</v>
      </c>
      <c r="F149" s="11">
        <v>1.9798957871555072E-4</v>
      </c>
      <c r="G149">
        <v>1</v>
      </c>
      <c r="H149" s="9">
        <v>335748.6</v>
      </c>
      <c r="I149" s="15">
        <v>2.9906194649504666E-4</v>
      </c>
      <c r="J149" s="1">
        <v>2</v>
      </c>
      <c r="K149" s="17">
        <f t="shared" si="16"/>
        <v>235614.0864</v>
      </c>
      <c r="L149" s="17">
        <f t="shared" si="21"/>
        <v>270956.19935999997</v>
      </c>
      <c r="M149" s="17">
        <f t="shared" si="22"/>
        <v>121930.28971199998</v>
      </c>
      <c r="N149" s="17">
        <f t="shared" si="17"/>
        <v>149025.909648</v>
      </c>
      <c r="O149" s="17">
        <f t="shared" si="23"/>
        <v>60965.144855999992</v>
      </c>
      <c r="Q149" s="17">
        <f t="shared" si="18"/>
        <v>60965.144855999992</v>
      </c>
      <c r="R149" s="17">
        <f t="shared" si="19"/>
        <v>74512.954824</v>
      </c>
      <c r="S149" s="17">
        <f t="shared" si="20"/>
        <v>74512.954824</v>
      </c>
    </row>
    <row r="150" spans="1:19" ht="14.4">
      <c r="A150" s="4" t="s">
        <v>155</v>
      </c>
      <c r="B150" s="8">
        <v>1605899.34</v>
      </c>
      <c r="C150" s="11">
        <v>1.4304255698922076E-3</v>
      </c>
      <c r="D150">
        <v>8</v>
      </c>
      <c r="E150" s="8">
        <v>210160.36</v>
      </c>
      <c r="F150" s="11">
        <v>1.8719651053704988E-4</v>
      </c>
      <c r="G150">
        <v>2</v>
      </c>
      <c r="H150" s="9">
        <v>1816059.7000000002</v>
      </c>
      <c r="I150" s="15">
        <v>1.6176220804292574E-3</v>
      </c>
      <c r="J150" s="1">
        <v>10</v>
      </c>
      <c r="K150" s="17">
        <f t="shared" si="16"/>
        <v>222769.9816</v>
      </c>
      <c r="L150" s="17">
        <f t="shared" si="21"/>
        <v>256185.47883999997</v>
      </c>
      <c r="M150" s="17">
        <f t="shared" si="22"/>
        <v>115283.46547799998</v>
      </c>
      <c r="N150" s="17">
        <f t="shared" si="17"/>
        <v>140902.013362</v>
      </c>
      <c r="O150" s="17">
        <f t="shared" si="23"/>
        <v>57641.732738999992</v>
      </c>
      <c r="Q150" s="17">
        <f t="shared" si="18"/>
        <v>57641.732738999992</v>
      </c>
      <c r="R150" s="17">
        <f t="shared" si="19"/>
        <v>70451.006680999999</v>
      </c>
      <c r="S150" s="17">
        <f t="shared" si="20"/>
        <v>70451.006680999999</v>
      </c>
    </row>
    <row r="151" spans="1:19" ht="14.4">
      <c r="A151" s="4" t="s">
        <v>156</v>
      </c>
      <c r="E151" s="8">
        <v>206246.08000000002</v>
      </c>
      <c r="F151" s="11">
        <v>1.8370993696406514E-4</v>
      </c>
      <c r="G151">
        <v>2</v>
      </c>
      <c r="H151" s="9">
        <v>206246.08000000002</v>
      </c>
      <c r="I151" s="15">
        <v>1.8370993696406514E-4</v>
      </c>
      <c r="J151" s="1">
        <v>2</v>
      </c>
      <c r="K151" s="17">
        <f t="shared" si="16"/>
        <v>218620.84480000002</v>
      </c>
      <c r="L151" s="17">
        <f t="shared" si="21"/>
        <v>251413.97151999999</v>
      </c>
      <c r="M151" s="17">
        <f t="shared" si="22"/>
        <v>113136.287184</v>
      </c>
      <c r="N151" s="17">
        <f t="shared" si="17"/>
        <v>138277.68433600001</v>
      </c>
      <c r="O151" s="17">
        <f t="shared" si="23"/>
        <v>56568.143592</v>
      </c>
      <c r="Q151" s="17">
        <f t="shared" si="18"/>
        <v>56568.143592</v>
      </c>
      <c r="R151" s="17">
        <f t="shared" si="19"/>
        <v>69138.842168000003</v>
      </c>
      <c r="S151" s="17">
        <f t="shared" si="20"/>
        <v>69138.842168000003</v>
      </c>
    </row>
    <row r="152" spans="1:19" ht="14.4">
      <c r="A152" s="4" t="s">
        <v>157</v>
      </c>
      <c r="B152" s="8">
        <v>574977.15</v>
      </c>
      <c r="C152" s="11">
        <v>5.1215041751231265E-4</v>
      </c>
      <c r="D152">
        <v>2</v>
      </c>
      <c r="E152" s="8">
        <v>202567.67</v>
      </c>
      <c r="F152" s="11">
        <v>1.8043346029489408E-4</v>
      </c>
      <c r="G152">
        <v>1</v>
      </c>
      <c r="H152" s="9">
        <v>777544.82000000007</v>
      </c>
      <c r="I152" s="15">
        <v>6.9258387780720668E-4</v>
      </c>
      <c r="J152" s="1">
        <v>3</v>
      </c>
      <c r="K152" s="17">
        <f t="shared" si="16"/>
        <v>214721.73020000002</v>
      </c>
      <c r="L152" s="17">
        <f t="shared" si="21"/>
        <v>246929.98973</v>
      </c>
      <c r="M152" s="17">
        <f t="shared" si="22"/>
        <v>111118.4953785</v>
      </c>
      <c r="N152" s="17">
        <f t="shared" si="17"/>
        <v>135811.4943515</v>
      </c>
      <c r="O152" s="17">
        <f t="shared" si="23"/>
        <v>55559.247689249998</v>
      </c>
      <c r="Q152" s="17">
        <f t="shared" si="18"/>
        <v>55559.247689249998</v>
      </c>
      <c r="R152" s="17">
        <f t="shared" si="19"/>
        <v>67905.747175750002</v>
      </c>
      <c r="S152" s="17">
        <f t="shared" si="20"/>
        <v>67905.747175750002</v>
      </c>
    </row>
    <row r="153" spans="1:19" ht="14.4">
      <c r="A153" s="4" t="s">
        <v>158</v>
      </c>
      <c r="B153" s="8">
        <v>81415.930000000008</v>
      </c>
      <c r="C153" s="11">
        <v>7.2519755857520984E-5</v>
      </c>
      <c r="D153">
        <v>1</v>
      </c>
      <c r="E153" s="8">
        <v>201948.17</v>
      </c>
      <c r="F153" s="11">
        <v>1.7988165196016482E-4</v>
      </c>
      <c r="G153">
        <v>1</v>
      </c>
      <c r="H153" s="9">
        <v>283364.10000000003</v>
      </c>
      <c r="I153" s="15">
        <v>2.5240140781768584E-4</v>
      </c>
      <c r="J153" s="1">
        <v>2</v>
      </c>
      <c r="K153" s="17">
        <f t="shared" si="16"/>
        <v>214065.06020000004</v>
      </c>
      <c r="L153" s="17">
        <f t="shared" si="21"/>
        <v>246174.81923000002</v>
      </c>
      <c r="M153" s="17">
        <f t="shared" si="22"/>
        <v>110778.66865350002</v>
      </c>
      <c r="N153" s="17">
        <f t="shared" si="17"/>
        <v>135396.15057650002</v>
      </c>
      <c r="O153" s="17">
        <f t="shared" si="23"/>
        <v>55389.334326750009</v>
      </c>
      <c r="Q153" s="17">
        <f t="shared" si="18"/>
        <v>55389.334326750009</v>
      </c>
      <c r="R153" s="17">
        <f t="shared" si="19"/>
        <v>67698.075288250009</v>
      </c>
      <c r="S153" s="17">
        <f t="shared" si="20"/>
        <v>67698.075288250009</v>
      </c>
    </row>
    <row r="154" spans="1:19" ht="14.4">
      <c r="A154" s="4" t="s">
        <v>159</v>
      </c>
      <c r="B154" s="8">
        <v>226237.89</v>
      </c>
      <c r="C154" s="11">
        <v>2.0151727737459594E-4</v>
      </c>
      <c r="D154">
        <v>2</v>
      </c>
      <c r="E154" s="8">
        <v>200011.22</v>
      </c>
      <c r="F154" s="11">
        <v>1.7815634904821349E-4</v>
      </c>
      <c r="G154">
        <v>1</v>
      </c>
      <c r="H154" s="9">
        <v>426249.11</v>
      </c>
      <c r="I154" s="15">
        <v>3.7967362642280943E-4</v>
      </c>
      <c r="J154" s="1">
        <v>3</v>
      </c>
      <c r="K154" s="17">
        <f t="shared" si="16"/>
        <v>212011.89320000002</v>
      </c>
      <c r="L154" s="17">
        <f t="shared" si="21"/>
        <v>243813.67718</v>
      </c>
      <c r="M154" s="17">
        <f t="shared" si="22"/>
        <v>109716.154731</v>
      </c>
      <c r="N154" s="17">
        <f t="shared" si="17"/>
        <v>134097.52244900001</v>
      </c>
      <c r="O154" s="17">
        <f t="shared" si="23"/>
        <v>54858.077365500001</v>
      </c>
      <c r="Q154" s="17">
        <f t="shared" si="18"/>
        <v>54858.077365500001</v>
      </c>
      <c r="R154" s="17">
        <f t="shared" si="19"/>
        <v>67048.761224500005</v>
      </c>
      <c r="S154" s="17">
        <f t="shared" si="20"/>
        <v>67048.761224500005</v>
      </c>
    </row>
    <row r="155" spans="1:19" ht="14.4">
      <c r="A155" s="4" t="s">
        <v>160</v>
      </c>
      <c r="E155" s="8">
        <v>199267.02000000002</v>
      </c>
      <c r="F155" s="11">
        <v>1.7749346646111824E-4</v>
      </c>
      <c r="G155">
        <v>1</v>
      </c>
      <c r="H155" s="9">
        <v>199267.02000000002</v>
      </c>
      <c r="I155" s="15">
        <v>1.7749346646111824E-4</v>
      </c>
      <c r="J155" s="1">
        <v>1</v>
      </c>
      <c r="K155" s="17">
        <f t="shared" si="16"/>
        <v>211223.04120000004</v>
      </c>
      <c r="L155" s="17">
        <f t="shared" si="21"/>
        <v>242906.49738000002</v>
      </c>
      <c r="M155" s="17">
        <f t="shared" si="22"/>
        <v>109307.923821</v>
      </c>
      <c r="N155" s="17">
        <f t="shared" si="17"/>
        <v>133598.57355900001</v>
      </c>
      <c r="O155" s="17">
        <f t="shared" si="23"/>
        <v>54653.961910500002</v>
      </c>
      <c r="Q155" s="17">
        <f t="shared" si="18"/>
        <v>54653.961910500002</v>
      </c>
      <c r="R155" s="17">
        <f t="shared" si="19"/>
        <v>66799.286779500006</v>
      </c>
      <c r="S155" s="17">
        <f t="shared" si="20"/>
        <v>66799.286779500006</v>
      </c>
    </row>
    <row r="156" spans="1:19" ht="14.4">
      <c r="A156" s="4" t="s">
        <v>161</v>
      </c>
      <c r="B156" s="8">
        <v>183248.21</v>
      </c>
      <c r="C156" s="11">
        <v>1.6322500339341125E-4</v>
      </c>
      <c r="D156">
        <v>3</v>
      </c>
      <c r="E156" s="8">
        <v>198068.06</v>
      </c>
      <c r="F156" s="11">
        <v>1.7642551469193823E-4</v>
      </c>
      <c r="G156">
        <v>3</v>
      </c>
      <c r="H156" s="9">
        <v>381316.27</v>
      </c>
      <c r="I156" s="15">
        <v>3.3965051808534951E-4</v>
      </c>
      <c r="J156" s="1">
        <v>6</v>
      </c>
      <c r="K156" s="17">
        <f t="shared" si="16"/>
        <v>209952.14360000001</v>
      </c>
      <c r="L156" s="17">
        <f t="shared" si="21"/>
        <v>241444.96513999999</v>
      </c>
      <c r="M156" s="17">
        <f t="shared" si="22"/>
        <v>108650.23431299999</v>
      </c>
      <c r="N156" s="17">
        <f t="shared" si="17"/>
        <v>132794.73082699999</v>
      </c>
      <c r="O156" s="17">
        <f t="shared" si="23"/>
        <v>54325.117156499997</v>
      </c>
      <c r="Q156" s="17">
        <f t="shared" si="18"/>
        <v>54325.117156499997</v>
      </c>
      <c r="R156" s="17">
        <f t="shared" si="19"/>
        <v>66397.365413499996</v>
      </c>
      <c r="S156" s="17">
        <f t="shared" si="20"/>
        <v>66397.365413499996</v>
      </c>
    </row>
    <row r="157" spans="1:19" ht="14.4">
      <c r="A157" s="4" t="s">
        <v>162</v>
      </c>
      <c r="E157" s="8">
        <v>195964.64</v>
      </c>
      <c r="F157" s="11">
        <v>1.7455193166137132E-4</v>
      </c>
      <c r="G157">
        <v>1</v>
      </c>
      <c r="H157" s="9">
        <v>195964.64</v>
      </c>
      <c r="I157" s="15">
        <v>1.7455193166137132E-4</v>
      </c>
      <c r="J157" s="1">
        <v>1</v>
      </c>
      <c r="K157" s="17">
        <f t="shared" si="16"/>
        <v>207722.51840000003</v>
      </c>
      <c r="L157" s="17">
        <f t="shared" si="21"/>
        <v>238880.89616</v>
      </c>
      <c r="M157" s="17">
        <f t="shared" si="22"/>
        <v>107496.40327200001</v>
      </c>
      <c r="N157" s="17">
        <f t="shared" si="17"/>
        <v>131384.49288800001</v>
      </c>
      <c r="O157" s="17">
        <f t="shared" si="23"/>
        <v>53748.201636000005</v>
      </c>
      <c r="Q157" s="17">
        <f t="shared" si="18"/>
        <v>53748.201636000005</v>
      </c>
      <c r="R157" s="17">
        <f t="shared" si="19"/>
        <v>65692.246444000004</v>
      </c>
      <c r="S157" s="17">
        <f t="shared" si="20"/>
        <v>65692.246444000004</v>
      </c>
    </row>
    <row r="158" spans="1:19" ht="14.4">
      <c r="A158" s="4" t="s">
        <v>163</v>
      </c>
      <c r="E158" s="8">
        <v>193865.5</v>
      </c>
      <c r="F158" s="11">
        <v>1.7268216096280215E-4</v>
      </c>
      <c r="G158">
        <v>1</v>
      </c>
      <c r="H158" s="9">
        <v>193865.5</v>
      </c>
      <c r="I158" s="15">
        <v>1.7268216096280215E-4</v>
      </c>
      <c r="J158" s="1">
        <v>1</v>
      </c>
      <c r="K158" s="17">
        <f t="shared" si="16"/>
        <v>205497.43000000002</v>
      </c>
      <c r="L158" s="17">
        <f t="shared" si="21"/>
        <v>236322.04450000002</v>
      </c>
      <c r="M158" s="17">
        <f t="shared" si="22"/>
        <v>106344.92002500001</v>
      </c>
      <c r="N158" s="17">
        <f t="shared" si="17"/>
        <v>129977.12447500002</v>
      </c>
      <c r="O158" s="17">
        <f t="shared" si="23"/>
        <v>53172.460012500007</v>
      </c>
      <c r="Q158" s="17">
        <f t="shared" si="18"/>
        <v>53172.460012500007</v>
      </c>
      <c r="R158" s="17">
        <f t="shared" si="19"/>
        <v>64988.562237500009</v>
      </c>
      <c r="S158" s="17">
        <f t="shared" si="20"/>
        <v>64988.562237500009</v>
      </c>
    </row>
    <row r="159" spans="1:19" ht="14.4">
      <c r="A159" s="4" t="s">
        <v>164</v>
      </c>
      <c r="E159" s="8">
        <v>193328.28</v>
      </c>
      <c r="F159" s="11">
        <v>1.7220364203853538E-4</v>
      </c>
      <c r="G159">
        <v>5</v>
      </c>
      <c r="H159" s="9">
        <v>193328.28</v>
      </c>
      <c r="I159" s="15">
        <v>1.7220364203853538E-4</v>
      </c>
      <c r="J159" s="1">
        <v>5</v>
      </c>
      <c r="K159" s="17">
        <f t="shared" si="16"/>
        <v>204927.9768</v>
      </c>
      <c r="L159" s="17">
        <f t="shared" si="21"/>
        <v>235667.17331999997</v>
      </c>
      <c r="M159" s="17">
        <f t="shared" si="22"/>
        <v>106050.22799399999</v>
      </c>
      <c r="N159" s="17">
        <f t="shared" si="17"/>
        <v>129616.945326</v>
      </c>
      <c r="O159" s="17">
        <f t="shared" si="23"/>
        <v>53025.113996999993</v>
      </c>
      <c r="Q159" s="17">
        <f t="shared" si="18"/>
        <v>53025.113996999993</v>
      </c>
      <c r="R159" s="17">
        <f t="shared" si="19"/>
        <v>64808.472663</v>
      </c>
      <c r="S159" s="17">
        <f t="shared" si="20"/>
        <v>64808.472663</v>
      </c>
    </row>
    <row r="160" spans="1:19" ht="14.4">
      <c r="A160" s="4" t="s">
        <v>165</v>
      </c>
      <c r="E160" s="8">
        <v>192335.14</v>
      </c>
      <c r="F160" s="11">
        <v>1.7131902068332473E-4</v>
      </c>
      <c r="G160">
        <v>1</v>
      </c>
      <c r="H160" s="9">
        <v>192335.14</v>
      </c>
      <c r="I160" s="15">
        <v>1.7131902068332473E-4</v>
      </c>
      <c r="J160" s="1">
        <v>1</v>
      </c>
      <c r="K160" s="17">
        <f t="shared" si="16"/>
        <v>203875.24840000001</v>
      </c>
      <c r="L160" s="17">
        <f t="shared" si="21"/>
        <v>234456.53565999999</v>
      </c>
      <c r="M160" s="17">
        <f t="shared" si="22"/>
        <v>105505.441047</v>
      </c>
      <c r="N160" s="17">
        <f t="shared" si="17"/>
        <v>128951.09461300001</v>
      </c>
      <c r="O160" s="17">
        <f t="shared" si="23"/>
        <v>52752.7205235</v>
      </c>
      <c r="Q160" s="17">
        <f t="shared" si="18"/>
        <v>52752.7205235</v>
      </c>
      <c r="R160" s="17">
        <f t="shared" si="19"/>
        <v>64475.547306500004</v>
      </c>
      <c r="S160" s="17">
        <f t="shared" si="20"/>
        <v>64475.547306500004</v>
      </c>
    </row>
    <row r="161" spans="1:19" ht="14.4">
      <c r="A161" s="4" t="s">
        <v>166</v>
      </c>
      <c r="B161" s="8">
        <v>160390.99</v>
      </c>
      <c r="C161" s="11">
        <v>1.4286535124693764E-4</v>
      </c>
      <c r="D161">
        <v>1</v>
      </c>
      <c r="E161" s="8">
        <v>192175.16</v>
      </c>
      <c r="F161" s="11">
        <v>1.7117652141393006E-4</v>
      </c>
      <c r="G161">
        <v>1</v>
      </c>
      <c r="H161" s="9">
        <v>352566.15</v>
      </c>
      <c r="I161" s="15">
        <v>3.1404187266086771E-4</v>
      </c>
      <c r="J161" s="1">
        <v>2</v>
      </c>
      <c r="K161" s="17">
        <f t="shared" si="16"/>
        <v>203705.66960000002</v>
      </c>
      <c r="L161" s="17">
        <f t="shared" si="21"/>
        <v>234261.52004</v>
      </c>
      <c r="M161" s="17">
        <f t="shared" si="22"/>
        <v>105417.684018</v>
      </c>
      <c r="N161" s="17">
        <f t="shared" si="17"/>
        <v>128843.83602200002</v>
      </c>
      <c r="O161" s="17">
        <f t="shared" si="23"/>
        <v>52708.842009</v>
      </c>
      <c r="Q161" s="17">
        <f t="shared" si="18"/>
        <v>52708.842009</v>
      </c>
      <c r="R161" s="17">
        <f t="shared" si="19"/>
        <v>64421.918011000009</v>
      </c>
      <c r="S161" s="17">
        <f t="shared" si="20"/>
        <v>64421.918011000009</v>
      </c>
    </row>
    <row r="162" spans="1:19" ht="14.4">
      <c r="A162" s="4" t="s">
        <v>167</v>
      </c>
      <c r="E162" s="8">
        <v>186438.14</v>
      </c>
      <c r="F162" s="11">
        <v>1.6606637540503825E-4</v>
      </c>
      <c r="G162">
        <v>1</v>
      </c>
      <c r="H162" s="9">
        <v>186438.14</v>
      </c>
      <c r="I162" s="15">
        <v>1.6606637540503825E-4</v>
      </c>
      <c r="J162" s="1">
        <v>1</v>
      </c>
      <c r="K162" s="17">
        <f t="shared" si="16"/>
        <v>197624.42840000003</v>
      </c>
      <c r="L162" s="17">
        <f t="shared" si="21"/>
        <v>227268.09266000002</v>
      </c>
      <c r="M162" s="17">
        <f t="shared" si="22"/>
        <v>102270.64169700001</v>
      </c>
      <c r="N162" s="17">
        <f t="shared" si="17"/>
        <v>124997.45096300002</v>
      </c>
      <c r="O162" s="17">
        <f t="shared" si="23"/>
        <v>51135.320848500007</v>
      </c>
      <c r="Q162" s="17">
        <f t="shared" si="18"/>
        <v>51135.320848500007</v>
      </c>
      <c r="R162" s="17">
        <f t="shared" si="19"/>
        <v>62498.725481500012</v>
      </c>
      <c r="S162" s="17">
        <f t="shared" si="20"/>
        <v>62498.725481500012</v>
      </c>
    </row>
    <row r="163" spans="1:19" ht="14.4">
      <c r="A163" s="4" t="s">
        <v>168</v>
      </c>
      <c r="B163" s="8">
        <v>193101.19</v>
      </c>
      <c r="C163" s="11">
        <v>1.7200136575970784E-4</v>
      </c>
      <c r="D163">
        <v>2</v>
      </c>
      <c r="E163" s="8">
        <v>183794.73</v>
      </c>
      <c r="F163" s="11">
        <v>1.6371180612318728E-4</v>
      </c>
      <c r="G163">
        <v>1</v>
      </c>
      <c r="H163" s="9">
        <v>376895.92000000004</v>
      </c>
      <c r="I163" s="15">
        <v>3.3571317188289514E-4</v>
      </c>
      <c r="J163" s="1">
        <v>3</v>
      </c>
      <c r="K163" s="17">
        <f t="shared" si="16"/>
        <v>194822.41380000001</v>
      </c>
      <c r="L163" s="17">
        <f t="shared" si="21"/>
        <v>224045.77586999998</v>
      </c>
      <c r="M163" s="17">
        <f t="shared" si="22"/>
        <v>100820.59914149999</v>
      </c>
      <c r="N163" s="17">
        <f t="shared" si="17"/>
        <v>123225.1767285</v>
      </c>
      <c r="O163" s="17">
        <f t="shared" si="23"/>
        <v>50410.299570749994</v>
      </c>
      <c r="Q163" s="17">
        <f t="shared" si="18"/>
        <v>50410.299570749994</v>
      </c>
      <c r="R163" s="17">
        <f t="shared" si="19"/>
        <v>61612.588364249998</v>
      </c>
      <c r="S163" s="17">
        <f t="shared" si="20"/>
        <v>61612.588364249998</v>
      </c>
    </row>
    <row r="164" spans="1:19" ht="14.4">
      <c r="A164" s="4" t="s">
        <v>169</v>
      </c>
      <c r="E164" s="8">
        <v>183266.87000000002</v>
      </c>
      <c r="F164" s="11">
        <v>1.6324162444833631E-4</v>
      </c>
      <c r="G164">
        <v>5</v>
      </c>
      <c r="H164" s="9">
        <v>183266.87000000002</v>
      </c>
      <c r="I164" s="15">
        <v>1.6324162444833631E-4</v>
      </c>
      <c r="J164" s="1">
        <v>5</v>
      </c>
      <c r="K164" s="17">
        <f t="shared" si="16"/>
        <v>194262.88220000002</v>
      </c>
      <c r="L164" s="17">
        <f t="shared" si="21"/>
        <v>223402.31453</v>
      </c>
      <c r="M164" s="17">
        <f t="shared" si="22"/>
        <v>100531.04153850001</v>
      </c>
      <c r="N164" s="17">
        <f t="shared" si="17"/>
        <v>122871.27299150001</v>
      </c>
      <c r="O164" s="17">
        <f t="shared" si="23"/>
        <v>50265.520769250004</v>
      </c>
      <c r="Q164" s="17">
        <f t="shared" si="18"/>
        <v>50265.520769250004</v>
      </c>
      <c r="R164" s="17">
        <f t="shared" si="19"/>
        <v>61435.636495750005</v>
      </c>
      <c r="S164" s="17">
        <f t="shared" si="20"/>
        <v>61435.636495750005</v>
      </c>
    </row>
    <row r="165" spans="1:19" ht="14.4">
      <c r="A165" s="4" t="s">
        <v>170</v>
      </c>
      <c r="E165" s="8">
        <v>179142.76</v>
      </c>
      <c r="F165" s="11">
        <v>1.5956814862696372E-4</v>
      </c>
      <c r="G165">
        <v>1</v>
      </c>
      <c r="H165" s="9">
        <v>179142.76</v>
      </c>
      <c r="I165" s="15">
        <v>1.5956814862696372E-4</v>
      </c>
      <c r="J165" s="1">
        <v>1</v>
      </c>
      <c r="K165" s="17">
        <f t="shared" si="16"/>
        <v>189891.32560000001</v>
      </c>
      <c r="L165" s="17">
        <f t="shared" si="21"/>
        <v>218375.02444000001</v>
      </c>
      <c r="M165" s="17">
        <f t="shared" si="22"/>
        <v>98268.760998000012</v>
      </c>
      <c r="N165" s="17">
        <f t="shared" si="17"/>
        <v>120106.26344200001</v>
      </c>
      <c r="O165" s="17">
        <f t="shared" si="23"/>
        <v>49134.380499000006</v>
      </c>
      <c r="Q165" s="17">
        <f t="shared" si="18"/>
        <v>49134.380499000006</v>
      </c>
      <c r="R165" s="17">
        <f t="shared" si="19"/>
        <v>60053.131721000005</v>
      </c>
      <c r="S165" s="17">
        <f t="shared" si="20"/>
        <v>60053.131721000005</v>
      </c>
    </row>
    <row r="166" spans="1:19" ht="14.4">
      <c r="A166" s="4" t="s">
        <v>171</v>
      </c>
      <c r="E166" s="8">
        <v>178998.37</v>
      </c>
      <c r="F166" s="11">
        <v>1.5943953586594424E-4</v>
      </c>
      <c r="G166">
        <v>1</v>
      </c>
      <c r="H166" s="9">
        <v>178998.37</v>
      </c>
      <c r="I166" s="15">
        <v>1.5943953586594424E-4</v>
      </c>
      <c r="J166" s="1">
        <v>1</v>
      </c>
      <c r="K166" s="17">
        <f t="shared" si="16"/>
        <v>189738.27220000001</v>
      </c>
      <c r="L166" s="17">
        <f t="shared" si="21"/>
        <v>218199.01303</v>
      </c>
      <c r="M166" s="17">
        <f t="shared" si="22"/>
        <v>98189.555863500005</v>
      </c>
      <c r="N166" s="17">
        <f t="shared" si="17"/>
        <v>120009.45716650001</v>
      </c>
      <c r="O166" s="17">
        <f t="shared" si="23"/>
        <v>49094.777931750003</v>
      </c>
      <c r="Q166" s="17">
        <f t="shared" si="18"/>
        <v>49094.777931750003</v>
      </c>
      <c r="R166" s="17">
        <f t="shared" si="19"/>
        <v>60004.728583250006</v>
      </c>
      <c r="S166" s="17">
        <f t="shared" si="20"/>
        <v>60004.728583250006</v>
      </c>
    </row>
    <row r="167" spans="1:19" ht="14.4">
      <c r="A167" s="4" t="s">
        <v>172</v>
      </c>
      <c r="E167" s="8">
        <v>176218.30000000002</v>
      </c>
      <c r="F167" s="11">
        <v>1.5696323917969602E-4</v>
      </c>
      <c r="G167">
        <v>2</v>
      </c>
      <c r="H167" s="9">
        <v>176218.30000000002</v>
      </c>
      <c r="I167" s="15">
        <v>1.5696323917969602E-4</v>
      </c>
      <c r="J167" s="1">
        <v>2</v>
      </c>
      <c r="K167" s="17">
        <f t="shared" si="16"/>
        <v>186791.39800000002</v>
      </c>
      <c r="L167" s="17">
        <f t="shared" si="21"/>
        <v>214810.10769999999</v>
      </c>
      <c r="M167" s="17">
        <f t="shared" si="22"/>
        <v>96664.548465</v>
      </c>
      <c r="N167" s="17">
        <f t="shared" si="17"/>
        <v>118145.55923500001</v>
      </c>
      <c r="O167" s="17">
        <f t="shared" si="23"/>
        <v>48332.2742325</v>
      </c>
      <c r="Q167" s="17">
        <f t="shared" si="18"/>
        <v>48332.2742325</v>
      </c>
      <c r="R167" s="17">
        <f t="shared" si="19"/>
        <v>59072.779617500004</v>
      </c>
      <c r="S167" s="17">
        <f t="shared" si="20"/>
        <v>59072.779617500004</v>
      </c>
    </row>
    <row r="168" spans="1:19" ht="14.4">
      <c r="A168" s="4" t="s">
        <v>173</v>
      </c>
      <c r="B168" s="8">
        <v>421340.4</v>
      </c>
      <c r="C168" s="11">
        <v>3.7530128245062401E-4</v>
      </c>
      <c r="D168">
        <v>3</v>
      </c>
      <c r="E168" s="8">
        <v>175823.89</v>
      </c>
      <c r="F168" s="11">
        <v>1.5661192566024393E-4</v>
      </c>
      <c r="G168">
        <v>1</v>
      </c>
      <c r="H168" s="9">
        <v>597164.29</v>
      </c>
      <c r="I168" s="15">
        <v>5.3191320811086791E-4</v>
      </c>
      <c r="J168" s="1">
        <v>4</v>
      </c>
      <c r="K168" s="17">
        <f t="shared" si="16"/>
        <v>186373.32340000002</v>
      </c>
      <c r="L168" s="17">
        <f t="shared" si="21"/>
        <v>214329.32191</v>
      </c>
      <c r="M168" s="17">
        <f t="shared" si="22"/>
        <v>96448.194859499999</v>
      </c>
      <c r="N168" s="17">
        <f t="shared" si="17"/>
        <v>117881.12705050001</v>
      </c>
      <c r="O168" s="17">
        <f t="shared" si="23"/>
        <v>48224.09742975</v>
      </c>
      <c r="Q168" s="17">
        <f t="shared" si="18"/>
        <v>48224.09742975</v>
      </c>
      <c r="R168" s="17">
        <f t="shared" si="19"/>
        <v>58940.563525250007</v>
      </c>
      <c r="S168" s="17">
        <f t="shared" si="20"/>
        <v>58940.563525250007</v>
      </c>
    </row>
    <row r="169" spans="1:19" ht="14.4">
      <c r="A169" s="4" t="s">
        <v>174</v>
      </c>
      <c r="E169" s="8">
        <v>175714.69</v>
      </c>
      <c r="F169" s="11">
        <v>1.5651465775039334E-4</v>
      </c>
      <c r="G169">
        <v>1</v>
      </c>
      <c r="H169" s="9">
        <v>175714.69</v>
      </c>
      <c r="I169" s="15">
        <v>1.5651465775039334E-4</v>
      </c>
      <c r="J169" s="1">
        <v>1</v>
      </c>
      <c r="K169" s="17">
        <f t="shared" si="16"/>
        <v>186257.57140000002</v>
      </c>
      <c r="L169" s="17">
        <f t="shared" si="21"/>
        <v>214196.20710999999</v>
      </c>
      <c r="M169" s="17">
        <f t="shared" si="22"/>
        <v>96388.293199499996</v>
      </c>
      <c r="N169" s="17">
        <f t="shared" si="17"/>
        <v>117807.91391050001</v>
      </c>
      <c r="O169" s="17">
        <f t="shared" si="23"/>
        <v>48194.146599749998</v>
      </c>
      <c r="Q169" s="17">
        <f t="shared" si="18"/>
        <v>48194.146599749998</v>
      </c>
      <c r="R169" s="17">
        <f t="shared" si="19"/>
        <v>58903.956955250003</v>
      </c>
      <c r="S169" s="17">
        <f t="shared" si="20"/>
        <v>58903.956955250003</v>
      </c>
    </row>
    <row r="170" spans="1:19" ht="14.4">
      <c r="A170" s="4" t="s">
        <v>175</v>
      </c>
      <c r="E170" s="8">
        <v>175111.46</v>
      </c>
      <c r="F170" s="11">
        <v>1.5597734162164638E-4</v>
      </c>
      <c r="G170">
        <v>1</v>
      </c>
      <c r="H170" s="9">
        <v>175111.46</v>
      </c>
      <c r="I170" s="15">
        <v>1.5597734162164638E-4</v>
      </c>
      <c r="J170" s="1">
        <v>1</v>
      </c>
      <c r="K170" s="17">
        <f t="shared" si="16"/>
        <v>185618.1476</v>
      </c>
      <c r="L170" s="17">
        <f t="shared" si="21"/>
        <v>213460.86973999997</v>
      </c>
      <c r="M170" s="17">
        <f t="shared" si="22"/>
        <v>96057.39138299998</v>
      </c>
      <c r="N170" s="17">
        <f t="shared" si="17"/>
        <v>117403.47835699999</v>
      </c>
      <c r="O170" s="17">
        <f t="shared" si="23"/>
        <v>48028.69569149999</v>
      </c>
      <c r="Q170" s="17">
        <f t="shared" si="18"/>
        <v>48028.69569149999</v>
      </c>
      <c r="R170" s="17">
        <f t="shared" si="19"/>
        <v>58701.739178499993</v>
      </c>
      <c r="S170" s="17">
        <f t="shared" si="20"/>
        <v>58701.739178499993</v>
      </c>
    </row>
    <row r="171" spans="1:19" ht="14.4">
      <c r="A171" s="4" t="s">
        <v>176</v>
      </c>
      <c r="E171" s="8">
        <v>174717.84</v>
      </c>
      <c r="F171" s="11">
        <v>1.556267317802967E-4</v>
      </c>
      <c r="G171">
        <v>1</v>
      </c>
      <c r="H171" s="9">
        <v>174717.84</v>
      </c>
      <c r="I171" s="15">
        <v>1.556267317802967E-4</v>
      </c>
      <c r="J171" s="1">
        <v>1</v>
      </c>
      <c r="K171" s="17">
        <f t="shared" si="16"/>
        <v>185200.91039999999</v>
      </c>
      <c r="L171" s="17">
        <f t="shared" si="21"/>
        <v>212981.04695999998</v>
      </c>
      <c r="M171" s="17">
        <f t="shared" si="22"/>
        <v>95841.471131999991</v>
      </c>
      <c r="N171" s="17">
        <f t="shared" si="17"/>
        <v>117139.575828</v>
      </c>
      <c r="O171" s="17">
        <f t="shared" si="23"/>
        <v>47920.735565999996</v>
      </c>
      <c r="Q171" s="17">
        <f t="shared" si="18"/>
        <v>47920.735565999996</v>
      </c>
      <c r="R171" s="17">
        <f t="shared" si="19"/>
        <v>58569.787914</v>
      </c>
      <c r="S171" s="17">
        <f t="shared" si="20"/>
        <v>58569.787914</v>
      </c>
    </row>
    <row r="172" spans="1:19" ht="14.4">
      <c r="A172" s="4" t="s">
        <v>177</v>
      </c>
      <c r="E172" s="8">
        <v>167907.32</v>
      </c>
      <c r="F172" s="11">
        <v>1.4956038521074007E-4</v>
      </c>
      <c r="G172">
        <v>1</v>
      </c>
      <c r="H172" s="9">
        <v>167907.32</v>
      </c>
      <c r="I172" s="15">
        <v>1.4956038521074007E-4</v>
      </c>
      <c r="J172" s="1">
        <v>1</v>
      </c>
      <c r="K172" s="17">
        <f t="shared" si="16"/>
        <v>177981.75920000003</v>
      </c>
      <c r="L172" s="17">
        <f t="shared" si="21"/>
        <v>204679.02308000001</v>
      </c>
      <c r="M172" s="17">
        <f t="shared" si="22"/>
        <v>92105.560386000012</v>
      </c>
      <c r="N172" s="17">
        <f t="shared" si="17"/>
        <v>112573.46269400002</v>
      </c>
      <c r="O172" s="17">
        <f t="shared" si="23"/>
        <v>46052.780193000006</v>
      </c>
      <c r="Q172" s="17">
        <f t="shared" si="18"/>
        <v>46052.780193000006</v>
      </c>
      <c r="R172" s="17">
        <f t="shared" si="19"/>
        <v>56286.731347000008</v>
      </c>
      <c r="S172" s="17">
        <f t="shared" si="20"/>
        <v>56286.731347000008</v>
      </c>
    </row>
    <row r="173" spans="1:19" ht="14.4">
      <c r="A173" s="4" t="s">
        <v>178</v>
      </c>
      <c r="B173" s="8">
        <v>262853.5</v>
      </c>
      <c r="C173" s="11">
        <v>2.3413196466950497E-4</v>
      </c>
      <c r="D173">
        <v>2</v>
      </c>
      <c r="E173" s="8">
        <v>167471.99</v>
      </c>
      <c r="F173" s="11">
        <v>1.4917262294704726E-4</v>
      </c>
      <c r="G173">
        <v>1</v>
      </c>
      <c r="H173" s="9">
        <v>430325.49</v>
      </c>
      <c r="I173" s="15">
        <v>3.8330458761655221E-4</v>
      </c>
      <c r="J173" s="1">
        <v>3</v>
      </c>
      <c r="K173" s="17">
        <f t="shared" si="16"/>
        <v>177520.3094</v>
      </c>
      <c r="L173" s="17">
        <f t="shared" si="21"/>
        <v>204148.35580999998</v>
      </c>
      <c r="M173" s="17">
        <f t="shared" si="22"/>
        <v>91866.760114499994</v>
      </c>
      <c r="N173" s="17">
        <f t="shared" si="17"/>
        <v>112281.5956955</v>
      </c>
      <c r="O173" s="17">
        <f t="shared" si="23"/>
        <v>45933.380057249997</v>
      </c>
      <c r="Q173" s="17">
        <f t="shared" si="18"/>
        <v>45933.380057249997</v>
      </c>
      <c r="R173" s="17">
        <f t="shared" si="19"/>
        <v>56140.79784775</v>
      </c>
      <c r="S173" s="17">
        <f t="shared" si="20"/>
        <v>56140.79784775</v>
      </c>
    </row>
    <row r="174" spans="1:19" ht="14.4">
      <c r="A174" s="4" t="s">
        <v>179</v>
      </c>
      <c r="B174" s="8">
        <v>119039.37</v>
      </c>
      <c r="C174" s="11">
        <v>1.0603214935741822E-4</v>
      </c>
      <c r="D174">
        <v>1</v>
      </c>
      <c r="E174" s="8">
        <v>164212.06</v>
      </c>
      <c r="F174" s="11">
        <v>1.4626889971115707E-4</v>
      </c>
      <c r="G174">
        <v>2</v>
      </c>
      <c r="H174" s="9">
        <v>283251.43</v>
      </c>
      <c r="I174" s="15">
        <v>2.5230104906857529E-4</v>
      </c>
      <c r="J174" s="1">
        <v>3</v>
      </c>
      <c r="K174" s="17">
        <f t="shared" si="16"/>
        <v>174064.7836</v>
      </c>
      <c r="L174" s="17">
        <f t="shared" si="21"/>
        <v>200174.50113999998</v>
      </c>
      <c r="M174" s="17">
        <f t="shared" si="22"/>
        <v>90078.525512999986</v>
      </c>
      <c r="N174" s="17">
        <f t="shared" si="17"/>
        <v>110095.97562699999</v>
      </c>
      <c r="O174" s="17">
        <f t="shared" si="23"/>
        <v>45039.262756499993</v>
      </c>
      <c r="Q174" s="17">
        <f t="shared" si="18"/>
        <v>45039.262756499993</v>
      </c>
      <c r="R174" s="17">
        <f t="shared" si="19"/>
        <v>55047.987813499996</v>
      </c>
      <c r="S174" s="17">
        <f t="shared" si="20"/>
        <v>55047.987813499996</v>
      </c>
    </row>
    <row r="175" spans="1:19" ht="14.4">
      <c r="A175" s="4" t="s">
        <v>180</v>
      </c>
      <c r="B175" s="8">
        <v>767072.01</v>
      </c>
      <c r="C175" s="11">
        <v>6.8325541316469496E-4</v>
      </c>
      <c r="D175">
        <v>4</v>
      </c>
      <c r="E175" s="8">
        <v>162435.02000000002</v>
      </c>
      <c r="F175" s="11">
        <v>1.4468603371737616E-4</v>
      </c>
      <c r="G175">
        <v>2</v>
      </c>
      <c r="H175" s="9">
        <v>929507.03</v>
      </c>
      <c r="I175" s="15">
        <v>8.2794144688207118E-4</v>
      </c>
      <c r="J175" s="1">
        <v>6</v>
      </c>
      <c r="K175" s="17">
        <f t="shared" si="16"/>
        <v>172181.12120000002</v>
      </c>
      <c r="L175" s="17">
        <f t="shared" si="21"/>
        <v>198008.28938</v>
      </c>
      <c r="M175" s="17">
        <f t="shared" si="22"/>
        <v>89103.730221000005</v>
      </c>
      <c r="N175" s="17">
        <f t="shared" si="17"/>
        <v>108904.55915900001</v>
      </c>
      <c r="O175" s="17">
        <f t="shared" si="23"/>
        <v>44551.865110500003</v>
      </c>
      <c r="Q175" s="17">
        <f t="shared" si="18"/>
        <v>44551.865110500003</v>
      </c>
      <c r="R175" s="17">
        <f t="shared" si="19"/>
        <v>54452.279579500006</v>
      </c>
      <c r="S175" s="17">
        <f t="shared" si="20"/>
        <v>54452.279579500006</v>
      </c>
    </row>
    <row r="176" spans="1:19" ht="14.4">
      <c r="A176" s="4" t="s">
        <v>181</v>
      </c>
      <c r="B176" s="8">
        <v>34733.29</v>
      </c>
      <c r="C176" s="11">
        <v>3.0938045059836261E-5</v>
      </c>
      <c r="D176">
        <v>1</v>
      </c>
      <c r="E176" s="8">
        <v>157231.92000000001</v>
      </c>
      <c r="F176" s="11">
        <v>1.4005146721789299E-4</v>
      </c>
      <c r="G176">
        <v>1</v>
      </c>
      <c r="H176" s="9">
        <v>191965.21000000002</v>
      </c>
      <c r="I176" s="15">
        <v>1.7098951227772924E-4</v>
      </c>
      <c r="J176" s="1">
        <v>2</v>
      </c>
      <c r="K176" s="17">
        <f t="shared" si="16"/>
        <v>166665.83520000003</v>
      </c>
      <c r="L176" s="17">
        <f t="shared" si="21"/>
        <v>191665.71048000001</v>
      </c>
      <c r="M176" s="17">
        <f t="shared" si="22"/>
        <v>86249.569716000013</v>
      </c>
      <c r="N176" s="17">
        <f t="shared" si="17"/>
        <v>105416.14076400001</v>
      </c>
      <c r="O176" s="17">
        <f t="shared" si="23"/>
        <v>43124.784858000006</v>
      </c>
      <c r="Q176" s="17">
        <f t="shared" si="18"/>
        <v>43124.784858000006</v>
      </c>
      <c r="R176" s="17">
        <f t="shared" si="19"/>
        <v>52708.070382000005</v>
      </c>
      <c r="S176" s="17">
        <f t="shared" si="20"/>
        <v>52708.070382000005</v>
      </c>
    </row>
    <row r="177" spans="1:19" ht="14.4">
      <c r="A177" s="4" t="s">
        <v>182</v>
      </c>
      <c r="B177" s="8">
        <v>138921.92000000001</v>
      </c>
      <c r="C177" s="11">
        <v>1.2374216841419192E-4</v>
      </c>
      <c r="D177">
        <v>1</v>
      </c>
      <c r="E177" s="8">
        <v>155571.58000000002</v>
      </c>
      <c r="F177" s="11">
        <v>1.3857254962227654E-4</v>
      </c>
      <c r="G177">
        <v>2</v>
      </c>
      <c r="H177" s="9">
        <v>294493.5</v>
      </c>
      <c r="I177" s="15">
        <v>2.6231471803646843E-4</v>
      </c>
      <c r="J177" s="1">
        <v>3</v>
      </c>
      <c r="K177" s="17">
        <f t="shared" si="16"/>
        <v>164905.87480000002</v>
      </c>
      <c r="L177" s="17">
        <f t="shared" si="21"/>
        <v>189641.75602</v>
      </c>
      <c r="M177" s="17">
        <f t="shared" si="22"/>
        <v>85338.790208999999</v>
      </c>
      <c r="N177" s="17">
        <f t="shared" si="17"/>
        <v>104302.965811</v>
      </c>
      <c r="O177" s="17">
        <f t="shared" si="23"/>
        <v>42669.395104499999</v>
      </c>
      <c r="Q177" s="17">
        <f t="shared" si="18"/>
        <v>42669.395104499999</v>
      </c>
      <c r="R177" s="17">
        <f t="shared" si="19"/>
        <v>52151.482905500001</v>
      </c>
      <c r="S177" s="17">
        <f t="shared" si="20"/>
        <v>52151.482905500001</v>
      </c>
    </row>
    <row r="178" spans="1:19" ht="14.4">
      <c r="A178" s="4" t="s">
        <v>183</v>
      </c>
      <c r="E178" s="8">
        <v>148748.1</v>
      </c>
      <c r="F178" s="11">
        <v>1.3249465916891345E-4</v>
      </c>
      <c r="G178">
        <v>1</v>
      </c>
      <c r="H178" s="9">
        <v>148748.1</v>
      </c>
      <c r="I178" s="15">
        <v>1.3249465916891345E-4</v>
      </c>
      <c r="J178" s="1">
        <v>1</v>
      </c>
      <c r="K178" s="17">
        <f t="shared" si="16"/>
        <v>157672.986</v>
      </c>
      <c r="L178" s="17">
        <f t="shared" si="21"/>
        <v>181323.9339</v>
      </c>
      <c r="M178" s="17">
        <f t="shared" si="22"/>
        <v>81595.77025500001</v>
      </c>
      <c r="N178" s="17">
        <f t="shared" si="17"/>
        <v>99728.163645000008</v>
      </c>
      <c r="O178" s="17">
        <f t="shared" si="23"/>
        <v>40797.885127500005</v>
      </c>
      <c r="Q178" s="17">
        <f t="shared" si="18"/>
        <v>40797.885127500005</v>
      </c>
      <c r="R178" s="17">
        <f t="shared" si="19"/>
        <v>49864.081822500004</v>
      </c>
      <c r="S178" s="17">
        <f t="shared" si="20"/>
        <v>49864.081822500004</v>
      </c>
    </row>
    <row r="179" spans="1:19" ht="14.4">
      <c r="A179" s="4" t="s">
        <v>184</v>
      </c>
      <c r="B179" s="8">
        <v>64711.97</v>
      </c>
      <c r="C179" s="11">
        <v>5.7641007914043619E-5</v>
      </c>
      <c r="D179">
        <v>1</v>
      </c>
      <c r="E179" s="8">
        <v>148220.19</v>
      </c>
      <c r="F179" s="11">
        <v>1.320244329574737E-4</v>
      </c>
      <c r="G179">
        <v>2</v>
      </c>
      <c r="H179" s="9">
        <v>212932.16</v>
      </c>
      <c r="I179" s="15">
        <v>1.8966544087151732E-4</v>
      </c>
      <c r="J179" s="1">
        <v>3</v>
      </c>
      <c r="K179" s="17">
        <f t="shared" si="16"/>
        <v>157113.4014</v>
      </c>
      <c r="L179" s="17">
        <f t="shared" si="21"/>
        <v>180680.41160999998</v>
      </c>
      <c r="M179" s="17">
        <f t="shared" si="22"/>
        <v>81306.18522449999</v>
      </c>
      <c r="N179" s="17">
        <f t="shared" si="17"/>
        <v>99374.226385499991</v>
      </c>
      <c r="O179" s="17">
        <f t="shared" si="23"/>
        <v>40653.092612249995</v>
      </c>
      <c r="Q179" s="17">
        <f t="shared" si="18"/>
        <v>40653.092612249995</v>
      </c>
      <c r="R179" s="17">
        <f t="shared" si="19"/>
        <v>49687.113192749996</v>
      </c>
      <c r="S179" s="17">
        <f t="shared" si="20"/>
        <v>49687.113192749996</v>
      </c>
    </row>
    <row r="180" spans="1:19" ht="14.4">
      <c r="A180" s="4" t="s">
        <v>185</v>
      </c>
      <c r="E180" s="8">
        <v>148091.62</v>
      </c>
      <c r="F180" s="11">
        <v>1.3190991157313771E-4</v>
      </c>
      <c r="G180">
        <v>1</v>
      </c>
      <c r="H180" s="9">
        <v>148091.62</v>
      </c>
      <c r="I180" s="15">
        <v>1.3190991157313771E-4</v>
      </c>
      <c r="J180" s="1">
        <v>1</v>
      </c>
      <c r="K180" s="17">
        <f t="shared" si="16"/>
        <v>156977.11720000001</v>
      </c>
      <c r="L180" s="17">
        <f t="shared" si="21"/>
        <v>180523.68477999998</v>
      </c>
      <c r="M180" s="17">
        <f t="shared" si="22"/>
        <v>81235.658150999996</v>
      </c>
      <c r="N180" s="17">
        <f t="shared" si="17"/>
        <v>99288.026629</v>
      </c>
      <c r="O180" s="17">
        <f t="shared" si="23"/>
        <v>40617.829075499998</v>
      </c>
      <c r="Q180" s="17">
        <f t="shared" si="18"/>
        <v>40617.829075499998</v>
      </c>
      <c r="R180" s="17">
        <f t="shared" si="19"/>
        <v>49644.0133145</v>
      </c>
      <c r="S180" s="17">
        <f t="shared" si="20"/>
        <v>49644.0133145</v>
      </c>
    </row>
    <row r="181" spans="1:19" ht="14.4">
      <c r="A181" s="4" t="s">
        <v>186</v>
      </c>
      <c r="E181" s="8">
        <v>147078.76999999999</v>
      </c>
      <c r="F181" s="11">
        <v>1.3100773389463806E-4</v>
      </c>
      <c r="G181">
        <v>1</v>
      </c>
      <c r="H181" s="9">
        <v>147078.76999999999</v>
      </c>
      <c r="I181" s="15">
        <v>1.3100773389463806E-4</v>
      </c>
      <c r="J181" s="1">
        <v>1</v>
      </c>
      <c r="K181" s="17">
        <f t="shared" si="16"/>
        <v>155903.49619999999</v>
      </c>
      <c r="L181" s="17">
        <f t="shared" si="21"/>
        <v>179289.02062999998</v>
      </c>
      <c r="M181" s="17">
        <f t="shared" si="22"/>
        <v>80680.059283499999</v>
      </c>
      <c r="N181" s="17">
        <f t="shared" si="17"/>
        <v>98608.9613465</v>
      </c>
      <c r="O181" s="17">
        <f t="shared" si="23"/>
        <v>40340.029641749999</v>
      </c>
      <c r="Q181" s="17">
        <f t="shared" si="18"/>
        <v>40340.029641749999</v>
      </c>
      <c r="R181" s="17">
        <f t="shared" si="19"/>
        <v>49304.48067325</v>
      </c>
      <c r="S181" s="17">
        <f t="shared" si="20"/>
        <v>49304.48067325</v>
      </c>
    </row>
    <row r="182" spans="1:19" ht="14.4">
      <c r="A182" s="4" t="s">
        <v>187</v>
      </c>
      <c r="E182" s="8">
        <v>146850.51999999999</v>
      </c>
      <c r="F182" s="11">
        <v>1.3080442436695129E-4</v>
      </c>
      <c r="G182">
        <v>1</v>
      </c>
      <c r="H182" s="9">
        <v>146850.51999999999</v>
      </c>
      <c r="I182" s="15">
        <v>1.3080442436695129E-4</v>
      </c>
      <c r="J182" s="1">
        <v>1</v>
      </c>
      <c r="K182" s="17">
        <f t="shared" si="16"/>
        <v>155661.55119999999</v>
      </c>
      <c r="L182" s="17">
        <f t="shared" si="21"/>
        <v>179010.78387999997</v>
      </c>
      <c r="M182" s="17">
        <f t="shared" si="22"/>
        <v>80554.85274599999</v>
      </c>
      <c r="N182" s="17">
        <f t="shared" si="17"/>
        <v>98455.931133999999</v>
      </c>
      <c r="O182" s="17">
        <f t="shared" si="23"/>
        <v>40277.426372999995</v>
      </c>
      <c r="Q182" s="17">
        <f t="shared" si="18"/>
        <v>40277.426372999995</v>
      </c>
      <c r="R182" s="17">
        <f t="shared" si="19"/>
        <v>49227.965566999999</v>
      </c>
      <c r="S182" s="17">
        <f t="shared" si="20"/>
        <v>49227.965566999999</v>
      </c>
    </row>
    <row r="183" spans="1:19" ht="14.4">
      <c r="A183" s="4" t="s">
        <v>188</v>
      </c>
      <c r="B183" s="8">
        <v>2589819.77</v>
      </c>
      <c r="C183" s="11">
        <v>2.3068347611503192E-3</v>
      </c>
      <c r="D183">
        <v>11</v>
      </c>
      <c r="E183" s="8">
        <v>143734.37</v>
      </c>
      <c r="F183" s="11">
        <v>1.280287705456977E-4</v>
      </c>
      <c r="G183">
        <v>1</v>
      </c>
      <c r="H183" s="9">
        <v>2733554.14</v>
      </c>
      <c r="I183" s="15">
        <v>2.4348635316960173E-3</v>
      </c>
      <c r="J183" s="1">
        <v>12</v>
      </c>
      <c r="K183" s="17">
        <f t="shared" si="16"/>
        <v>152358.43220000001</v>
      </c>
      <c r="L183" s="17">
        <f t="shared" si="21"/>
        <v>175212.19703000001</v>
      </c>
      <c r="M183" s="17">
        <f t="shared" si="22"/>
        <v>78845.4886635</v>
      </c>
      <c r="N183" s="17">
        <f t="shared" si="17"/>
        <v>96366.70836650001</v>
      </c>
      <c r="O183" s="17">
        <f t="shared" si="23"/>
        <v>39422.74433175</v>
      </c>
      <c r="Q183" s="17">
        <f t="shared" si="18"/>
        <v>39422.74433175</v>
      </c>
      <c r="R183" s="17">
        <f t="shared" si="19"/>
        <v>48183.354183250005</v>
      </c>
      <c r="S183" s="17">
        <f t="shared" si="20"/>
        <v>48183.354183250005</v>
      </c>
    </row>
    <row r="184" spans="1:19" ht="14.4">
      <c r="A184" s="4" t="s">
        <v>189</v>
      </c>
      <c r="B184" s="8">
        <v>161918.25</v>
      </c>
      <c r="C184" s="11">
        <v>1.44225730257912E-4</v>
      </c>
      <c r="D184">
        <v>1</v>
      </c>
      <c r="E184" s="8">
        <v>142663.66</v>
      </c>
      <c r="F184" s="11">
        <v>1.2707505512668567E-4</v>
      </c>
      <c r="G184">
        <v>1</v>
      </c>
      <c r="H184" s="9">
        <v>304581.91000000003</v>
      </c>
      <c r="I184" s="15">
        <v>2.7130078538459767E-4</v>
      </c>
      <c r="J184" s="1">
        <v>2</v>
      </c>
      <c r="K184" s="17">
        <f t="shared" si="16"/>
        <v>151223.47960000002</v>
      </c>
      <c r="L184" s="17">
        <f t="shared" si="21"/>
        <v>173907.00154</v>
      </c>
      <c r="M184" s="17">
        <f t="shared" si="22"/>
        <v>78258.150693000003</v>
      </c>
      <c r="N184" s="17">
        <f t="shared" si="17"/>
        <v>95648.850847000009</v>
      </c>
      <c r="O184" s="17">
        <f t="shared" si="23"/>
        <v>39129.075346500002</v>
      </c>
      <c r="Q184" s="17">
        <f t="shared" si="18"/>
        <v>39129.075346500002</v>
      </c>
      <c r="R184" s="17">
        <f t="shared" si="19"/>
        <v>47824.425423500004</v>
      </c>
      <c r="S184" s="17">
        <f t="shared" si="20"/>
        <v>47824.425423500004</v>
      </c>
    </row>
    <row r="185" spans="1:19" ht="14.4">
      <c r="A185" s="4" t="s">
        <v>190</v>
      </c>
      <c r="B185" s="8">
        <v>277459.67</v>
      </c>
      <c r="C185" s="11">
        <v>2.4714214440230966E-4</v>
      </c>
      <c r="D185">
        <v>5</v>
      </c>
      <c r="E185" s="8">
        <v>142506.69</v>
      </c>
      <c r="F185" s="11">
        <v>1.2693523695993432E-4</v>
      </c>
      <c r="G185">
        <v>2</v>
      </c>
      <c r="H185" s="9">
        <v>419966.36</v>
      </c>
      <c r="I185" s="15">
        <v>3.7407738136224398E-4</v>
      </c>
      <c r="J185" s="1">
        <v>7</v>
      </c>
      <c r="K185" s="17">
        <f t="shared" si="16"/>
        <v>151057.0914</v>
      </c>
      <c r="L185" s="17">
        <f t="shared" si="21"/>
        <v>173715.65510999999</v>
      </c>
      <c r="M185" s="17">
        <f t="shared" si="22"/>
        <v>78172.044799499999</v>
      </c>
      <c r="N185" s="17">
        <f t="shared" si="17"/>
        <v>95543.610310500007</v>
      </c>
      <c r="O185" s="17">
        <f t="shared" si="23"/>
        <v>39086.02239975</v>
      </c>
      <c r="Q185" s="17">
        <f t="shared" si="18"/>
        <v>39086.02239975</v>
      </c>
      <c r="R185" s="17">
        <f t="shared" si="19"/>
        <v>47771.805155250004</v>
      </c>
      <c r="S185" s="17">
        <f t="shared" si="20"/>
        <v>47771.805155250004</v>
      </c>
    </row>
    <row r="186" spans="1:19" ht="14.4">
      <c r="A186" s="4" t="s">
        <v>191</v>
      </c>
      <c r="E186" s="8">
        <v>141528.86000000002</v>
      </c>
      <c r="F186" s="11">
        <v>1.2606425270820178E-4</v>
      </c>
      <c r="G186">
        <v>1</v>
      </c>
      <c r="H186" s="9">
        <v>141528.86000000002</v>
      </c>
      <c r="I186" s="15">
        <v>1.2606425270820178E-4</v>
      </c>
      <c r="J186" s="1">
        <v>1</v>
      </c>
      <c r="K186" s="17">
        <f t="shared" si="16"/>
        <v>150020.59160000001</v>
      </c>
      <c r="L186" s="17">
        <f t="shared" si="21"/>
        <v>172523.68033999999</v>
      </c>
      <c r="M186" s="17">
        <f t="shared" si="22"/>
        <v>77635.656153000004</v>
      </c>
      <c r="N186" s="17">
        <f t="shared" si="17"/>
        <v>94888.024187000003</v>
      </c>
      <c r="O186" s="17">
        <f t="shared" si="23"/>
        <v>38817.828076500002</v>
      </c>
      <c r="Q186" s="17">
        <f t="shared" si="18"/>
        <v>38817.828076500002</v>
      </c>
      <c r="R186" s="17">
        <f t="shared" si="19"/>
        <v>47444.012093500001</v>
      </c>
      <c r="S186" s="17">
        <f t="shared" si="20"/>
        <v>47444.012093500001</v>
      </c>
    </row>
    <row r="187" spans="1:19" ht="14.4">
      <c r="A187" s="4" t="s">
        <v>192</v>
      </c>
      <c r="E187" s="8">
        <v>140446.89000000001</v>
      </c>
      <c r="F187" s="11">
        <v>1.2510050764940109E-4</v>
      </c>
      <c r="G187">
        <v>1</v>
      </c>
      <c r="H187" s="9">
        <v>140446.89000000001</v>
      </c>
      <c r="I187" s="15">
        <v>1.2510050764940109E-4</v>
      </c>
      <c r="J187" s="1">
        <v>1</v>
      </c>
      <c r="K187" s="17">
        <f t="shared" si="16"/>
        <v>148873.70340000003</v>
      </c>
      <c r="L187" s="17">
        <f t="shared" si="21"/>
        <v>171204.75891</v>
      </c>
      <c r="M187" s="17">
        <f t="shared" si="22"/>
        <v>77042.141509499997</v>
      </c>
      <c r="N187" s="17">
        <f t="shared" si="17"/>
        <v>94162.617400500007</v>
      </c>
      <c r="O187" s="17">
        <f t="shared" si="23"/>
        <v>38521.070754749999</v>
      </c>
      <c r="Q187" s="17">
        <f t="shared" si="18"/>
        <v>38521.070754749999</v>
      </c>
      <c r="R187" s="17">
        <f t="shared" si="19"/>
        <v>47081.308700250003</v>
      </c>
      <c r="S187" s="17">
        <f t="shared" si="20"/>
        <v>47081.308700250003</v>
      </c>
    </row>
    <row r="188" spans="1:19" ht="14.4">
      <c r="A188" s="4" t="s">
        <v>193</v>
      </c>
      <c r="E188" s="8">
        <v>140446.89000000001</v>
      </c>
      <c r="F188" s="11">
        <v>1.2510050764940109E-4</v>
      </c>
      <c r="G188">
        <v>1</v>
      </c>
      <c r="H188" s="9">
        <v>140446.89000000001</v>
      </c>
      <c r="I188" s="15">
        <v>1.2510050764940109E-4</v>
      </c>
      <c r="J188" s="1">
        <v>1</v>
      </c>
      <c r="K188" s="17">
        <f t="shared" si="16"/>
        <v>148873.70340000003</v>
      </c>
      <c r="L188" s="17">
        <f t="shared" si="21"/>
        <v>171204.75891</v>
      </c>
      <c r="M188" s="17">
        <f t="shared" si="22"/>
        <v>77042.141509499997</v>
      </c>
      <c r="N188" s="17">
        <f t="shared" si="17"/>
        <v>94162.617400500007</v>
      </c>
      <c r="O188" s="17">
        <f t="shared" si="23"/>
        <v>38521.070754749999</v>
      </c>
      <c r="Q188" s="17">
        <f t="shared" si="18"/>
        <v>38521.070754749999</v>
      </c>
      <c r="R188" s="17">
        <f t="shared" si="19"/>
        <v>47081.308700250003</v>
      </c>
      <c r="S188" s="17">
        <f t="shared" si="20"/>
        <v>47081.308700250003</v>
      </c>
    </row>
    <row r="189" spans="1:19" ht="14.4">
      <c r="A189" s="4" t="s">
        <v>194</v>
      </c>
      <c r="E189" s="8">
        <v>140396.20000000001</v>
      </c>
      <c r="F189" s="11">
        <v>1.2505535645571681E-4</v>
      </c>
      <c r="G189">
        <v>1</v>
      </c>
      <c r="H189" s="9">
        <v>140396.20000000001</v>
      </c>
      <c r="I189" s="15">
        <v>1.2505535645571681E-4</v>
      </c>
      <c r="J189" s="1">
        <v>1</v>
      </c>
      <c r="K189" s="17">
        <f t="shared" si="16"/>
        <v>148819.97200000001</v>
      </c>
      <c r="L189" s="17">
        <f t="shared" si="21"/>
        <v>171142.96779999998</v>
      </c>
      <c r="M189" s="17">
        <f t="shared" si="22"/>
        <v>77014.33550999999</v>
      </c>
      <c r="N189" s="17">
        <f t="shared" si="17"/>
        <v>94128.632289999994</v>
      </c>
      <c r="O189" s="17">
        <f t="shared" si="23"/>
        <v>38507.167754999995</v>
      </c>
      <c r="Q189" s="17">
        <f t="shared" si="18"/>
        <v>38507.167754999995</v>
      </c>
      <c r="R189" s="17">
        <f t="shared" si="19"/>
        <v>47064.316144999997</v>
      </c>
      <c r="S189" s="17">
        <f t="shared" si="20"/>
        <v>47064.316144999997</v>
      </c>
    </row>
    <row r="190" spans="1:19" ht="14.4">
      <c r="A190" s="4" t="s">
        <v>195</v>
      </c>
      <c r="B190" s="8">
        <v>6621.63</v>
      </c>
      <c r="C190" s="11">
        <v>5.8980962445412912E-6</v>
      </c>
      <c r="D190">
        <v>1</v>
      </c>
      <c r="E190" s="8">
        <v>129300.55</v>
      </c>
      <c r="F190" s="11">
        <v>1.1517210843434674E-4</v>
      </c>
      <c r="G190">
        <v>1</v>
      </c>
      <c r="H190" s="9">
        <v>135922.18</v>
      </c>
      <c r="I190" s="15">
        <v>1.2107020467888802E-4</v>
      </c>
      <c r="J190" s="1">
        <v>2</v>
      </c>
      <c r="K190" s="17">
        <f t="shared" si="16"/>
        <v>137058.58300000001</v>
      </c>
      <c r="L190" s="17">
        <f t="shared" si="21"/>
        <v>157617.37045000002</v>
      </c>
      <c r="M190" s="17">
        <f t="shared" si="22"/>
        <v>70927.816702500015</v>
      </c>
      <c r="N190" s="17">
        <f t="shared" si="17"/>
        <v>86689.553747500016</v>
      </c>
      <c r="O190" s="17">
        <f t="shared" si="23"/>
        <v>35463.908351250007</v>
      </c>
      <c r="Q190" s="17">
        <f t="shared" si="18"/>
        <v>35463.908351250007</v>
      </c>
      <c r="R190" s="17">
        <f t="shared" si="19"/>
        <v>43344.776873750008</v>
      </c>
      <c r="S190" s="17">
        <f t="shared" si="20"/>
        <v>43344.776873750008</v>
      </c>
    </row>
    <row r="191" spans="1:19" ht="14.4">
      <c r="A191" s="4" t="s">
        <v>196</v>
      </c>
      <c r="B191" s="8">
        <v>278724.02</v>
      </c>
      <c r="C191" s="11">
        <v>2.4826834112226927E-4</v>
      </c>
      <c r="D191">
        <v>2</v>
      </c>
      <c r="E191" s="8">
        <v>128478.71</v>
      </c>
      <c r="F191" s="11">
        <v>1.1444006943222585E-4</v>
      </c>
      <c r="G191">
        <v>1</v>
      </c>
      <c r="H191" s="9">
        <v>407202.73000000004</v>
      </c>
      <c r="I191" s="15">
        <v>3.6270841055449507E-4</v>
      </c>
      <c r="J191" s="1">
        <v>3</v>
      </c>
      <c r="K191" s="17">
        <f t="shared" si="16"/>
        <v>136187.4326</v>
      </c>
      <c r="L191" s="17">
        <f t="shared" si="21"/>
        <v>156615.54749</v>
      </c>
      <c r="M191" s="17">
        <f t="shared" si="22"/>
        <v>70476.996370499997</v>
      </c>
      <c r="N191" s="17">
        <f t="shared" si="17"/>
        <v>86138.5511195</v>
      </c>
      <c r="O191" s="17">
        <f t="shared" si="23"/>
        <v>35238.498185249999</v>
      </c>
      <c r="Q191" s="17">
        <f t="shared" si="18"/>
        <v>35238.498185249999</v>
      </c>
      <c r="R191" s="17">
        <f t="shared" si="19"/>
        <v>43069.27555975</v>
      </c>
      <c r="S191" s="17">
        <f t="shared" si="20"/>
        <v>43069.27555975</v>
      </c>
    </row>
    <row r="192" spans="1:19" ht="14.4">
      <c r="A192" s="4" t="s">
        <v>197</v>
      </c>
      <c r="E192" s="8">
        <v>117623.99</v>
      </c>
      <c r="F192" s="11">
        <v>1.0477142541745195E-4</v>
      </c>
      <c r="G192">
        <v>1</v>
      </c>
      <c r="H192" s="9">
        <v>117623.99</v>
      </c>
      <c r="I192" s="15">
        <v>1.0477142541745195E-4</v>
      </c>
      <c r="J192" s="1">
        <v>1</v>
      </c>
      <c r="K192" s="17">
        <f t="shared" si="16"/>
        <v>124681.42940000001</v>
      </c>
      <c r="L192" s="17">
        <f t="shared" si="21"/>
        <v>143383.64381000001</v>
      </c>
      <c r="M192" s="17">
        <f t="shared" si="22"/>
        <v>64522.639714500008</v>
      </c>
      <c r="N192" s="17">
        <f t="shared" si="17"/>
        <v>78861.004095500015</v>
      </c>
      <c r="O192" s="17">
        <f t="shared" si="23"/>
        <v>32261.319857250004</v>
      </c>
      <c r="Q192" s="17">
        <f t="shared" si="18"/>
        <v>32261.319857250004</v>
      </c>
      <c r="R192" s="17">
        <f t="shared" si="19"/>
        <v>39430.502047750007</v>
      </c>
      <c r="S192" s="17">
        <f t="shared" si="20"/>
        <v>39430.502047750007</v>
      </c>
    </row>
    <row r="193" spans="1:19" ht="14.4">
      <c r="A193" s="4" t="s">
        <v>198</v>
      </c>
      <c r="E193" s="8">
        <v>117096.43</v>
      </c>
      <c r="F193" s="11">
        <v>1.043015109621335E-4</v>
      </c>
      <c r="G193">
        <v>1</v>
      </c>
      <c r="H193" s="9">
        <v>117096.43</v>
      </c>
      <c r="I193" s="15">
        <v>1.043015109621335E-4</v>
      </c>
      <c r="J193" s="1">
        <v>1</v>
      </c>
      <c r="K193" s="17">
        <f t="shared" si="16"/>
        <v>124122.21580000001</v>
      </c>
      <c r="L193" s="17">
        <f t="shared" si="21"/>
        <v>142740.54816999999</v>
      </c>
      <c r="M193" s="17">
        <f t="shared" si="22"/>
        <v>64233.246676499999</v>
      </c>
      <c r="N193" s="17">
        <f t="shared" si="17"/>
        <v>78507.30149350001</v>
      </c>
      <c r="O193" s="17">
        <f t="shared" si="23"/>
        <v>32116.62333825</v>
      </c>
      <c r="Q193" s="17">
        <f t="shared" si="18"/>
        <v>32116.62333825</v>
      </c>
      <c r="R193" s="17">
        <f t="shared" si="19"/>
        <v>39253.650746750005</v>
      </c>
      <c r="S193" s="17">
        <f t="shared" si="20"/>
        <v>39253.650746750005</v>
      </c>
    </row>
    <row r="194" spans="1:19" ht="14.4">
      <c r="A194" s="4" t="s">
        <v>199</v>
      </c>
      <c r="E194" s="8">
        <v>110666.65</v>
      </c>
      <c r="F194" s="11">
        <v>9.8574301608662126E-5</v>
      </c>
      <c r="G194">
        <v>2</v>
      </c>
      <c r="H194" s="9">
        <v>110666.65</v>
      </c>
      <c r="I194" s="15">
        <v>9.8574301608662126E-5</v>
      </c>
      <c r="J194" s="1">
        <v>2</v>
      </c>
      <c r="K194" s="17">
        <f t="shared" si="16"/>
        <v>117306.649</v>
      </c>
      <c r="L194" s="17">
        <f t="shared" si="21"/>
        <v>134902.64635</v>
      </c>
      <c r="M194" s="17">
        <f t="shared" si="22"/>
        <v>60706.190857499998</v>
      </c>
      <c r="N194" s="17">
        <f t="shared" si="17"/>
        <v>74196.455492499997</v>
      </c>
      <c r="O194" s="17">
        <f t="shared" si="23"/>
        <v>30353.095428749999</v>
      </c>
      <c r="Q194" s="17">
        <f t="shared" si="18"/>
        <v>30353.095428749999</v>
      </c>
      <c r="R194" s="17">
        <f t="shared" si="19"/>
        <v>37098.227746249999</v>
      </c>
      <c r="S194" s="17">
        <f t="shared" si="20"/>
        <v>37098.227746249999</v>
      </c>
    </row>
    <row r="195" spans="1:19" ht="14.4">
      <c r="A195" s="4" t="s">
        <v>200</v>
      </c>
      <c r="E195" s="8">
        <v>105603.5</v>
      </c>
      <c r="F195" s="11">
        <v>9.4064393021116587E-5</v>
      </c>
      <c r="G195">
        <v>1</v>
      </c>
      <c r="H195" s="9">
        <v>105603.5</v>
      </c>
      <c r="I195" s="15">
        <v>9.4064393021116587E-5</v>
      </c>
      <c r="J195" s="1">
        <v>1</v>
      </c>
      <c r="K195" s="17">
        <f t="shared" ref="K195:K258" si="24">E195*1.06</f>
        <v>111939.71</v>
      </c>
      <c r="L195" s="17">
        <f t="shared" si="21"/>
        <v>128730.66649999999</v>
      </c>
      <c r="M195" s="17">
        <f t="shared" si="22"/>
        <v>57928.799924999999</v>
      </c>
      <c r="N195" s="17">
        <f t="shared" si="17"/>
        <v>70801.866575000007</v>
      </c>
      <c r="O195" s="17">
        <f t="shared" si="23"/>
        <v>28964.3999625</v>
      </c>
      <c r="Q195" s="17">
        <f t="shared" si="18"/>
        <v>28964.3999625</v>
      </c>
      <c r="R195" s="17">
        <f t="shared" si="19"/>
        <v>35400.933287500004</v>
      </c>
      <c r="S195" s="17">
        <f t="shared" si="20"/>
        <v>35400.933287500004</v>
      </c>
    </row>
    <row r="196" spans="1:19" ht="14.4">
      <c r="A196" s="4" t="s">
        <v>201</v>
      </c>
      <c r="B196" s="8">
        <v>258896.81</v>
      </c>
      <c r="C196" s="11">
        <v>2.3060761516193446E-4</v>
      </c>
      <c r="D196">
        <v>1</v>
      </c>
      <c r="E196" s="8">
        <v>104666.75</v>
      </c>
      <c r="F196" s="11">
        <v>9.323000003070878E-5</v>
      </c>
      <c r="G196">
        <v>1</v>
      </c>
      <c r="H196" s="9">
        <v>363563.56</v>
      </c>
      <c r="I196" s="15">
        <v>3.2383761519264324E-4</v>
      </c>
      <c r="J196" s="1">
        <v>2</v>
      </c>
      <c r="K196" s="17">
        <f t="shared" si="24"/>
        <v>110946.755</v>
      </c>
      <c r="L196" s="17">
        <f t="shared" si="21"/>
        <v>127588.76824999999</v>
      </c>
      <c r="M196" s="17">
        <f t="shared" si="22"/>
        <v>57414.945712499997</v>
      </c>
      <c r="N196" s="17">
        <f t="shared" ref="N196:N221" si="25">L196*0.55</f>
        <v>70173.822537500004</v>
      </c>
      <c r="O196" s="17">
        <f t="shared" si="23"/>
        <v>28707.472856249999</v>
      </c>
      <c r="Q196" s="17">
        <f t="shared" ref="Q196:Q221" si="26">M196/2</f>
        <v>28707.472856249999</v>
      </c>
      <c r="R196" s="17">
        <f t="shared" ref="R196:R221" si="27">N196/2</f>
        <v>35086.911268750002</v>
      </c>
      <c r="S196" s="17">
        <f t="shared" ref="S196:S221" si="28">N196/2</f>
        <v>35086.911268750002</v>
      </c>
    </row>
    <row r="197" spans="1:19" ht="14.4">
      <c r="A197" s="4" t="s">
        <v>202</v>
      </c>
      <c r="B197" s="8">
        <v>216500.66999999998</v>
      </c>
      <c r="C197" s="11">
        <v>1.9284402611859515E-4</v>
      </c>
      <c r="D197">
        <v>2</v>
      </c>
      <c r="E197" s="8">
        <v>102194.62</v>
      </c>
      <c r="F197" s="11">
        <v>9.1027995287312074E-5</v>
      </c>
      <c r="G197">
        <v>1</v>
      </c>
      <c r="H197" s="9">
        <v>318695.28999999998</v>
      </c>
      <c r="I197" s="15">
        <v>2.8387202140590722E-4</v>
      </c>
      <c r="J197" s="1">
        <v>3</v>
      </c>
      <c r="K197" s="17">
        <f t="shared" si="24"/>
        <v>108326.2972</v>
      </c>
      <c r="L197" s="17">
        <f t="shared" ref="L197:L221" si="29">K197*1.15</f>
        <v>124575.24178</v>
      </c>
      <c r="M197" s="17">
        <f t="shared" ref="M197:M260" si="30">L197*0.45</f>
        <v>56058.858801000002</v>
      </c>
      <c r="N197" s="17">
        <f t="shared" si="25"/>
        <v>68516.382979000002</v>
      </c>
      <c r="O197" s="17">
        <f t="shared" ref="O197:O260" si="31">M197/2</f>
        <v>28029.429400500001</v>
      </c>
      <c r="Q197" s="17">
        <f t="shared" si="26"/>
        <v>28029.429400500001</v>
      </c>
      <c r="R197" s="17">
        <f t="shared" si="27"/>
        <v>34258.191489500001</v>
      </c>
      <c r="S197" s="17">
        <f t="shared" si="28"/>
        <v>34258.191489500001</v>
      </c>
    </row>
    <row r="198" spans="1:19" ht="14.4">
      <c r="A198" s="4" t="s">
        <v>203</v>
      </c>
      <c r="B198" s="8">
        <v>280505.57</v>
      </c>
      <c r="C198" s="11">
        <v>2.4985522431635629E-4</v>
      </c>
      <c r="D198">
        <v>2</v>
      </c>
      <c r="E198" s="8">
        <v>101173.88</v>
      </c>
      <c r="F198" s="11">
        <v>9.0118789735106188E-5</v>
      </c>
      <c r="G198">
        <v>3</v>
      </c>
      <c r="H198" s="9">
        <v>381679.45</v>
      </c>
      <c r="I198" s="15">
        <v>3.3997401405146246E-4</v>
      </c>
      <c r="J198" s="1">
        <v>5</v>
      </c>
      <c r="K198" s="17">
        <f t="shared" si="24"/>
        <v>107244.31280000001</v>
      </c>
      <c r="L198" s="17">
        <f t="shared" si="29"/>
        <v>123330.95972000001</v>
      </c>
      <c r="M198" s="17">
        <f t="shared" si="30"/>
        <v>55498.931874000009</v>
      </c>
      <c r="N198" s="17">
        <f t="shared" si="25"/>
        <v>67832.027846000012</v>
      </c>
      <c r="O198" s="17">
        <f t="shared" si="31"/>
        <v>27749.465937000004</v>
      </c>
      <c r="Q198" s="17">
        <f t="shared" si="26"/>
        <v>27749.465937000004</v>
      </c>
      <c r="R198" s="17">
        <f t="shared" si="27"/>
        <v>33916.013923000006</v>
      </c>
      <c r="S198" s="17">
        <f t="shared" si="28"/>
        <v>33916.013923000006</v>
      </c>
    </row>
    <row r="199" spans="1:19" ht="14.4">
      <c r="A199" s="4" t="s">
        <v>204</v>
      </c>
      <c r="B199" s="8">
        <v>98692.91</v>
      </c>
      <c r="C199" s="11">
        <v>8.7908910922816831E-5</v>
      </c>
      <c r="D199">
        <v>1</v>
      </c>
      <c r="E199" s="8">
        <v>98349.14</v>
      </c>
      <c r="F199" s="11">
        <v>8.7602704060460288E-5</v>
      </c>
      <c r="G199">
        <v>1</v>
      </c>
      <c r="H199" s="9">
        <v>197042.05</v>
      </c>
      <c r="I199" s="15">
        <v>1.7551161498327711E-4</v>
      </c>
      <c r="J199" s="1">
        <v>2</v>
      </c>
      <c r="K199" s="17">
        <f t="shared" si="24"/>
        <v>104250.08840000001</v>
      </c>
      <c r="L199" s="17">
        <f t="shared" si="29"/>
        <v>119887.60166</v>
      </c>
      <c r="M199" s="17">
        <f t="shared" si="30"/>
        <v>53949.420747000004</v>
      </c>
      <c r="N199" s="17">
        <f t="shared" si="25"/>
        <v>65938.180913000004</v>
      </c>
      <c r="O199" s="17">
        <f t="shared" si="31"/>
        <v>26974.710373500002</v>
      </c>
      <c r="Q199" s="17">
        <f t="shared" si="26"/>
        <v>26974.710373500002</v>
      </c>
      <c r="R199" s="17">
        <f t="shared" si="27"/>
        <v>32969.090456500002</v>
      </c>
      <c r="S199" s="17">
        <f t="shared" si="28"/>
        <v>32969.090456500002</v>
      </c>
    </row>
    <row r="200" spans="1:19" ht="14.4">
      <c r="A200" s="4" t="s">
        <v>205</v>
      </c>
      <c r="B200" s="8">
        <v>242861.19</v>
      </c>
      <c r="C200" s="11">
        <v>2.1632417889308657E-4</v>
      </c>
      <c r="D200">
        <v>2</v>
      </c>
      <c r="E200" s="8">
        <v>96539.89</v>
      </c>
      <c r="F200" s="11">
        <v>8.5991147596200531E-5</v>
      </c>
      <c r="G200">
        <v>1</v>
      </c>
      <c r="H200" s="9">
        <v>339401.08</v>
      </c>
      <c r="I200" s="15">
        <v>3.023153264892871E-4</v>
      </c>
      <c r="J200" s="1">
        <v>3</v>
      </c>
      <c r="K200" s="17">
        <f t="shared" si="24"/>
        <v>102332.2834</v>
      </c>
      <c r="L200" s="17">
        <f t="shared" si="29"/>
        <v>117682.12590999999</v>
      </c>
      <c r="M200" s="17">
        <f t="shared" si="30"/>
        <v>52956.956659499992</v>
      </c>
      <c r="N200" s="17">
        <f t="shared" si="25"/>
        <v>64725.169250499996</v>
      </c>
      <c r="O200" s="17">
        <f t="shared" si="31"/>
        <v>26478.478329749996</v>
      </c>
      <c r="Q200" s="17">
        <f t="shared" si="26"/>
        <v>26478.478329749996</v>
      </c>
      <c r="R200" s="17">
        <f t="shared" si="27"/>
        <v>32362.584625249998</v>
      </c>
      <c r="S200" s="17">
        <f t="shared" si="28"/>
        <v>32362.584625249998</v>
      </c>
    </row>
    <row r="201" spans="1:19" ht="14.4">
      <c r="A201" s="4" t="s">
        <v>206</v>
      </c>
      <c r="B201" s="8">
        <v>271302.07</v>
      </c>
      <c r="C201" s="11">
        <v>2.416573744234091E-4</v>
      </c>
      <c r="D201">
        <v>1</v>
      </c>
      <c r="E201" s="8">
        <v>96302.180000000008</v>
      </c>
      <c r="F201" s="11">
        <v>8.5779411745920487E-5</v>
      </c>
      <c r="G201">
        <v>1</v>
      </c>
      <c r="H201" s="9">
        <v>367604.25</v>
      </c>
      <c r="I201" s="15">
        <v>3.2743678616932957E-4</v>
      </c>
      <c r="J201" s="1">
        <v>2</v>
      </c>
      <c r="K201" s="17">
        <f t="shared" si="24"/>
        <v>102080.31080000001</v>
      </c>
      <c r="L201" s="17">
        <f t="shared" si="29"/>
        <v>117392.35742</v>
      </c>
      <c r="M201" s="17">
        <f t="shared" si="30"/>
        <v>52826.560838999998</v>
      </c>
      <c r="N201" s="17">
        <f t="shared" si="25"/>
        <v>64565.796581000002</v>
      </c>
      <c r="O201" s="17">
        <f t="shared" si="31"/>
        <v>26413.280419499999</v>
      </c>
      <c r="Q201" s="17">
        <f t="shared" si="26"/>
        <v>26413.280419499999</v>
      </c>
      <c r="R201" s="17">
        <f t="shared" si="27"/>
        <v>32282.898290500001</v>
      </c>
      <c r="S201" s="17">
        <f t="shared" si="28"/>
        <v>32282.898290500001</v>
      </c>
    </row>
    <row r="202" spans="1:19" ht="14.4">
      <c r="A202" s="4" t="s">
        <v>207</v>
      </c>
      <c r="B202" s="8">
        <v>1561730.66</v>
      </c>
      <c r="C202" s="11">
        <v>1.3910831231480755E-3</v>
      </c>
      <c r="D202">
        <v>13</v>
      </c>
      <c r="E202" s="8">
        <v>95530.670000000013</v>
      </c>
      <c r="F202" s="11">
        <v>8.5092203274044818E-5</v>
      </c>
      <c r="G202">
        <v>1</v>
      </c>
      <c r="H202" s="9">
        <v>1657261.3299999998</v>
      </c>
      <c r="I202" s="15">
        <v>1.4761753264221202E-3</v>
      </c>
      <c r="J202" s="1">
        <v>14</v>
      </c>
      <c r="K202" s="17">
        <f t="shared" si="24"/>
        <v>101262.51020000002</v>
      </c>
      <c r="L202" s="17">
        <f t="shared" si="29"/>
        <v>116451.88673000001</v>
      </c>
      <c r="M202" s="17">
        <f t="shared" si="30"/>
        <v>52403.349028500008</v>
      </c>
      <c r="N202" s="17">
        <f t="shared" si="25"/>
        <v>64048.537701500012</v>
      </c>
      <c r="O202" s="17">
        <f t="shared" si="31"/>
        <v>26201.674514250004</v>
      </c>
      <c r="Q202" s="17">
        <f t="shared" si="26"/>
        <v>26201.674514250004</v>
      </c>
      <c r="R202" s="17">
        <f t="shared" si="27"/>
        <v>32024.268850750006</v>
      </c>
      <c r="S202" s="17">
        <f t="shared" si="28"/>
        <v>32024.268850750006</v>
      </c>
    </row>
    <row r="203" spans="1:19" ht="14.4">
      <c r="A203" s="4" t="s">
        <v>208</v>
      </c>
      <c r="B203" s="8">
        <v>285743.07</v>
      </c>
      <c r="C203" s="11">
        <v>2.5452043198890591E-4</v>
      </c>
      <c r="D203">
        <v>2</v>
      </c>
      <c r="E203" s="8">
        <v>92908.479999999996</v>
      </c>
      <c r="F203" s="11">
        <v>8.2756535320463323E-5</v>
      </c>
      <c r="G203">
        <v>1</v>
      </c>
      <c r="H203" s="9">
        <v>378651.55</v>
      </c>
      <c r="I203" s="15">
        <v>3.3727696730936923E-4</v>
      </c>
      <c r="J203" s="1">
        <v>3</v>
      </c>
      <c r="K203" s="17">
        <f t="shared" si="24"/>
        <v>98482.988800000006</v>
      </c>
      <c r="L203" s="17">
        <f t="shared" si="29"/>
        <v>113255.43712</v>
      </c>
      <c r="M203" s="17">
        <f t="shared" si="30"/>
        <v>50964.946704000002</v>
      </c>
      <c r="N203" s="17">
        <f t="shared" si="25"/>
        <v>62290.490416000008</v>
      </c>
      <c r="O203" s="17">
        <f t="shared" si="31"/>
        <v>25482.473352000001</v>
      </c>
      <c r="Q203" s="17">
        <f t="shared" si="26"/>
        <v>25482.473352000001</v>
      </c>
      <c r="R203" s="17">
        <f t="shared" si="27"/>
        <v>31145.245208000004</v>
      </c>
      <c r="S203" s="17">
        <f t="shared" si="28"/>
        <v>31145.245208000004</v>
      </c>
    </row>
    <row r="204" spans="1:19" ht="14.4">
      <c r="A204" s="4" t="s">
        <v>209</v>
      </c>
      <c r="E204" s="8">
        <v>89059.31</v>
      </c>
      <c r="F204" s="11">
        <v>7.9327957293361085E-5</v>
      </c>
      <c r="G204">
        <v>2</v>
      </c>
      <c r="H204" s="9">
        <v>89059.31</v>
      </c>
      <c r="I204" s="15">
        <v>7.9327957293361085E-5</v>
      </c>
      <c r="J204" s="1">
        <v>2</v>
      </c>
      <c r="K204" s="17">
        <f t="shared" si="24"/>
        <v>94402.868600000002</v>
      </c>
      <c r="L204" s="17">
        <f t="shared" si="29"/>
        <v>108563.29888999999</v>
      </c>
      <c r="M204" s="17">
        <f t="shared" si="30"/>
        <v>48853.484500499995</v>
      </c>
      <c r="N204" s="17">
        <f t="shared" si="25"/>
        <v>59709.814389500003</v>
      </c>
      <c r="O204" s="17">
        <f t="shared" si="31"/>
        <v>24426.742250249998</v>
      </c>
      <c r="Q204" s="17">
        <f t="shared" si="26"/>
        <v>24426.742250249998</v>
      </c>
      <c r="R204" s="17">
        <f t="shared" si="27"/>
        <v>29854.907194750002</v>
      </c>
      <c r="S204" s="17">
        <f t="shared" si="28"/>
        <v>29854.907194750002</v>
      </c>
    </row>
    <row r="205" spans="1:19" ht="14.4">
      <c r="A205" s="4" t="s">
        <v>210</v>
      </c>
      <c r="E205" s="8">
        <v>86324.160000000003</v>
      </c>
      <c r="F205" s="11">
        <v>7.689167227845432E-5</v>
      </c>
      <c r="G205">
        <v>1</v>
      </c>
      <c r="H205" s="9">
        <v>86324.160000000003</v>
      </c>
      <c r="I205" s="15">
        <v>7.689167227845432E-5</v>
      </c>
      <c r="J205" s="1">
        <v>1</v>
      </c>
      <c r="K205" s="17">
        <f t="shared" si="24"/>
        <v>91503.609600000011</v>
      </c>
      <c r="L205" s="17">
        <f t="shared" si="29"/>
        <v>105229.15104</v>
      </c>
      <c r="M205" s="17">
        <f t="shared" si="30"/>
        <v>47353.117967999999</v>
      </c>
      <c r="N205" s="17">
        <f t="shared" si="25"/>
        <v>57876.033072000006</v>
      </c>
      <c r="O205" s="17">
        <f t="shared" si="31"/>
        <v>23676.558983999999</v>
      </c>
      <c r="Q205" s="17">
        <f t="shared" si="26"/>
        <v>23676.558983999999</v>
      </c>
      <c r="R205" s="17">
        <f t="shared" si="27"/>
        <v>28938.016536000003</v>
      </c>
      <c r="S205" s="17">
        <f t="shared" si="28"/>
        <v>28938.016536000003</v>
      </c>
    </row>
    <row r="206" spans="1:19" ht="14.4">
      <c r="A206" s="4" t="s">
        <v>211</v>
      </c>
      <c r="E206" s="8">
        <v>77394.91</v>
      </c>
      <c r="F206" s="11">
        <v>6.8938105574852595E-5</v>
      </c>
      <c r="G206">
        <v>1</v>
      </c>
      <c r="H206" s="9">
        <v>77394.91</v>
      </c>
      <c r="I206" s="15">
        <v>6.8938105574852595E-5</v>
      </c>
      <c r="J206" s="1">
        <v>1</v>
      </c>
      <c r="K206" s="17">
        <f t="shared" si="24"/>
        <v>82038.604600000006</v>
      </c>
      <c r="L206" s="17">
        <f t="shared" si="29"/>
        <v>94344.39529</v>
      </c>
      <c r="M206" s="17">
        <f t="shared" si="30"/>
        <v>42454.977880500002</v>
      </c>
      <c r="N206" s="17">
        <f t="shared" si="25"/>
        <v>51889.417409500005</v>
      </c>
      <c r="O206" s="17">
        <f t="shared" si="31"/>
        <v>21227.488940250001</v>
      </c>
      <c r="Q206" s="17">
        <f t="shared" si="26"/>
        <v>21227.488940250001</v>
      </c>
      <c r="R206" s="17">
        <f t="shared" si="27"/>
        <v>25944.708704750003</v>
      </c>
      <c r="S206" s="17">
        <f t="shared" si="28"/>
        <v>25944.708704750003</v>
      </c>
    </row>
    <row r="207" spans="1:19" ht="14.4">
      <c r="A207" s="4" t="s">
        <v>212</v>
      </c>
      <c r="E207" s="8">
        <v>73434.180000000008</v>
      </c>
      <c r="F207" s="11">
        <v>6.5410157510910333E-5</v>
      </c>
      <c r="G207">
        <v>1</v>
      </c>
      <c r="H207" s="9">
        <v>73434.180000000008</v>
      </c>
      <c r="I207" s="15">
        <v>6.5410157510910333E-5</v>
      </c>
      <c r="J207" s="1">
        <v>1</v>
      </c>
      <c r="K207" s="17">
        <f t="shared" si="24"/>
        <v>77840.230800000005</v>
      </c>
      <c r="L207" s="17">
        <f t="shared" si="29"/>
        <v>89516.265419999996</v>
      </c>
      <c r="M207" s="17">
        <f t="shared" si="30"/>
        <v>40282.319438999999</v>
      </c>
      <c r="N207" s="17">
        <f t="shared" si="25"/>
        <v>49233.945981000004</v>
      </c>
      <c r="O207" s="17">
        <f t="shared" si="31"/>
        <v>20141.159719499999</v>
      </c>
      <c r="Q207" s="17">
        <f t="shared" si="26"/>
        <v>20141.159719499999</v>
      </c>
      <c r="R207" s="17">
        <f t="shared" si="27"/>
        <v>24616.972990500002</v>
      </c>
      <c r="S207" s="17">
        <f t="shared" si="28"/>
        <v>24616.972990500002</v>
      </c>
    </row>
    <row r="208" spans="1:19" ht="14.4">
      <c r="A208" s="4" t="s">
        <v>213</v>
      </c>
      <c r="E208" s="8">
        <v>73364.479999999996</v>
      </c>
      <c r="F208" s="11">
        <v>6.5348073506179684E-5</v>
      </c>
      <c r="G208">
        <v>1</v>
      </c>
      <c r="H208" s="9">
        <v>73364.479999999996</v>
      </c>
      <c r="I208" s="15">
        <v>6.5348073506179684E-5</v>
      </c>
      <c r="J208" s="1">
        <v>1</v>
      </c>
      <c r="K208" s="17">
        <f t="shared" si="24"/>
        <v>77766.348799999992</v>
      </c>
      <c r="L208" s="17">
        <f t="shared" si="29"/>
        <v>89431.301119999989</v>
      </c>
      <c r="M208" s="17">
        <f t="shared" si="30"/>
        <v>40244.085503999995</v>
      </c>
      <c r="N208" s="17">
        <f t="shared" si="25"/>
        <v>49187.215616000001</v>
      </c>
      <c r="O208" s="17">
        <f t="shared" si="31"/>
        <v>20122.042751999998</v>
      </c>
      <c r="Q208" s="17">
        <f t="shared" si="26"/>
        <v>20122.042751999998</v>
      </c>
      <c r="R208" s="17">
        <f t="shared" si="27"/>
        <v>24593.607808000001</v>
      </c>
      <c r="S208" s="17">
        <f t="shared" si="28"/>
        <v>24593.607808000001</v>
      </c>
    </row>
    <row r="209" spans="1:19" ht="14.4">
      <c r="A209" s="4" t="s">
        <v>214</v>
      </c>
      <c r="B209" s="8">
        <v>569714.72</v>
      </c>
      <c r="C209" s="11">
        <v>5.0746300389660742E-4</v>
      </c>
      <c r="D209">
        <v>6</v>
      </c>
      <c r="E209" s="8">
        <v>63364.83</v>
      </c>
      <c r="F209" s="11">
        <v>5.6441067510416213E-5</v>
      </c>
      <c r="G209">
        <v>1</v>
      </c>
      <c r="H209" s="9">
        <v>633079.54999999993</v>
      </c>
      <c r="I209" s="15">
        <v>5.6390407140702358E-4</v>
      </c>
      <c r="J209" s="1">
        <v>7</v>
      </c>
      <c r="K209" s="17">
        <f t="shared" si="24"/>
        <v>67166.719800000006</v>
      </c>
      <c r="L209" s="17">
        <f t="shared" si="29"/>
        <v>77241.727769999998</v>
      </c>
      <c r="M209" s="17">
        <f t="shared" si="30"/>
        <v>34758.777496499999</v>
      </c>
      <c r="N209" s="17">
        <f t="shared" si="25"/>
        <v>42482.950273499999</v>
      </c>
      <c r="O209" s="17">
        <f t="shared" si="31"/>
        <v>17379.388748249999</v>
      </c>
      <c r="Q209" s="17">
        <f t="shared" si="26"/>
        <v>17379.388748249999</v>
      </c>
      <c r="R209" s="17">
        <f t="shared" si="27"/>
        <v>21241.475136749999</v>
      </c>
      <c r="S209" s="17">
        <f t="shared" si="28"/>
        <v>21241.475136749999</v>
      </c>
    </row>
    <row r="210" spans="1:19" ht="14.4">
      <c r="A210" s="4" t="s">
        <v>215</v>
      </c>
      <c r="B210" s="8">
        <v>67513.850000000006</v>
      </c>
      <c r="C210" s="11">
        <v>6.0136731460308726E-5</v>
      </c>
      <c r="D210">
        <v>1</v>
      </c>
      <c r="E210" s="8">
        <v>58956.11</v>
      </c>
      <c r="F210" s="11">
        <v>5.2514080518507259E-5</v>
      </c>
      <c r="G210">
        <v>1</v>
      </c>
      <c r="H210" s="9">
        <v>126469.96</v>
      </c>
      <c r="I210" s="15">
        <v>1.1265081197881599E-4</v>
      </c>
      <c r="J210" s="1">
        <v>2</v>
      </c>
      <c r="K210" s="17">
        <f t="shared" si="24"/>
        <v>62493.476600000002</v>
      </c>
      <c r="L210" s="17">
        <f t="shared" si="29"/>
        <v>71867.498089999994</v>
      </c>
      <c r="M210" s="17">
        <f t="shared" si="30"/>
        <v>32340.374140499996</v>
      </c>
      <c r="N210" s="17">
        <f t="shared" si="25"/>
        <v>39527.123949499997</v>
      </c>
      <c r="O210" s="17">
        <f t="shared" si="31"/>
        <v>16170.187070249998</v>
      </c>
      <c r="Q210" s="17">
        <f t="shared" si="26"/>
        <v>16170.187070249998</v>
      </c>
      <c r="R210" s="17">
        <f t="shared" si="27"/>
        <v>19763.561974749999</v>
      </c>
      <c r="S210" s="17">
        <f t="shared" si="28"/>
        <v>19763.561974749999</v>
      </c>
    </row>
    <row r="211" spans="1:19" ht="14.4">
      <c r="A211" s="4" t="s">
        <v>216</v>
      </c>
      <c r="B211" s="8">
        <v>115591.42</v>
      </c>
      <c r="C211" s="11">
        <v>1.0296095073315709E-4</v>
      </c>
      <c r="D211">
        <v>1</v>
      </c>
      <c r="E211" s="8">
        <v>57531.48</v>
      </c>
      <c r="F211" s="11">
        <v>5.1245117309620502E-5</v>
      </c>
      <c r="G211">
        <v>1</v>
      </c>
      <c r="H211" s="9">
        <v>173122.9</v>
      </c>
      <c r="I211" s="15">
        <v>1.542060680427776E-4</v>
      </c>
      <c r="J211" s="1">
        <v>2</v>
      </c>
      <c r="K211" s="17">
        <f t="shared" si="24"/>
        <v>60983.368800000004</v>
      </c>
      <c r="L211" s="17">
        <f t="shared" si="29"/>
        <v>70130.874119999993</v>
      </c>
      <c r="M211" s="17">
        <f t="shared" si="30"/>
        <v>31558.893353999996</v>
      </c>
      <c r="N211" s="17">
        <f t="shared" si="25"/>
        <v>38571.980766000001</v>
      </c>
      <c r="O211" s="17">
        <f t="shared" si="31"/>
        <v>15779.446676999998</v>
      </c>
      <c r="Q211" s="17">
        <f t="shared" si="26"/>
        <v>15779.446676999998</v>
      </c>
      <c r="R211" s="17">
        <f t="shared" si="27"/>
        <v>19285.990383</v>
      </c>
      <c r="S211" s="17">
        <f t="shared" si="28"/>
        <v>19285.990383</v>
      </c>
    </row>
    <row r="212" spans="1:19" ht="14.4">
      <c r="A212" s="4" t="s">
        <v>217</v>
      </c>
      <c r="B212" s="8">
        <v>380723.16000000003</v>
      </c>
      <c r="C212" s="11">
        <v>3.3912221616216751E-4</v>
      </c>
      <c r="D212">
        <v>1</v>
      </c>
      <c r="E212" s="8">
        <v>57188.42</v>
      </c>
      <c r="F212" s="11">
        <v>5.0939542866824337E-5</v>
      </c>
      <c r="G212">
        <v>1</v>
      </c>
      <c r="H212" s="9">
        <v>437911.58</v>
      </c>
      <c r="I212" s="15">
        <v>3.9006175902899182E-4</v>
      </c>
      <c r="J212" s="1">
        <v>2</v>
      </c>
      <c r="K212" s="17">
        <f t="shared" si="24"/>
        <v>60619.725200000001</v>
      </c>
      <c r="L212" s="17">
        <f t="shared" si="29"/>
        <v>69712.683980000002</v>
      </c>
      <c r="M212" s="17">
        <f t="shared" si="30"/>
        <v>31370.707791000001</v>
      </c>
      <c r="N212" s="17">
        <f t="shared" si="25"/>
        <v>38341.976189000001</v>
      </c>
      <c r="O212" s="17">
        <f t="shared" si="31"/>
        <v>15685.3538955</v>
      </c>
      <c r="Q212" s="17">
        <f t="shared" si="26"/>
        <v>15685.3538955</v>
      </c>
      <c r="R212" s="17">
        <f t="shared" si="27"/>
        <v>19170.9880945</v>
      </c>
      <c r="S212" s="17">
        <f t="shared" si="28"/>
        <v>19170.9880945</v>
      </c>
    </row>
    <row r="213" spans="1:19" ht="14.4">
      <c r="A213" s="4" t="s">
        <v>218</v>
      </c>
      <c r="B213" s="8">
        <v>192876.23</v>
      </c>
      <c r="C213" s="11">
        <v>1.7180098673956145E-4</v>
      </c>
      <c r="D213">
        <v>2</v>
      </c>
      <c r="E213" s="8">
        <v>45553.120000000003</v>
      </c>
      <c r="F213" s="11">
        <v>4.0575611442973825E-5</v>
      </c>
      <c r="G213">
        <v>1</v>
      </c>
      <c r="H213" s="9">
        <v>238429.35</v>
      </c>
      <c r="I213" s="15">
        <v>2.1237659818253526E-4</v>
      </c>
      <c r="J213" s="1">
        <v>3</v>
      </c>
      <c r="K213" s="17">
        <f t="shared" si="24"/>
        <v>48286.307200000003</v>
      </c>
      <c r="L213" s="17">
        <f t="shared" si="29"/>
        <v>55529.253279999997</v>
      </c>
      <c r="M213" s="17">
        <f t="shared" si="30"/>
        <v>24988.163976</v>
      </c>
      <c r="N213" s="17">
        <f t="shared" si="25"/>
        <v>30541.089304000001</v>
      </c>
      <c r="O213" s="17">
        <f t="shared" si="31"/>
        <v>12494.081988</v>
      </c>
      <c r="Q213" s="17">
        <f t="shared" si="26"/>
        <v>12494.081988</v>
      </c>
      <c r="R213" s="17">
        <f t="shared" si="27"/>
        <v>15270.544652</v>
      </c>
      <c r="S213" s="17">
        <f t="shared" si="28"/>
        <v>15270.544652</v>
      </c>
    </row>
    <row r="214" spans="1:19" ht="14.4">
      <c r="A214" s="4" t="s">
        <v>219</v>
      </c>
      <c r="B214" s="8">
        <v>537069.56000000006</v>
      </c>
      <c r="C214" s="11">
        <v>4.7838492257849558E-4</v>
      </c>
      <c r="D214">
        <v>1</v>
      </c>
      <c r="E214" s="8">
        <v>42304.36</v>
      </c>
      <c r="F214" s="11">
        <v>3.7681837681012501E-5</v>
      </c>
      <c r="G214">
        <v>2</v>
      </c>
      <c r="H214" s="9">
        <v>579373.92000000004</v>
      </c>
      <c r="I214" s="15">
        <v>5.1606676025950805E-4</v>
      </c>
      <c r="J214" s="1">
        <v>3</v>
      </c>
      <c r="K214" s="17">
        <f t="shared" si="24"/>
        <v>44842.621600000006</v>
      </c>
      <c r="L214" s="17">
        <f t="shared" si="29"/>
        <v>51569.014840000003</v>
      </c>
      <c r="M214" s="17">
        <f t="shared" si="30"/>
        <v>23206.056678000001</v>
      </c>
      <c r="N214" s="17">
        <f t="shared" si="25"/>
        <v>28362.958162000003</v>
      </c>
      <c r="O214" s="17">
        <f t="shared" si="31"/>
        <v>11603.028339</v>
      </c>
      <c r="Q214" s="17">
        <f t="shared" si="26"/>
        <v>11603.028339</v>
      </c>
      <c r="R214" s="17">
        <f t="shared" si="27"/>
        <v>14181.479081000001</v>
      </c>
      <c r="S214" s="17">
        <f t="shared" si="28"/>
        <v>14181.479081000001</v>
      </c>
    </row>
    <row r="215" spans="1:19" ht="14.4">
      <c r="A215" s="4" t="s">
        <v>220</v>
      </c>
      <c r="B215" s="8">
        <v>1259843.9099999999</v>
      </c>
      <c r="C215" s="11">
        <v>1.1221830024146949E-3</v>
      </c>
      <c r="D215">
        <v>1</v>
      </c>
      <c r="E215" s="8">
        <v>38257.61</v>
      </c>
      <c r="F215" s="11">
        <v>3.4077268869768523E-5</v>
      </c>
      <c r="G215">
        <v>1</v>
      </c>
      <c r="H215" s="9">
        <v>1298101.52</v>
      </c>
      <c r="I215" s="15">
        <v>1.1562602712844633E-3</v>
      </c>
      <c r="J215" s="1">
        <v>2</v>
      </c>
      <c r="K215" s="17">
        <f t="shared" si="24"/>
        <v>40553.066600000006</v>
      </c>
      <c r="L215" s="17">
        <f t="shared" si="29"/>
        <v>46636.026590000001</v>
      </c>
      <c r="M215" s="17">
        <f t="shared" si="30"/>
        <v>20986.211965500002</v>
      </c>
      <c r="N215" s="17">
        <f t="shared" si="25"/>
        <v>25649.814624500003</v>
      </c>
      <c r="O215" s="17">
        <f t="shared" si="31"/>
        <v>10493.105982750001</v>
      </c>
      <c r="Q215" s="17">
        <f t="shared" si="26"/>
        <v>10493.105982750001</v>
      </c>
      <c r="R215" s="17">
        <f t="shared" si="27"/>
        <v>12824.907312250001</v>
      </c>
      <c r="S215" s="17">
        <f t="shared" si="28"/>
        <v>12824.907312250001</v>
      </c>
    </row>
    <row r="216" spans="1:19" ht="14.4">
      <c r="A216" s="4" t="s">
        <v>221</v>
      </c>
      <c r="E216" s="8">
        <v>34897.33</v>
      </c>
      <c r="F216" s="11">
        <v>3.108416070023818E-5</v>
      </c>
      <c r="G216">
        <v>1</v>
      </c>
      <c r="H216" s="9">
        <v>34897.33</v>
      </c>
      <c r="I216" s="15">
        <v>3.108416070023818E-5</v>
      </c>
      <c r="J216" s="1">
        <v>1</v>
      </c>
      <c r="K216" s="17">
        <f t="shared" si="24"/>
        <v>36991.169800000003</v>
      </c>
      <c r="L216" s="17">
        <f t="shared" si="29"/>
        <v>42539.845269999998</v>
      </c>
      <c r="M216" s="17">
        <f t="shared" si="30"/>
        <v>19142.930371499999</v>
      </c>
      <c r="N216" s="17">
        <f t="shared" si="25"/>
        <v>23396.914898499999</v>
      </c>
      <c r="O216" s="17">
        <f t="shared" si="31"/>
        <v>9571.4651857499994</v>
      </c>
      <c r="Q216" s="17">
        <f t="shared" si="26"/>
        <v>9571.4651857499994</v>
      </c>
      <c r="R216" s="17">
        <f t="shared" si="27"/>
        <v>11698.45744925</v>
      </c>
      <c r="S216" s="17">
        <f t="shared" si="28"/>
        <v>11698.45744925</v>
      </c>
    </row>
    <row r="217" spans="1:19" ht="14.4">
      <c r="A217" s="4" t="s">
        <v>222</v>
      </c>
      <c r="E217" s="8">
        <v>32952.959999999999</v>
      </c>
      <c r="F217" s="11">
        <v>2.9352248558514953E-5</v>
      </c>
      <c r="G217">
        <v>1</v>
      </c>
      <c r="H217" s="9">
        <v>32952.959999999999</v>
      </c>
      <c r="I217" s="15">
        <v>2.9352248558514953E-5</v>
      </c>
      <c r="J217" s="1">
        <v>1</v>
      </c>
      <c r="K217" s="17">
        <f t="shared" si="24"/>
        <v>34930.137600000002</v>
      </c>
      <c r="L217" s="17">
        <f t="shared" si="29"/>
        <v>40169.658239999997</v>
      </c>
      <c r="M217" s="17">
        <f t="shared" si="30"/>
        <v>18076.346207999999</v>
      </c>
      <c r="N217" s="17">
        <f t="shared" si="25"/>
        <v>22093.312032000002</v>
      </c>
      <c r="O217" s="17">
        <f t="shared" si="31"/>
        <v>9038.1731039999995</v>
      </c>
      <c r="Q217" s="17">
        <f t="shared" si="26"/>
        <v>9038.1731039999995</v>
      </c>
      <c r="R217" s="17">
        <f t="shared" si="27"/>
        <v>11046.656016000001</v>
      </c>
      <c r="S217" s="17">
        <f t="shared" si="28"/>
        <v>11046.656016000001</v>
      </c>
    </row>
    <row r="218" spans="1:19" ht="14.4">
      <c r="A218" s="4" t="s">
        <v>223</v>
      </c>
      <c r="E218" s="8">
        <v>32697.16</v>
      </c>
      <c r="F218" s="11">
        <v>2.912439937042174E-5</v>
      </c>
      <c r="G218">
        <v>1</v>
      </c>
      <c r="H218" s="9">
        <v>32697.16</v>
      </c>
      <c r="I218" s="15">
        <v>2.912439937042174E-5</v>
      </c>
      <c r="J218" s="1">
        <v>1</v>
      </c>
      <c r="K218" s="17">
        <f t="shared" si="24"/>
        <v>34658.989600000001</v>
      </c>
      <c r="L218" s="17">
        <f t="shared" si="29"/>
        <v>39857.838039999995</v>
      </c>
      <c r="M218" s="17">
        <f t="shared" si="30"/>
        <v>17936.027117999998</v>
      </c>
      <c r="N218" s="17">
        <f t="shared" si="25"/>
        <v>21921.810922000001</v>
      </c>
      <c r="O218" s="17">
        <f t="shared" si="31"/>
        <v>8968.0135589999991</v>
      </c>
      <c r="Q218" s="17">
        <f t="shared" si="26"/>
        <v>8968.0135589999991</v>
      </c>
      <c r="R218" s="17">
        <f t="shared" si="27"/>
        <v>10960.905461</v>
      </c>
      <c r="S218" s="17">
        <f t="shared" si="28"/>
        <v>10960.905461</v>
      </c>
    </row>
    <row r="219" spans="1:19" ht="14.4">
      <c r="A219" s="4" t="s">
        <v>224</v>
      </c>
      <c r="E219" s="8">
        <v>30013.7</v>
      </c>
      <c r="F219" s="11">
        <v>2.6734156280974464E-5</v>
      </c>
      <c r="G219">
        <v>1</v>
      </c>
      <c r="H219" s="9">
        <v>30013.7</v>
      </c>
      <c r="I219" s="15">
        <v>2.6734156280974464E-5</v>
      </c>
      <c r="J219" s="1">
        <v>1</v>
      </c>
      <c r="K219" s="17">
        <f t="shared" si="24"/>
        <v>31814.522000000001</v>
      </c>
      <c r="L219" s="17">
        <f t="shared" si="29"/>
        <v>36586.700299999997</v>
      </c>
      <c r="M219" s="17">
        <f t="shared" si="30"/>
        <v>16464.015134999998</v>
      </c>
      <c r="N219" s="17">
        <f t="shared" si="25"/>
        <v>20122.685164999999</v>
      </c>
      <c r="O219" s="17">
        <f t="shared" si="31"/>
        <v>8232.0075674999989</v>
      </c>
      <c r="Q219" s="17">
        <f t="shared" si="26"/>
        <v>8232.0075674999989</v>
      </c>
      <c r="R219" s="17">
        <f t="shared" si="27"/>
        <v>10061.342582499999</v>
      </c>
      <c r="S219" s="17">
        <f t="shared" si="28"/>
        <v>10061.342582499999</v>
      </c>
    </row>
    <row r="220" spans="1:19" ht="14.4">
      <c r="A220" s="4" t="s">
        <v>225</v>
      </c>
      <c r="B220" s="8">
        <v>974096</v>
      </c>
      <c r="C220" s="11">
        <v>8.6765825928399704E-4</v>
      </c>
      <c r="D220">
        <v>2</v>
      </c>
      <c r="E220" s="8">
        <v>18714.47</v>
      </c>
      <c r="F220" s="11">
        <v>1.6669573084811542E-5</v>
      </c>
      <c r="G220">
        <v>1</v>
      </c>
      <c r="H220" s="9">
        <v>992810.47</v>
      </c>
      <c r="I220" s="15">
        <v>8.843278323688085E-4</v>
      </c>
      <c r="J220" s="1">
        <v>3</v>
      </c>
      <c r="K220" s="17">
        <f t="shared" si="24"/>
        <v>19837.338200000002</v>
      </c>
      <c r="L220" s="17">
        <f t="shared" si="29"/>
        <v>22812.93893</v>
      </c>
      <c r="M220" s="17">
        <f t="shared" si="30"/>
        <v>10265.822518500001</v>
      </c>
      <c r="N220" s="17">
        <f t="shared" si="25"/>
        <v>12547.116411500001</v>
      </c>
      <c r="O220" s="17">
        <f t="shared" si="31"/>
        <v>5132.9112592500005</v>
      </c>
      <c r="Q220" s="17">
        <f t="shared" si="26"/>
        <v>5132.9112592500005</v>
      </c>
      <c r="R220" s="17">
        <f t="shared" si="27"/>
        <v>6273.5582057500005</v>
      </c>
      <c r="S220" s="17">
        <f t="shared" si="28"/>
        <v>6273.5582057500005</v>
      </c>
    </row>
    <row r="221" spans="1:19" ht="14.4">
      <c r="A221" s="4" t="s">
        <v>226</v>
      </c>
      <c r="B221" s="8">
        <v>354791.85000000003</v>
      </c>
      <c r="C221" s="11">
        <v>3.1602437437290473E-4</v>
      </c>
      <c r="D221">
        <v>1</v>
      </c>
      <c r="E221" s="8">
        <v>10967.36</v>
      </c>
      <c r="F221" s="11">
        <v>9.7689760419311211E-6</v>
      </c>
      <c r="G221">
        <v>1</v>
      </c>
      <c r="H221" s="9">
        <v>365759.21</v>
      </c>
      <c r="I221" s="15">
        <v>3.2579335041483582E-4</v>
      </c>
      <c r="J221" s="1">
        <v>2</v>
      </c>
      <c r="K221" s="17">
        <f t="shared" si="24"/>
        <v>11625.401600000001</v>
      </c>
      <c r="L221" s="17">
        <f t="shared" si="29"/>
        <v>13369.21184</v>
      </c>
      <c r="M221" s="17">
        <f t="shared" si="30"/>
        <v>6016.1453280000005</v>
      </c>
      <c r="N221" s="17">
        <f t="shared" si="25"/>
        <v>7353.0665120000003</v>
      </c>
      <c r="O221" s="17">
        <f t="shared" si="31"/>
        <v>3008.0726640000003</v>
      </c>
      <c r="Q221" s="17">
        <f t="shared" si="26"/>
        <v>3008.0726640000003</v>
      </c>
      <c r="R221" s="17">
        <f t="shared" si="27"/>
        <v>3676.5332560000002</v>
      </c>
      <c r="S221" s="17">
        <f t="shared" si="28"/>
        <v>3676.5332560000002</v>
      </c>
    </row>
    <row r="222" spans="1:19" ht="14.4" hidden="1">
      <c r="A222" s="18" t="s">
        <v>227</v>
      </c>
      <c r="B222" s="19">
        <v>17535088.970000003</v>
      </c>
      <c r="C222" s="20">
        <v>1.5619060926336026E-2</v>
      </c>
      <c r="D222" s="21">
        <v>52</v>
      </c>
      <c r="E222" s="19"/>
      <c r="F222" s="20"/>
      <c r="G222" s="21"/>
      <c r="H222" s="22">
        <v>17535088.970000003</v>
      </c>
      <c r="I222" s="23">
        <v>1.5619060926336026E-2</v>
      </c>
      <c r="J222" s="24">
        <v>52</v>
      </c>
      <c r="K222" s="25">
        <f t="shared" si="24"/>
        <v>0</v>
      </c>
      <c r="L222" s="17">
        <f t="shared" ref="L222:L260" si="32">K222*1.05*1.025</f>
        <v>0</v>
      </c>
      <c r="M222" s="17">
        <f t="shared" si="30"/>
        <v>0</v>
      </c>
      <c r="N222" s="17"/>
      <c r="O222" s="17">
        <f t="shared" si="31"/>
        <v>0</v>
      </c>
      <c r="P222" s="21"/>
    </row>
    <row r="223" spans="1:19" ht="14.4" hidden="1">
      <c r="A223" s="4" t="s">
        <v>228</v>
      </c>
      <c r="B223" s="8">
        <v>2495307.73</v>
      </c>
      <c r="C223" s="11">
        <v>2.2226498839844348E-3</v>
      </c>
      <c r="D223">
        <v>7</v>
      </c>
      <c r="H223" s="9">
        <v>2495307.73</v>
      </c>
      <c r="I223" s="15">
        <v>2.2226498839844348E-3</v>
      </c>
      <c r="J223" s="1">
        <v>7</v>
      </c>
      <c r="K223" s="17">
        <f t="shared" si="24"/>
        <v>0</v>
      </c>
      <c r="L223" s="17">
        <f t="shared" si="32"/>
        <v>0</v>
      </c>
      <c r="M223" s="17">
        <f t="shared" si="30"/>
        <v>0</v>
      </c>
      <c r="N223" s="17"/>
      <c r="O223" s="17">
        <f t="shared" si="31"/>
        <v>0</v>
      </c>
    </row>
    <row r="224" spans="1:19" ht="14.4" hidden="1">
      <c r="A224" s="4" t="s">
        <v>229</v>
      </c>
      <c r="B224" s="8">
        <v>1559377.66</v>
      </c>
      <c r="C224" s="11">
        <v>1.388987231281057E-3</v>
      </c>
      <c r="D224">
        <v>6</v>
      </c>
      <c r="H224" s="9">
        <v>1559377.66</v>
      </c>
      <c r="I224" s="15">
        <v>1.388987231281057E-3</v>
      </c>
      <c r="J224" s="1">
        <v>6</v>
      </c>
      <c r="K224" s="17">
        <f t="shared" si="24"/>
        <v>0</v>
      </c>
      <c r="L224" s="17">
        <f t="shared" si="32"/>
        <v>0</v>
      </c>
      <c r="M224" s="17">
        <f t="shared" si="30"/>
        <v>0</v>
      </c>
      <c r="N224" s="17"/>
      <c r="O224" s="17">
        <f t="shared" si="31"/>
        <v>0</v>
      </c>
    </row>
    <row r="225" spans="1:15" ht="14.4" hidden="1">
      <c r="A225" s="4" t="s">
        <v>230</v>
      </c>
      <c r="B225" s="8">
        <v>1516595.47</v>
      </c>
      <c r="C225" s="11">
        <v>1.3508797752359062E-3</v>
      </c>
      <c r="D225">
        <v>1</v>
      </c>
      <c r="H225" s="9">
        <v>1516595.47</v>
      </c>
      <c r="I225" s="15">
        <v>1.3508797752359062E-3</v>
      </c>
      <c r="J225" s="1">
        <v>1</v>
      </c>
      <c r="K225" s="17">
        <f t="shared" si="24"/>
        <v>0</v>
      </c>
      <c r="L225" s="17">
        <f t="shared" si="32"/>
        <v>0</v>
      </c>
      <c r="M225" s="17">
        <f t="shared" si="30"/>
        <v>0</v>
      </c>
      <c r="N225" s="17"/>
      <c r="O225" s="17">
        <f t="shared" si="31"/>
        <v>0</v>
      </c>
    </row>
    <row r="226" spans="1:15" ht="14.4" hidden="1">
      <c r="A226" s="4" t="s">
        <v>231</v>
      </c>
      <c r="B226" s="8">
        <v>1317200.9400000002</v>
      </c>
      <c r="C226" s="11">
        <v>1.1732727315661338E-3</v>
      </c>
      <c r="D226">
        <v>6</v>
      </c>
      <c r="H226" s="9">
        <v>1317200.9400000002</v>
      </c>
      <c r="I226" s="15">
        <v>1.1732727315661338E-3</v>
      </c>
      <c r="J226" s="1">
        <v>6</v>
      </c>
      <c r="K226" s="17">
        <f t="shared" si="24"/>
        <v>0</v>
      </c>
      <c r="L226" s="17">
        <f t="shared" si="32"/>
        <v>0</v>
      </c>
      <c r="M226" s="17">
        <f t="shared" si="30"/>
        <v>0</v>
      </c>
      <c r="N226" s="17"/>
      <c r="O226" s="17">
        <f t="shared" si="31"/>
        <v>0</v>
      </c>
    </row>
    <row r="227" spans="1:15" ht="14.4" hidden="1">
      <c r="A227" s="4" t="s">
        <v>232</v>
      </c>
      <c r="B227" s="8">
        <v>1210617.93</v>
      </c>
      <c r="C227" s="11">
        <v>1.0783358578639022E-3</v>
      </c>
      <c r="D227">
        <v>1</v>
      </c>
      <c r="H227" s="9">
        <v>1210617.93</v>
      </c>
      <c r="I227" s="15">
        <v>1.0783358578639022E-3</v>
      </c>
      <c r="J227" s="1">
        <v>1</v>
      </c>
      <c r="K227" s="17">
        <f t="shared" si="24"/>
        <v>0</v>
      </c>
      <c r="L227" s="17">
        <f t="shared" si="32"/>
        <v>0</v>
      </c>
      <c r="M227" s="17">
        <f t="shared" si="30"/>
        <v>0</v>
      </c>
      <c r="N227" s="17"/>
      <c r="O227" s="17">
        <f t="shared" si="31"/>
        <v>0</v>
      </c>
    </row>
    <row r="228" spans="1:15" ht="14.4" hidden="1">
      <c r="A228" s="4" t="s">
        <v>233</v>
      </c>
      <c r="B228" s="8">
        <v>1193854.67</v>
      </c>
      <c r="C228" s="11">
        <v>1.0634042895261561E-3</v>
      </c>
      <c r="D228">
        <v>2</v>
      </c>
      <c r="H228" s="9">
        <v>1193854.67</v>
      </c>
      <c r="I228" s="15">
        <v>1.0634042895261561E-3</v>
      </c>
      <c r="J228" s="1">
        <v>2</v>
      </c>
      <c r="K228" s="17">
        <f t="shared" si="24"/>
        <v>0</v>
      </c>
      <c r="L228" s="17">
        <f t="shared" si="32"/>
        <v>0</v>
      </c>
      <c r="M228" s="17">
        <f t="shared" si="30"/>
        <v>0</v>
      </c>
      <c r="N228" s="17"/>
      <c r="O228" s="17">
        <f t="shared" si="31"/>
        <v>0</v>
      </c>
    </row>
    <row r="229" spans="1:15" ht="14.4" hidden="1">
      <c r="A229" s="4" t="s">
        <v>234</v>
      </c>
      <c r="B229" s="8">
        <v>1041363.18</v>
      </c>
      <c r="C229" s="11">
        <v>9.2757527393732002E-4</v>
      </c>
      <c r="D229">
        <v>6</v>
      </c>
      <c r="H229" s="9">
        <v>1041363.18</v>
      </c>
      <c r="I229" s="15">
        <v>9.2757527393732002E-4</v>
      </c>
      <c r="J229" s="1">
        <v>6</v>
      </c>
      <c r="K229" s="17">
        <f t="shared" si="24"/>
        <v>0</v>
      </c>
      <c r="L229" s="17">
        <f t="shared" si="32"/>
        <v>0</v>
      </c>
      <c r="M229" s="17">
        <f t="shared" si="30"/>
        <v>0</v>
      </c>
      <c r="N229" s="17"/>
      <c r="O229" s="17">
        <f t="shared" si="31"/>
        <v>0</v>
      </c>
    </row>
    <row r="230" spans="1:15" ht="14.4" hidden="1">
      <c r="A230" s="4" t="s">
        <v>235</v>
      </c>
      <c r="B230" s="8">
        <v>1026933.81</v>
      </c>
      <c r="C230" s="11">
        <v>9.1472257558236863E-4</v>
      </c>
      <c r="D230">
        <v>1</v>
      </c>
      <c r="H230" s="9">
        <v>1026933.81</v>
      </c>
      <c r="I230" s="15">
        <v>9.1472257558236863E-4</v>
      </c>
      <c r="J230" s="1">
        <v>1</v>
      </c>
      <c r="K230" s="17">
        <f t="shared" si="24"/>
        <v>0</v>
      </c>
      <c r="L230" s="17">
        <f t="shared" si="32"/>
        <v>0</v>
      </c>
      <c r="M230" s="17">
        <f t="shared" si="30"/>
        <v>0</v>
      </c>
      <c r="N230" s="17"/>
      <c r="O230" s="17">
        <f t="shared" si="31"/>
        <v>0</v>
      </c>
    </row>
    <row r="231" spans="1:15" ht="14.4" hidden="1">
      <c r="A231" s="4" t="s">
        <v>236</v>
      </c>
      <c r="B231" s="8">
        <v>977009.92</v>
      </c>
      <c r="C231" s="11">
        <v>8.7025378041835427E-4</v>
      </c>
      <c r="D231">
        <v>2</v>
      </c>
      <c r="H231" s="9">
        <v>977009.92</v>
      </c>
      <c r="I231" s="15">
        <v>8.7025378041835427E-4</v>
      </c>
      <c r="J231" s="1">
        <v>2</v>
      </c>
      <c r="K231" s="17">
        <f t="shared" si="24"/>
        <v>0</v>
      </c>
      <c r="L231" s="17">
        <f t="shared" si="32"/>
        <v>0</v>
      </c>
      <c r="M231" s="17">
        <f t="shared" si="30"/>
        <v>0</v>
      </c>
      <c r="N231" s="17"/>
      <c r="O231" s="17">
        <f t="shared" si="31"/>
        <v>0</v>
      </c>
    </row>
    <row r="232" spans="1:15" ht="14.4" hidden="1">
      <c r="A232" s="4" t="s">
        <v>237</v>
      </c>
      <c r="B232" s="8">
        <v>725212.31</v>
      </c>
      <c r="C232" s="11">
        <v>6.4596964827483782E-4</v>
      </c>
      <c r="D232">
        <v>2</v>
      </c>
      <c r="H232" s="9">
        <v>725212.31</v>
      </c>
      <c r="I232" s="15">
        <v>6.4596964827483782E-4</v>
      </c>
      <c r="J232" s="1">
        <v>2</v>
      </c>
      <c r="K232" s="17">
        <f t="shared" si="24"/>
        <v>0</v>
      </c>
      <c r="L232" s="17">
        <f t="shared" si="32"/>
        <v>0</v>
      </c>
      <c r="M232" s="17">
        <f t="shared" si="30"/>
        <v>0</v>
      </c>
      <c r="N232" s="17"/>
      <c r="O232" s="17">
        <f t="shared" si="31"/>
        <v>0</v>
      </c>
    </row>
    <row r="233" spans="1:15" ht="14.4" hidden="1">
      <c r="A233" s="4" t="s">
        <v>238</v>
      </c>
      <c r="B233" s="8">
        <v>708443.54</v>
      </c>
      <c r="C233" s="11">
        <v>6.3103317200501052E-4</v>
      </c>
      <c r="D233">
        <v>2</v>
      </c>
      <c r="H233" s="9">
        <v>708443.54</v>
      </c>
      <c r="I233" s="15">
        <v>6.3103317200501052E-4</v>
      </c>
      <c r="J233" s="1">
        <v>2</v>
      </c>
      <c r="K233" s="17">
        <f t="shared" si="24"/>
        <v>0</v>
      </c>
      <c r="L233" s="17">
        <f t="shared" si="32"/>
        <v>0</v>
      </c>
      <c r="M233" s="17">
        <f t="shared" si="30"/>
        <v>0</v>
      </c>
      <c r="N233" s="17"/>
      <c r="O233" s="17">
        <f t="shared" si="31"/>
        <v>0</v>
      </c>
    </row>
    <row r="234" spans="1:15" ht="14.4" hidden="1">
      <c r="A234" s="4" t="s">
        <v>239</v>
      </c>
      <c r="B234" s="8">
        <v>673589.88000000012</v>
      </c>
      <c r="C234" s="11">
        <v>5.9998790956139491E-4</v>
      </c>
      <c r="D234">
        <v>2</v>
      </c>
      <c r="H234" s="9">
        <v>673589.88000000012</v>
      </c>
      <c r="I234" s="15">
        <v>5.9998790956139491E-4</v>
      </c>
      <c r="J234" s="1">
        <v>2</v>
      </c>
      <c r="K234" s="17">
        <f t="shared" si="24"/>
        <v>0</v>
      </c>
      <c r="L234" s="17">
        <f t="shared" si="32"/>
        <v>0</v>
      </c>
      <c r="M234" s="17">
        <f t="shared" si="30"/>
        <v>0</v>
      </c>
      <c r="N234" s="17"/>
      <c r="O234" s="17">
        <f t="shared" si="31"/>
        <v>0</v>
      </c>
    </row>
    <row r="235" spans="1:15" ht="14.4" hidden="1">
      <c r="A235" s="4" t="s">
        <v>240</v>
      </c>
      <c r="B235" s="8">
        <v>617339.02</v>
      </c>
      <c r="C235" s="11">
        <v>5.498834811777162E-4</v>
      </c>
      <c r="D235">
        <v>2</v>
      </c>
      <c r="H235" s="9">
        <v>617339.02</v>
      </c>
      <c r="I235" s="15">
        <v>5.498834811777162E-4</v>
      </c>
      <c r="J235" s="1">
        <v>2</v>
      </c>
      <c r="K235" s="17">
        <f t="shared" si="24"/>
        <v>0</v>
      </c>
      <c r="L235" s="17">
        <f t="shared" si="32"/>
        <v>0</v>
      </c>
      <c r="M235" s="17">
        <f t="shared" si="30"/>
        <v>0</v>
      </c>
      <c r="N235" s="17"/>
      <c r="O235" s="17">
        <f t="shared" si="31"/>
        <v>0</v>
      </c>
    </row>
    <row r="236" spans="1:15" ht="14.4" hidden="1">
      <c r="A236" s="4" t="s">
        <v>241</v>
      </c>
      <c r="B236" s="8">
        <v>607183.28</v>
      </c>
      <c r="C236" s="11">
        <v>5.4083744085916359E-4</v>
      </c>
      <c r="D236">
        <v>3</v>
      </c>
      <c r="H236" s="9">
        <v>607183.28</v>
      </c>
      <c r="I236" s="15">
        <v>5.4083744085916359E-4</v>
      </c>
      <c r="J236" s="1">
        <v>3</v>
      </c>
      <c r="K236" s="17">
        <f t="shared" si="24"/>
        <v>0</v>
      </c>
      <c r="L236" s="17">
        <f t="shared" si="32"/>
        <v>0</v>
      </c>
      <c r="M236" s="17">
        <f t="shared" si="30"/>
        <v>0</v>
      </c>
      <c r="N236" s="17"/>
      <c r="O236" s="17">
        <f t="shared" si="31"/>
        <v>0</v>
      </c>
    </row>
    <row r="237" spans="1:15" ht="14.4" hidden="1">
      <c r="A237" s="4" t="s">
        <v>242</v>
      </c>
      <c r="B237" s="8">
        <v>570795.88</v>
      </c>
      <c r="C237" s="11">
        <v>5.0842602746267024E-4</v>
      </c>
      <c r="D237">
        <v>2</v>
      </c>
      <c r="H237" s="9">
        <v>570795.88</v>
      </c>
      <c r="I237" s="15">
        <v>5.0842602746267024E-4</v>
      </c>
      <c r="J237" s="1">
        <v>2</v>
      </c>
      <c r="K237" s="17">
        <f t="shared" si="24"/>
        <v>0</v>
      </c>
      <c r="L237" s="17">
        <f t="shared" si="32"/>
        <v>0</v>
      </c>
      <c r="M237" s="17">
        <f t="shared" si="30"/>
        <v>0</v>
      </c>
      <c r="N237" s="17"/>
      <c r="O237" s="17">
        <f t="shared" si="31"/>
        <v>0</v>
      </c>
    </row>
    <row r="238" spans="1:15" ht="14.4" hidden="1">
      <c r="A238" s="4" t="s">
        <v>243</v>
      </c>
      <c r="B238" s="8">
        <v>502724.66000000003</v>
      </c>
      <c r="C238" s="11">
        <v>4.4779282883282477E-4</v>
      </c>
      <c r="D238">
        <v>7</v>
      </c>
      <c r="H238" s="9">
        <v>502724.66000000003</v>
      </c>
      <c r="I238" s="15">
        <v>4.4779282883282477E-4</v>
      </c>
      <c r="J238" s="1">
        <v>7</v>
      </c>
      <c r="K238" s="17">
        <f t="shared" si="24"/>
        <v>0</v>
      </c>
      <c r="L238" s="17">
        <f t="shared" si="32"/>
        <v>0</v>
      </c>
      <c r="M238" s="17">
        <f t="shared" si="30"/>
        <v>0</v>
      </c>
      <c r="N238" s="17"/>
      <c r="O238" s="17">
        <f t="shared" si="31"/>
        <v>0</v>
      </c>
    </row>
    <row r="239" spans="1:15" ht="14.4" hidden="1">
      <c r="A239" s="4" t="s">
        <v>244</v>
      </c>
      <c r="B239" s="8">
        <v>482246.66000000003</v>
      </c>
      <c r="C239" s="11">
        <v>4.2955242354051509E-4</v>
      </c>
      <c r="D239">
        <v>8</v>
      </c>
      <c r="H239" s="9">
        <v>482246.66000000003</v>
      </c>
      <c r="I239" s="15">
        <v>4.2955242354051509E-4</v>
      </c>
      <c r="J239" s="1">
        <v>8</v>
      </c>
      <c r="K239" s="17">
        <f t="shared" si="24"/>
        <v>0</v>
      </c>
      <c r="L239" s="17">
        <f t="shared" si="32"/>
        <v>0</v>
      </c>
      <c r="M239" s="17">
        <f t="shared" si="30"/>
        <v>0</v>
      </c>
      <c r="N239" s="17"/>
      <c r="O239" s="17">
        <f t="shared" si="31"/>
        <v>0</v>
      </c>
    </row>
    <row r="240" spans="1:15" ht="14.4" hidden="1">
      <c r="A240" s="4" t="s">
        <v>245</v>
      </c>
      <c r="B240" s="8">
        <v>466294.22000000009</v>
      </c>
      <c r="C240" s="11">
        <v>4.1534307834072744E-4</v>
      </c>
      <c r="D240">
        <v>1</v>
      </c>
      <c r="H240" s="9">
        <v>466294.22000000009</v>
      </c>
      <c r="I240" s="15">
        <v>4.1534307834072744E-4</v>
      </c>
      <c r="J240" s="1">
        <v>1</v>
      </c>
      <c r="K240" s="17">
        <f t="shared" si="24"/>
        <v>0</v>
      </c>
      <c r="L240" s="17">
        <f t="shared" si="32"/>
        <v>0</v>
      </c>
      <c r="M240" s="17">
        <f t="shared" si="30"/>
        <v>0</v>
      </c>
      <c r="N240" s="17"/>
      <c r="O240" s="17">
        <f t="shared" si="31"/>
        <v>0</v>
      </c>
    </row>
    <row r="241" spans="1:15" ht="14.4" hidden="1">
      <c r="A241" s="4" t="s">
        <v>246</v>
      </c>
      <c r="B241" s="8">
        <v>444268.37000000005</v>
      </c>
      <c r="C241" s="11">
        <v>3.957239538701922E-4</v>
      </c>
      <c r="D241">
        <v>4</v>
      </c>
      <c r="H241" s="9">
        <v>444268.37000000005</v>
      </c>
      <c r="I241" s="15">
        <v>3.957239538701922E-4</v>
      </c>
      <c r="J241" s="1">
        <v>4</v>
      </c>
      <c r="K241" s="17">
        <f t="shared" si="24"/>
        <v>0</v>
      </c>
      <c r="L241" s="17">
        <f t="shared" si="32"/>
        <v>0</v>
      </c>
      <c r="M241" s="17">
        <f t="shared" si="30"/>
        <v>0</v>
      </c>
      <c r="N241" s="17"/>
      <c r="O241" s="17">
        <f t="shared" si="31"/>
        <v>0</v>
      </c>
    </row>
    <row r="242" spans="1:15" ht="14.4" hidden="1">
      <c r="A242" s="4" t="s">
        <v>247</v>
      </c>
      <c r="B242" s="8">
        <v>438946.54000000004</v>
      </c>
      <c r="C242" s="11">
        <v>3.9098363078704089E-4</v>
      </c>
      <c r="D242">
        <v>1</v>
      </c>
      <c r="H242" s="9">
        <v>438946.54000000004</v>
      </c>
      <c r="I242" s="15">
        <v>3.9098363078704089E-4</v>
      </c>
      <c r="J242" s="1">
        <v>1</v>
      </c>
      <c r="K242" s="17">
        <f t="shared" si="24"/>
        <v>0</v>
      </c>
      <c r="L242" s="17">
        <f t="shared" si="32"/>
        <v>0</v>
      </c>
      <c r="M242" s="17">
        <f t="shared" si="30"/>
        <v>0</v>
      </c>
      <c r="N242" s="17"/>
      <c r="O242" s="17">
        <f t="shared" si="31"/>
        <v>0</v>
      </c>
    </row>
    <row r="243" spans="1:15" ht="14.4" hidden="1">
      <c r="A243" s="4" t="s">
        <v>248</v>
      </c>
      <c r="B243" s="8">
        <v>434168.38</v>
      </c>
      <c r="C243" s="11">
        <v>3.8672757184810626E-4</v>
      </c>
      <c r="D243">
        <v>1</v>
      </c>
      <c r="H243" s="9">
        <v>434168.38</v>
      </c>
      <c r="I243" s="15">
        <v>3.8672757184810626E-4</v>
      </c>
      <c r="J243" s="1">
        <v>1</v>
      </c>
      <c r="K243" s="17">
        <f t="shared" si="24"/>
        <v>0</v>
      </c>
      <c r="L243" s="17">
        <f t="shared" si="32"/>
        <v>0</v>
      </c>
      <c r="M243" s="17">
        <f t="shared" si="30"/>
        <v>0</v>
      </c>
      <c r="N243" s="17"/>
      <c r="O243" s="17">
        <f t="shared" si="31"/>
        <v>0</v>
      </c>
    </row>
    <row r="244" spans="1:15" ht="14.4" hidden="1">
      <c r="A244" s="4" t="s">
        <v>249</v>
      </c>
      <c r="B244" s="8">
        <v>427968.35000000003</v>
      </c>
      <c r="C244" s="11">
        <v>3.8120500811998447E-4</v>
      </c>
      <c r="D244">
        <v>1</v>
      </c>
      <c r="H244" s="9">
        <v>427968.35000000003</v>
      </c>
      <c r="I244" s="15">
        <v>3.8120500811998447E-4</v>
      </c>
      <c r="J244" s="1">
        <v>1</v>
      </c>
      <c r="K244" s="17">
        <f t="shared" si="24"/>
        <v>0</v>
      </c>
      <c r="L244" s="17">
        <f t="shared" si="32"/>
        <v>0</v>
      </c>
      <c r="M244" s="17">
        <f t="shared" si="30"/>
        <v>0</v>
      </c>
      <c r="N244" s="17"/>
      <c r="O244" s="17">
        <f t="shared" si="31"/>
        <v>0</v>
      </c>
    </row>
    <row r="245" spans="1:15" ht="14.4" hidden="1">
      <c r="A245" s="4" t="s">
        <v>250</v>
      </c>
      <c r="B245" s="8">
        <v>402955.56</v>
      </c>
      <c r="C245" s="11">
        <v>3.5892532128086781E-4</v>
      </c>
      <c r="D245">
        <v>1</v>
      </c>
      <c r="H245" s="9">
        <v>402955.56</v>
      </c>
      <c r="I245" s="15">
        <v>3.5892532128086781E-4</v>
      </c>
      <c r="J245" s="1">
        <v>1</v>
      </c>
      <c r="K245" s="17">
        <f t="shared" si="24"/>
        <v>0</v>
      </c>
      <c r="L245" s="17">
        <f t="shared" si="32"/>
        <v>0</v>
      </c>
      <c r="M245" s="17">
        <f t="shared" si="30"/>
        <v>0</v>
      </c>
      <c r="N245" s="17"/>
      <c r="O245" s="17">
        <f t="shared" si="31"/>
        <v>0</v>
      </c>
    </row>
    <row r="246" spans="1:15" ht="14.4" hidden="1">
      <c r="A246" s="4" t="s">
        <v>251</v>
      </c>
      <c r="B246" s="8">
        <v>390206.60000000003</v>
      </c>
      <c r="C246" s="11">
        <v>3.4756941750826092E-4</v>
      </c>
      <c r="D246">
        <v>5</v>
      </c>
      <c r="H246" s="9">
        <v>390206.60000000003</v>
      </c>
      <c r="I246" s="15">
        <v>3.4756941750826092E-4</v>
      </c>
      <c r="J246" s="1">
        <v>5</v>
      </c>
      <c r="K246" s="17">
        <f t="shared" si="24"/>
        <v>0</v>
      </c>
      <c r="L246" s="17">
        <f t="shared" si="32"/>
        <v>0</v>
      </c>
      <c r="M246" s="17">
        <f t="shared" si="30"/>
        <v>0</v>
      </c>
      <c r="N246" s="17"/>
      <c r="O246" s="17">
        <f t="shared" si="31"/>
        <v>0</v>
      </c>
    </row>
    <row r="247" spans="1:15" ht="14.4" hidden="1">
      <c r="A247" s="4" t="s">
        <v>252</v>
      </c>
      <c r="B247" s="8">
        <v>373498.12</v>
      </c>
      <c r="C247" s="11">
        <v>3.3268664345715969E-4</v>
      </c>
      <c r="D247">
        <v>1</v>
      </c>
      <c r="H247" s="9">
        <v>373498.12</v>
      </c>
      <c r="I247" s="15">
        <v>3.3268664345715969E-4</v>
      </c>
      <c r="J247" s="1">
        <v>1</v>
      </c>
      <c r="K247" s="17">
        <f t="shared" si="24"/>
        <v>0</v>
      </c>
      <c r="L247" s="17">
        <f t="shared" si="32"/>
        <v>0</v>
      </c>
      <c r="M247" s="17">
        <f t="shared" si="30"/>
        <v>0</v>
      </c>
      <c r="N247" s="17"/>
      <c r="O247" s="17">
        <f t="shared" si="31"/>
        <v>0</v>
      </c>
    </row>
    <row r="248" spans="1:15" ht="14.4" hidden="1">
      <c r="A248" s="4" t="s">
        <v>253</v>
      </c>
      <c r="B248" s="8">
        <v>371866.99</v>
      </c>
      <c r="C248" s="11">
        <v>3.3123374413669649E-4</v>
      </c>
      <c r="D248">
        <v>1</v>
      </c>
      <c r="H248" s="9">
        <v>371866.99</v>
      </c>
      <c r="I248" s="15">
        <v>3.3123374413669649E-4</v>
      </c>
      <c r="J248" s="1">
        <v>1</v>
      </c>
      <c r="K248" s="17">
        <f t="shared" si="24"/>
        <v>0</v>
      </c>
      <c r="L248" s="17">
        <f t="shared" si="32"/>
        <v>0</v>
      </c>
      <c r="M248" s="17">
        <f t="shared" si="30"/>
        <v>0</v>
      </c>
      <c r="N248" s="17"/>
      <c r="O248" s="17">
        <f t="shared" si="31"/>
        <v>0</v>
      </c>
    </row>
    <row r="249" spans="1:15" ht="14.4" hidden="1">
      <c r="A249" s="4" t="s">
        <v>254</v>
      </c>
      <c r="B249" s="8">
        <v>338432.12</v>
      </c>
      <c r="C249" s="11">
        <v>3.0145224302840048E-4</v>
      </c>
      <c r="D249">
        <v>1</v>
      </c>
      <c r="H249" s="9">
        <v>338432.12</v>
      </c>
      <c r="I249" s="15">
        <v>3.0145224302840048E-4</v>
      </c>
      <c r="J249" s="1">
        <v>1</v>
      </c>
      <c r="K249" s="17">
        <f t="shared" si="24"/>
        <v>0</v>
      </c>
      <c r="L249" s="17">
        <f t="shared" si="32"/>
        <v>0</v>
      </c>
      <c r="M249" s="17">
        <f t="shared" si="30"/>
        <v>0</v>
      </c>
      <c r="N249" s="17"/>
      <c r="O249" s="17">
        <f t="shared" si="31"/>
        <v>0</v>
      </c>
    </row>
    <row r="250" spans="1:15" ht="14.4" hidden="1">
      <c r="A250" s="4" t="s">
        <v>255</v>
      </c>
      <c r="B250" s="8">
        <v>330784</v>
      </c>
      <c r="C250" s="11">
        <v>2.9463981952394596E-4</v>
      </c>
      <c r="D250">
        <v>1</v>
      </c>
      <c r="H250" s="9">
        <v>330784</v>
      </c>
      <c r="I250" s="15">
        <v>2.9463981952394596E-4</v>
      </c>
      <c r="J250" s="1">
        <v>1</v>
      </c>
      <c r="K250" s="17">
        <f t="shared" si="24"/>
        <v>0</v>
      </c>
      <c r="L250" s="17">
        <f t="shared" si="32"/>
        <v>0</v>
      </c>
      <c r="M250" s="17">
        <f t="shared" si="30"/>
        <v>0</v>
      </c>
      <c r="N250" s="17"/>
      <c r="O250" s="17">
        <f t="shared" si="31"/>
        <v>0</v>
      </c>
    </row>
    <row r="251" spans="1:15" ht="14.4" hidden="1">
      <c r="A251" s="4" t="s">
        <v>256</v>
      </c>
      <c r="B251" s="8">
        <v>330384.15000000002</v>
      </c>
      <c r="C251" s="11">
        <v>2.9428366042363689E-4</v>
      </c>
      <c r="D251">
        <v>1</v>
      </c>
      <c r="H251" s="9">
        <v>330384.15000000002</v>
      </c>
      <c r="I251" s="15">
        <v>2.9428366042363689E-4</v>
      </c>
      <c r="J251" s="1">
        <v>1</v>
      </c>
      <c r="K251" s="17">
        <f t="shared" si="24"/>
        <v>0</v>
      </c>
      <c r="L251" s="17">
        <f t="shared" si="32"/>
        <v>0</v>
      </c>
      <c r="M251" s="17">
        <f t="shared" si="30"/>
        <v>0</v>
      </c>
      <c r="N251" s="17"/>
      <c r="O251" s="17">
        <f t="shared" si="31"/>
        <v>0</v>
      </c>
    </row>
    <row r="252" spans="1:15" ht="14.4" hidden="1">
      <c r="A252" s="4" t="s">
        <v>257</v>
      </c>
      <c r="B252" s="8">
        <v>329746.14</v>
      </c>
      <c r="C252" s="11">
        <v>2.9371536464374885E-4</v>
      </c>
      <c r="D252">
        <v>1</v>
      </c>
      <c r="H252" s="9">
        <v>329746.14</v>
      </c>
      <c r="I252" s="15">
        <v>2.9371536464374885E-4</v>
      </c>
      <c r="J252" s="1">
        <v>1</v>
      </c>
      <c r="K252" s="17">
        <f t="shared" si="24"/>
        <v>0</v>
      </c>
      <c r="L252" s="17">
        <f t="shared" si="32"/>
        <v>0</v>
      </c>
      <c r="M252" s="17">
        <f t="shared" si="30"/>
        <v>0</v>
      </c>
      <c r="N252" s="17"/>
      <c r="O252" s="17">
        <f t="shared" si="31"/>
        <v>0</v>
      </c>
    </row>
    <row r="253" spans="1:15" ht="14.4" hidden="1">
      <c r="A253" s="4" t="s">
        <v>258</v>
      </c>
      <c r="B253" s="8">
        <v>326835.98</v>
      </c>
      <c r="C253" s="11">
        <v>2.9112319266086633E-4</v>
      </c>
      <c r="D253">
        <v>2</v>
      </c>
      <c r="H253" s="9">
        <v>326835.98</v>
      </c>
      <c r="I253" s="15">
        <v>2.9112319266086633E-4</v>
      </c>
      <c r="J253" s="1">
        <v>2</v>
      </c>
      <c r="K253" s="17">
        <f t="shared" si="24"/>
        <v>0</v>
      </c>
      <c r="L253" s="17">
        <f t="shared" si="32"/>
        <v>0</v>
      </c>
      <c r="M253" s="17">
        <f t="shared" si="30"/>
        <v>0</v>
      </c>
      <c r="N253" s="17"/>
      <c r="O253" s="17">
        <f t="shared" si="31"/>
        <v>0</v>
      </c>
    </row>
    <row r="254" spans="1:15" ht="14.4" hidden="1">
      <c r="A254" s="4" t="s">
        <v>259</v>
      </c>
      <c r="B254" s="8">
        <v>321520.95</v>
      </c>
      <c r="C254" s="11">
        <v>2.8638892655378633E-4</v>
      </c>
      <c r="D254">
        <v>1</v>
      </c>
      <c r="H254" s="9">
        <v>321520.95</v>
      </c>
      <c r="I254" s="15">
        <v>2.8638892655378633E-4</v>
      </c>
      <c r="J254" s="1">
        <v>1</v>
      </c>
      <c r="K254" s="17">
        <f t="shared" si="24"/>
        <v>0</v>
      </c>
      <c r="L254" s="17">
        <f t="shared" si="32"/>
        <v>0</v>
      </c>
      <c r="M254" s="17">
        <f t="shared" si="30"/>
        <v>0</v>
      </c>
      <c r="N254" s="17"/>
      <c r="O254" s="17">
        <f t="shared" si="31"/>
        <v>0</v>
      </c>
    </row>
    <row r="255" spans="1:15" ht="14.4" hidden="1">
      <c r="A255" s="4" t="s">
        <v>260</v>
      </c>
      <c r="B255" s="8">
        <v>313157.52</v>
      </c>
      <c r="C255" s="11">
        <v>2.7893935370322173E-4</v>
      </c>
      <c r="D255">
        <v>1</v>
      </c>
      <c r="H255" s="9">
        <v>313157.52</v>
      </c>
      <c r="I255" s="15">
        <v>2.7893935370322173E-4</v>
      </c>
      <c r="J255" s="1">
        <v>1</v>
      </c>
      <c r="K255" s="17">
        <f t="shared" si="24"/>
        <v>0</v>
      </c>
      <c r="L255" s="17">
        <f t="shared" si="32"/>
        <v>0</v>
      </c>
      <c r="M255" s="17">
        <f t="shared" si="30"/>
        <v>0</v>
      </c>
      <c r="N255" s="17"/>
      <c r="O255" s="17">
        <f t="shared" si="31"/>
        <v>0</v>
      </c>
    </row>
    <row r="256" spans="1:15" ht="14.4" hidden="1">
      <c r="A256" s="4" t="s">
        <v>261</v>
      </c>
      <c r="B256" s="8">
        <v>312808.45</v>
      </c>
      <c r="C256" s="11">
        <v>2.7862842596245672E-4</v>
      </c>
      <c r="D256">
        <v>1</v>
      </c>
      <c r="H256" s="9">
        <v>312808.45</v>
      </c>
      <c r="I256" s="15">
        <v>2.7862842596245672E-4</v>
      </c>
      <c r="J256" s="1">
        <v>1</v>
      </c>
      <c r="K256" s="17">
        <f t="shared" si="24"/>
        <v>0</v>
      </c>
      <c r="L256" s="17">
        <f t="shared" si="32"/>
        <v>0</v>
      </c>
      <c r="M256" s="17">
        <f t="shared" si="30"/>
        <v>0</v>
      </c>
      <c r="N256" s="17"/>
      <c r="O256" s="17">
        <f t="shared" si="31"/>
        <v>0</v>
      </c>
    </row>
    <row r="257" spans="1:15" ht="14.4" hidden="1">
      <c r="A257" s="4" t="s">
        <v>262</v>
      </c>
      <c r="B257" s="8">
        <v>303886.27999999997</v>
      </c>
      <c r="C257" s="11">
        <v>2.7068116563982325E-4</v>
      </c>
      <c r="D257">
        <v>2</v>
      </c>
      <c r="H257" s="9">
        <v>303886.27999999997</v>
      </c>
      <c r="I257" s="15">
        <v>2.7068116563982325E-4</v>
      </c>
      <c r="J257" s="1">
        <v>2</v>
      </c>
      <c r="K257" s="17">
        <f t="shared" si="24"/>
        <v>0</v>
      </c>
      <c r="L257" s="17">
        <f t="shared" si="32"/>
        <v>0</v>
      </c>
      <c r="M257" s="17">
        <f t="shared" si="30"/>
        <v>0</v>
      </c>
      <c r="N257" s="17"/>
      <c r="O257" s="17">
        <f t="shared" si="31"/>
        <v>0</v>
      </c>
    </row>
    <row r="258" spans="1:15" ht="14.4" hidden="1">
      <c r="A258" s="4" t="s">
        <v>263</v>
      </c>
      <c r="B258" s="8">
        <v>301942.11</v>
      </c>
      <c r="C258" s="11">
        <v>2.6894943164445509E-4</v>
      </c>
      <c r="D258">
        <v>1</v>
      </c>
      <c r="H258" s="9">
        <v>301942.11</v>
      </c>
      <c r="I258" s="15">
        <v>2.6894943164445509E-4</v>
      </c>
      <c r="J258" s="1">
        <v>1</v>
      </c>
      <c r="K258" s="17">
        <f t="shared" si="24"/>
        <v>0</v>
      </c>
      <c r="L258" s="17">
        <f t="shared" si="32"/>
        <v>0</v>
      </c>
      <c r="M258" s="17">
        <f t="shared" si="30"/>
        <v>0</v>
      </c>
      <c r="N258" s="17"/>
      <c r="O258" s="17">
        <f t="shared" si="31"/>
        <v>0</v>
      </c>
    </row>
    <row r="259" spans="1:15" ht="14.4" hidden="1">
      <c r="A259" s="4" t="s">
        <v>264</v>
      </c>
      <c r="B259" s="8">
        <v>284070.52</v>
      </c>
      <c r="C259" s="11">
        <v>2.5303063855831447E-4</v>
      </c>
      <c r="D259">
        <v>2</v>
      </c>
      <c r="H259" s="9">
        <v>284070.52</v>
      </c>
      <c r="I259" s="15">
        <v>2.5303063855831447E-4</v>
      </c>
      <c r="J259" s="1">
        <v>2</v>
      </c>
      <c r="K259" s="17">
        <f t="shared" ref="K259:K327" si="33">E259*1.06</f>
        <v>0</v>
      </c>
      <c r="L259" s="17">
        <f t="shared" si="32"/>
        <v>0</v>
      </c>
      <c r="M259" s="17">
        <f t="shared" si="30"/>
        <v>0</v>
      </c>
      <c r="N259" s="17"/>
      <c r="O259" s="17">
        <f t="shared" si="31"/>
        <v>0</v>
      </c>
    </row>
    <row r="260" spans="1:15" ht="14.4" hidden="1">
      <c r="A260" s="4" t="s">
        <v>265</v>
      </c>
      <c r="B260" s="8">
        <v>275018.88</v>
      </c>
      <c r="C260" s="11">
        <v>2.4496805519274738E-4</v>
      </c>
      <c r="D260">
        <v>3</v>
      </c>
      <c r="H260" s="9">
        <v>275018.88</v>
      </c>
      <c r="I260" s="15">
        <v>2.4496805519274738E-4</v>
      </c>
      <c r="J260" s="1">
        <v>3</v>
      </c>
      <c r="K260" s="17">
        <f t="shared" si="33"/>
        <v>0</v>
      </c>
      <c r="L260" s="17">
        <f t="shared" si="32"/>
        <v>0</v>
      </c>
      <c r="M260" s="17">
        <f t="shared" si="30"/>
        <v>0</v>
      </c>
      <c r="N260" s="17"/>
      <c r="O260" s="17">
        <f t="shared" si="31"/>
        <v>0</v>
      </c>
    </row>
    <row r="261" spans="1:15" ht="14.4" hidden="1">
      <c r="A261" s="4" t="s">
        <v>266</v>
      </c>
      <c r="B261" s="8">
        <v>269413.01</v>
      </c>
      <c r="C261" s="11">
        <v>2.3997472865617156E-4</v>
      </c>
      <c r="D261">
        <v>1</v>
      </c>
      <c r="H261" s="9">
        <v>269413.01</v>
      </c>
      <c r="I261" s="15">
        <v>2.3997472865617156E-4</v>
      </c>
      <c r="J261" s="1">
        <v>1</v>
      </c>
      <c r="K261" s="17">
        <f t="shared" si="33"/>
        <v>0</v>
      </c>
      <c r="L261" s="17">
        <f t="shared" ref="L261:L324" si="34">K261*1.05*1.025</f>
        <v>0</v>
      </c>
      <c r="M261" s="17">
        <f t="shared" ref="M261:M324" si="35">L261*0.45</f>
        <v>0</v>
      </c>
      <c r="N261" s="17"/>
      <c r="O261" s="17">
        <f t="shared" ref="O261:O324" si="36">M261/2</f>
        <v>0</v>
      </c>
    </row>
    <row r="262" spans="1:15" ht="14.4" hidden="1">
      <c r="A262" s="4" t="s">
        <v>267</v>
      </c>
      <c r="B262" s="8">
        <v>268436.96000000002</v>
      </c>
      <c r="C262" s="11">
        <v>2.3910532990699884E-4</v>
      </c>
      <c r="D262">
        <v>3</v>
      </c>
      <c r="H262" s="9">
        <v>268436.96000000002</v>
      </c>
      <c r="I262" s="15">
        <v>2.3910532990699884E-4</v>
      </c>
      <c r="J262" s="1">
        <v>3</v>
      </c>
      <c r="K262" s="17">
        <f t="shared" si="33"/>
        <v>0</v>
      </c>
      <c r="L262" s="17">
        <f t="shared" si="34"/>
        <v>0</v>
      </c>
      <c r="M262" s="17">
        <f t="shared" si="35"/>
        <v>0</v>
      </c>
      <c r="N262" s="17"/>
      <c r="O262" s="17">
        <f t="shared" si="36"/>
        <v>0</v>
      </c>
    </row>
    <row r="263" spans="1:15" ht="14.4" hidden="1">
      <c r="A263" s="4" t="s">
        <v>268</v>
      </c>
      <c r="B263" s="8">
        <v>261119.05000000002</v>
      </c>
      <c r="C263" s="11">
        <v>2.3258703494202933E-4</v>
      </c>
      <c r="D263">
        <v>1</v>
      </c>
      <c r="H263" s="9">
        <v>261119.05000000002</v>
      </c>
      <c r="I263" s="15">
        <v>2.3258703494202933E-4</v>
      </c>
      <c r="J263" s="1">
        <v>1</v>
      </c>
      <c r="K263" s="17">
        <f t="shared" si="33"/>
        <v>0</v>
      </c>
      <c r="L263" s="17">
        <f t="shared" si="34"/>
        <v>0</v>
      </c>
      <c r="M263" s="17">
        <f t="shared" si="35"/>
        <v>0</v>
      </c>
      <c r="N263" s="17"/>
      <c r="O263" s="17">
        <f t="shared" si="36"/>
        <v>0</v>
      </c>
    </row>
    <row r="264" spans="1:15" ht="14.4" hidden="1">
      <c r="A264" s="4" t="s">
        <v>269</v>
      </c>
      <c r="B264" s="8">
        <v>256568.69</v>
      </c>
      <c r="C264" s="11">
        <v>2.2853388470148265E-4</v>
      </c>
      <c r="D264">
        <v>2</v>
      </c>
      <c r="H264" s="9">
        <v>256568.69</v>
      </c>
      <c r="I264" s="15">
        <v>2.2853388470148265E-4</v>
      </c>
      <c r="J264" s="1">
        <v>2</v>
      </c>
      <c r="K264" s="17">
        <f t="shared" si="33"/>
        <v>0</v>
      </c>
      <c r="L264" s="17">
        <f t="shared" si="34"/>
        <v>0</v>
      </c>
      <c r="M264" s="17">
        <f t="shared" si="35"/>
        <v>0</v>
      </c>
      <c r="N264" s="17"/>
      <c r="O264" s="17">
        <f t="shared" si="36"/>
        <v>0</v>
      </c>
    </row>
    <row r="265" spans="1:15" ht="14.4" hidden="1">
      <c r="A265" s="4" t="s">
        <v>270</v>
      </c>
      <c r="B265" s="8">
        <v>250478.62</v>
      </c>
      <c r="C265" s="11">
        <v>2.2310926583936054E-4</v>
      </c>
      <c r="D265">
        <v>1</v>
      </c>
      <c r="H265" s="9">
        <v>250478.62</v>
      </c>
      <c r="I265" s="15">
        <v>2.2310926583936054E-4</v>
      </c>
      <c r="J265" s="1">
        <v>1</v>
      </c>
      <c r="K265" s="17">
        <f t="shared" si="33"/>
        <v>0</v>
      </c>
      <c r="L265" s="17">
        <f t="shared" si="34"/>
        <v>0</v>
      </c>
      <c r="M265" s="17">
        <f t="shared" si="35"/>
        <v>0</v>
      </c>
      <c r="N265" s="17"/>
      <c r="O265" s="17">
        <f t="shared" si="36"/>
        <v>0</v>
      </c>
    </row>
    <row r="266" spans="1:15" ht="14.4" hidden="1">
      <c r="A266" s="4" t="s">
        <v>271</v>
      </c>
      <c r="B266" s="8">
        <v>248452.54</v>
      </c>
      <c r="C266" s="11">
        <v>2.2130457200428668E-4</v>
      </c>
      <c r="D266">
        <v>1</v>
      </c>
      <c r="H266" s="9">
        <v>248452.54</v>
      </c>
      <c r="I266" s="15">
        <v>2.2130457200428668E-4</v>
      </c>
      <c r="J266" s="1">
        <v>1</v>
      </c>
      <c r="K266" s="17">
        <f t="shared" si="33"/>
        <v>0</v>
      </c>
      <c r="L266" s="17">
        <f t="shared" si="34"/>
        <v>0</v>
      </c>
      <c r="M266" s="17">
        <f t="shared" si="35"/>
        <v>0</v>
      </c>
      <c r="N266" s="17"/>
      <c r="O266" s="17">
        <f t="shared" si="36"/>
        <v>0</v>
      </c>
    </row>
    <row r="267" spans="1:15" ht="14.4" hidden="1">
      <c r="A267" s="4" t="s">
        <v>272</v>
      </c>
      <c r="B267" s="8">
        <v>243051.82</v>
      </c>
      <c r="C267" s="11">
        <v>2.1649397909139076E-4</v>
      </c>
      <c r="D267">
        <v>3</v>
      </c>
      <c r="H267" s="9">
        <v>243051.82</v>
      </c>
      <c r="I267" s="15">
        <v>2.1649397909139076E-4</v>
      </c>
      <c r="J267" s="1">
        <v>3</v>
      </c>
      <c r="K267" s="17">
        <f t="shared" si="33"/>
        <v>0</v>
      </c>
      <c r="L267" s="17">
        <f t="shared" si="34"/>
        <v>0</v>
      </c>
      <c r="M267" s="17">
        <f t="shared" si="35"/>
        <v>0</v>
      </c>
      <c r="N267" s="17"/>
      <c r="O267" s="17">
        <f t="shared" si="36"/>
        <v>0</v>
      </c>
    </row>
    <row r="268" spans="1:15" ht="14.4" hidden="1">
      <c r="A268" s="4" t="s">
        <v>273</v>
      </c>
      <c r="B268" s="8">
        <v>239926.92</v>
      </c>
      <c r="C268" s="11">
        <v>2.1371053136710427E-4</v>
      </c>
      <c r="D268">
        <v>1</v>
      </c>
      <c r="H268" s="9">
        <v>239926.92</v>
      </c>
      <c r="I268" s="15">
        <v>2.1371053136710427E-4</v>
      </c>
      <c r="J268" s="1">
        <v>1</v>
      </c>
      <c r="K268" s="17">
        <f t="shared" si="33"/>
        <v>0</v>
      </c>
      <c r="L268" s="17">
        <f t="shared" si="34"/>
        <v>0</v>
      </c>
      <c r="M268" s="17">
        <f t="shared" si="35"/>
        <v>0</v>
      </c>
      <c r="N268" s="17"/>
      <c r="O268" s="17">
        <f t="shared" si="36"/>
        <v>0</v>
      </c>
    </row>
    <row r="269" spans="1:15" ht="14.4" hidden="1">
      <c r="A269" s="4" t="s">
        <v>274</v>
      </c>
      <c r="B269" s="8">
        <v>239895.86000000002</v>
      </c>
      <c r="C269" s="11">
        <v>2.1368286523816693E-4</v>
      </c>
      <c r="D269">
        <v>1</v>
      </c>
      <c r="H269" s="9">
        <v>239895.86000000002</v>
      </c>
      <c r="I269" s="15">
        <v>2.1368286523816693E-4</v>
      </c>
      <c r="J269" s="1">
        <v>1</v>
      </c>
      <c r="K269" s="17">
        <f t="shared" si="33"/>
        <v>0</v>
      </c>
      <c r="L269" s="17">
        <f t="shared" si="34"/>
        <v>0</v>
      </c>
      <c r="M269" s="17">
        <f t="shared" si="35"/>
        <v>0</v>
      </c>
      <c r="N269" s="17"/>
      <c r="O269" s="17">
        <f t="shared" si="36"/>
        <v>0</v>
      </c>
    </row>
    <row r="270" spans="1:15" ht="14.4" hidden="1">
      <c r="A270" s="4" t="s">
        <v>275</v>
      </c>
      <c r="B270" s="8">
        <v>233499.49</v>
      </c>
      <c r="C270" s="11">
        <v>2.0798541523330458E-4</v>
      </c>
      <c r="D270">
        <v>1</v>
      </c>
      <c r="H270" s="9">
        <v>233499.49</v>
      </c>
      <c r="I270" s="15">
        <v>2.0798541523330458E-4</v>
      </c>
      <c r="J270" s="1">
        <v>1</v>
      </c>
      <c r="K270" s="17">
        <f t="shared" si="33"/>
        <v>0</v>
      </c>
      <c r="L270" s="17">
        <f t="shared" si="34"/>
        <v>0</v>
      </c>
      <c r="M270" s="17">
        <f t="shared" si="35"/>
        <v>0</v>
      </c>
      <c r="N270" s="17"/>
      <c r="O270" s="17">
        <f t="shared" si="36"/>
        <v>0</v>
      </c>
    </row>
    <row r="271" spans="1:15" ht="14.4" hidden="1">
      <c r="A271" s="4" t="s">
        <v>276</v>
      </c>
      <c r="B271" s="8">
        <v>219027.95</v>
      </c>
      <c r="C271" s="11">
        <v>1.9509515471939352E-4</v>
      </c>
      <c r="D271">
        <v>2</v>
      </c>
      <c r="H271" s="9">
        <v>219027.95</v>
      </c>
      <c r="I271" s="15">
        <v>1.9509515471939352E-4</v>
      </c>
      <c r="J271" s="1">
        <v>2</v>
      </c>
      <c r="K271" s="17">
        <f t="shared" si="33"/>
        <v>0</v>
      </c>
      <c r="L271" s="17">
        <f t="shared" si="34"/>
        <v>0</v>
      </c>
      <c r="M271" s="17">
        <f t="shared" si="35"/>
        <v>0</v>
      </c>
      <c r="N271" s="17"/>
      <c r="O271" s="17">
        <f t="shared" si="36"/>
        <v>0</v>
      </c>
    </row>
    <row r="272" spans="1:15" ht="14.4" hidden="1">
      <c r="A272" s="4" t="s">
        <v>277</v>
      </c>
      <c r="B272" s="8">
        <v>208378.69</v>
      </c>
      <c r="C272" s="11">
        <v>1.8560952045514983E-4</v>
      </c>
      <c r="D272">
        <v>1</v>
      </c>
      <c r="H272" s="9">
        <v>208378.69</v>
      </c>
      <c r="I272" s="15">
        <v>1.8560952045514983E-4</v>
      </c>
      <c r="J272" s="1">
        <v>1</v>
      </c>
      <c r="K272" s="17">
        <f t="shared" si="33"/>
        <v>0</v>
      </c>
      <c r="L272" s="17">
        <f t="shared" si="34"/>
        <v>0</v>
      </c>
      <c r="M272" s="17">
        <f t="shared" si="35"/>
        <v>0</v>
      </c>
      <c r="N272" s="17"/>
      <c r="O272" s="17">
        <f t="shared" si="36"/>
        <v>0</v>
      </c>
    </row>
    <row r="273" spans="1:15" ht="14.4" hidden="1">
      <c r="A273" s="4" t="s">
        <v>278</v>
      </c>
      <c r="B273" s="8">
        <v>205003.85</v>
      </c>
      <c r="C273" s="11">
        <v>1.8260344323097274E-4</v>
      </c>
      <c r="D273">
        <v>1</v>
      </c>
      <c r="H273" s="9">
        <v>205003.85</v>
      </c>
      <c r="I273" s="15">
        <v>1.8260344323097274E-4</v>
      </c>
      <c r="J273" s="1">
        <v>1</v>
      </c>
      <c r="K273" s="17">
        <f t="shared" si="33"/>
        <v>0</v>
      </c>
      <c r="L273" s="17">
        <f t="shared" si="34"/>
        <v>0</v>
      </c>
      <c r="M273" s="17">
        <f t="shared" si="35"/>
        <v>0</v>
      </c>
      <c r="N273" s="17"/>
      <c r="O273" s="17">
        <f t="shared" si="36"/>
        <v>0</v>
      </c>
    </row>
    <row r="274" spans="1:15" ht="14.4" hidden="1">
      <c r="A274" s="4" t="s">
        <v>279</v>
      </c>
      <c r="B274" s="8">
        <v>196955.07</v>
      </c>
      <c r="C274" s="11">
        <v>1.7543413913347121E-4</v>
      </c>
      <c r="D274">
        <v>1</v>
      </c>
      <c r="H274" s="9">
        <v>196955.07</v>
      </c>
      <c r="I274" s="15">
        <v>1.7543413913347121E-4</v>
      </c>
      <c r="J274" s="1">
        <v>1</v>
      </c>
      <c r="K274" s="17">
        <f t="shared" si="33"/>
        <v>0</v>
      </c>
      <c r="L274" s="17">
        <f t="shared" si="34"/>
        <v>0</v>
      </c>
      <c r="M274" s="17">
        <f t="shared" si="35"/>
        <v>0</v>
      </c>
      <c r="N274" s="17"/>
      <c r="O274" s="17">
        <f t="shared" si="36"/>
        <v>0</v>
      </c>
    </row>
    <row r="275" spans="1:15" ht="14.4" hidden="1">
      <c r="A275" s="4" t="s">
        <v>280</v>
      </c>
      <c r="B275" s="8">
        <v>195836.66999999998</v>
      </c>
      <c r="C275" s="11">
        <v>1.744379447161004E-4</v>
      </c>
      <c r="D275">
        <v>2</v>
      </c>
      <c r="H275" s="9">
        <v>195836.66999999998</v>
      </c>
      <c r="I275" s="15">
        <v>1.744379447161004E-4</v>
      </c>
      <c r="J275" s="1">
        <v>2</v>
      </c>
      <c r="K275" s="17">
        <f t="shared" si="33"/>
        <v>0</v>
      </c>
      <c r="L275" s="17">
        <f t="shared" si="34"/>
        <v>0</v>
      </c>
      <c r="M275" s="17">
        <f t="shared" si="35"/>
        <v>0</v>
      </c>
      <c r="N275" s="17"/>
      <c r="O275" s="17">
        <f t="shared" si="36"/>
        <v>0</v>
      </c>
    </row>
    <row r="276" spans="1:15" ht="14.4" hidden="1">
      <c r="A276" s="4" t="s">
        <v>281</v>
      </c>
      <c r="B276" s="8">
        <v>187171.05</v>
      </c>
      <c r="C276" s="11">
        <v>1.6671920163039162E-4</v>
      </c>
      <c r="D276">
        <v>3</v>
      </c>
      <c r="H276" s="9">
        <v>187171.05</v>
      </c>
      <c r="I276" s="15">
        <v>1.6671920163039162E-4</v>
      </c>
      <c r="J276" s="1">
        <v>3</v>
      </c>
      <c r="K276" s="17">
        <f t="shared" si="33"/>
        <v>0</v>
      </c>
      <c r="L276" s="17">
        <f t="shared" si="34"/>
        <v>0</v>
      </c>
      <c r="M276" s="17">
        <f t="shared" si="35"/>
        <v>0</v>
      </c>
      <c r="N276" s="17"/>
      <c r="O276" s="17">
        <f t="shared" si="36"/>
        <v>0</v>
      </c>
    </row>
    <row r="277" spans="1:15" ht="14.4" hidden="1">
      <c r="A277" s="4" t="s">
        <v>282</v>
      </c>
      <c r="B277" s="8">
        <v>182421.15000000002</v>
      </c>
      <c r="C277" s="11">
        <v>1.624883147714239E-4</v>
      </c>
      <c r="D277">
        <v>3</v>
      </c>
      <c r="H277" s="9">
        <v>182421.15000000002</v>
      </c>
      <c r="I277" s="15">
        <v>1.624883147714239E-4</v>
      </c>
      <c r="J277" s="1">
        <v>3</v>
      </c>
      <c r="K277" s="17">
        <f t="shared" si="33"/>
        <v>0</v>
      </c>
      <c r="L277" s="17">
        <f t="shared" si="34"/>
        <v>0</v>
      </c>
      <c r="M277" s="17">
        <f t="shared" si="35"/>
        <v>0</v>
      </c>
      <c r="N277" s="17"/>
      <c r="O277" s="17">
        <f t="shared" si="36"/>
        <v>0</v>
      </c>
    </row>
    <row r="278" spans="1:15" ht="14.4" hidden="1">
      <c r="A278" s="4" t="s">
        <v>283</v>
      </c>
      <c r="B278" s="8">
        <v>179597.94000000003</v>
      </c>
      <c r="C278" s="11">
        <v>1.5997359191639404E-4</v>
      </c>
      <c r="D278">
        <v>3</v>
      </c>
      <c r="H278" s="9">
        <v>179597.94000000003</v>
      </c>
      <c r="I278" s="15">
        <v>1.5997359191639404E-4</v>
      </c>
      <c r="J278" s="1">
        <v>3</v>
      </c>
      <c r="K278" s="17">
        <f t="shared" si="33"/>
        <v>0</v>
      </c>
      <c r="L278" s="17">
        <f t="shared" si="34"/>
        <v>0</v>
      </c>
      <c r="M278" s="17">
        <f t="shared" si="35"/>
        <v>0</v>
      </c>
      <c r="N278" s="17"/>
      <c r="O278" s="17">
        <f t="shared" si="36"/>
        <v>0</v>
      </c>
    </row>
    <row r="279" spans="1:15" ht="14.4" hidden="1">
      <c r="A279" s="4" t="s">
        <v>284</v>
      </c>
      <c r="B279" s="8">
        <v>163002.64000000001</v>
      </c>
      <c r="C279" s="11">
        <v>1.4519163088760865E-4</v>
      </c>
      <c r="D279">
        <v>2</v>
      </c>
      <c r="H279" s="9">
        <v>163002.64000000001</v>
      </c>
      <c r="I279" s="15">
        <v>1.4519163088760865E-4</v>
      </c>
      <c r="J279" s="1">
        <v>2</v>
      </c>
      <c r="K279" s="17">
        <f t="shared" si="33"/>
        <v>0</v>
      </c>
      <c r="L279" s="17">
        <f t="shared" si="34"/>
        <v>0</v>
      </c>
      <c r="M279" s="17">
        <f t="shared" si="35"/>
        <v>0</v>
      </c>
      <c r="N279" s="17"/>
      <c r="O279" s="17">
        <f t="shared" si="36"/>
        <v>0</v>
      </c>
    </row>
    <row r="280" spans="1:15" ht="14.4" hidden="1">
      <c r="A280" s="4" t="s">
        <v>285</v>
      </c>
      <c r="B280" s="8">
        <v>158411.71</v>
      </c>
      <c r="C280" s="11">
        <v>1.4110234365894258E-4</v>
      </c>
      <c r="D280">
        <v>1</v>
      </c>
      <c r="H280" s="9">
        <v>158411.71</v>
      </c>
      <c r="I280" s="15">
        <v>1.4110234365894258E-4</v>
      </c>
      <c r="J280" s="1">
        <v>1</v>
      </c>
      <c r="K280" s="17">
        <f t="shared" si="33"/>
        <v>0</v>
      </c>
      <c r="L280" s="17">
        <f t="shared" si="34"/>
        <v>0</v>
      </c>
      <c r="M280" s="17">
        <f t="shared" si="35"/>
        <v>0</v>
      </c>
      <c r="N280" s="17"/>
      <c r="O280" s="17">
        <f t="shared" si="36"/>
        <v>0</v>
      </c>
    </row>
    <row r="281" spans="1:15" ht="14.4" hidden="1">
      <c r="A281" s="4" t="s">
        <v>286</v>
      </c>
      <c r="B281" s="8">
        <v>157840.51999999999</v>
      </c>
      <c r="C281" s="11">
        <v>1.4059356657627266E-4</v>
      </c>
      <c r="D281">
        <v>1</v>
      </c>
      <c r="H281" s="9">
        <v>157840.51999999999</v>
      </c>
      <c r="I281" s="15">
        <v>1.4059356657627266E-4</v>
      </c>
      <c r="J281" s="1">
        <v>1</v>
      </c>
      <c r="K281" s="17">
        <f t="shared" si="33"/>
        <v>0</v>
      </c>
      <c r="L281" s="17">
        <f t="shared" si="34"/>
        <v>0</v>
      </c>
      <c r="M281" s="17">
        <f t="shared" si="35"/>
        <v>0</v>
      </c>
      <c r="N281" s="17"/>
      <c r="O281" s="17">
        <f t="shared" si="36"/>
        <v>0</v>
      </c>
    </row>
    <row r="282" spans="1:15" ht="14.4" hidden="1">
      <c r="A282" s="4" t="s">
        <v>287</v>
      </c>
      <c r="B282" s="8">
        <v>157222.94</v>
      </c>
      <c r="C282" s="11">
        <v>1.4004346844655177E-4</v>
      </c>
      <c r="D282">
        <v>1</v>
      </c>
      <c r="H282" s="9">
        <v>157222.94</v>
      </c>
      <c r="I282" s="15">
        <v>1.4004346844655177E-4</v>
      </c>
      <c r="J282" s="1">
        <v>1</v>
      </c>
      <c r="K282" s="17">
        <f t="shared" si="33"/>
        <v>0</v>
      </c>
      <c r="L282" s="17">
        <f t="shared" si="34"/>
        <v>0</v>
      </c>
      <c r="M282" s="17">
        <f t="shared" si="35"/>
        <v>0</v>
      </c>
      <c r="N282" s="17"/>
      <c r="O282" s="17">
        <f t="shared" si="36"/>
        <v>0</v>
      </c>
    </row>
    <row r="283" spans="1:15" ht="14.4" hidden="1">
      <c r="A283" s="4" t="s">
        <v>288</v>
      </c>
      <c r="B283" s="8">
        <v>154781.85</v>
      </c>
      <c r="C283" s="11">
        <v>1.3786911201745693E-4</v>
      </c>
      <c r="D283">
        <v>2</v>
      </c>
      <c r="H283" s="9">
        <v>154781.85</v>
      </c>
      <c r="I283" s="15">
        <v>1.3786911201745693E-4</v>
      </c>
      <c r="J283" s="1">
        <v>2</v>
      </c>
      <c r="K283" s="17">
        <f t="shared" si="33"/>
        <v>0</v>
      </c>
      <c r="L283" s="17">
        <f t="shared" si="34"/>
        <v>0</v>
      </c>
      <c r="M283" s="17">
        <f t="shared" si="35"/>
        <v>0</v>
      </c>
      <c r="N283" s="17"/>
      <c r="O283" s="17">
        <f t="shared" si="36"/>
        <v>0</v>
      </c>
    </row>
    <row r="284" spans="1:15" ht="14.4" hidden="1">
      <c r="A284" s="4" t="s">
        <v>289</v>
      </c>
      <c r="B284" s="8">
        <v>154400.46</v>
      </c>
      <c r="C284" s="11">
        <v>1.375293958257178E-4</v>
      </c>
      <c r="D284">
        <v>1</v>
      </c>
      <c r="H284" s="9">
        <v>154400.46</v>
      </c>
      <c r="I284" s="15">
        <v>1.375293958257178E-4</v>
      </c>
      <c r="J284" s="1">
        <v>1</v>
      </c>
      <c r="K284" s="17">
        <f t="shared" si="33"/>
        <v>0</v>
      </c>
      <c r="L284" s="17">
        <f t="shared" si="34"/>
        <v>0</v>
      </c>
      <c r="M284" s="17">
        <f t="shared" si="35"/>
        <v>0</v>
      </c>
      <c r="N284" s="17"/>
      <c r="O284" s="17">
        <f t="shared" si="36"/>
        <v>0</v>
      </c>
    </row>
    <row r="285" spans="1:15" ht="14.4" hidden="1">
      <c r="A285" s="4" t="s">
        <v>290</v>
      </c>
      <c r="B285" s="8">
        <v>152742.37</v>
      </c>
      <c r="C285" s="11">
        <v>1.3605248237659554E-4</v>
      </c>
      <c r="D285">
        <v>1</v>
      </c>
      <c r="H285" s="9">
        <v>152742.37</v>
      </c>
      <c r="I285" s="15">
        <v>1.3605248237659554E-4</v>
      </c>
      <c r="J285" s="1">
        <v>1</v>
      </c>
      <c r="K285" s="17">
        <f t="shared" si="33"/>
        <v>0</v>
      </c>
      <c r="L285" s="17">
        <f t="shared" si="34"/>
        <v>0</v>
      </c>
      <c r="M285" s="17">
        <f t="shared" si="35"/>
        <v>0</v>
      </c>
      <c r="N285" s="17"/>
      <c r="O285" s="17">
        <f t="shared" si="36"/>
        <v>0</v>
      </c>
    </row>
    <row r="286" spans="1:15" ht="14.4" hidden="1">
      <c r="A286" s="4" t="s">
        <v>291</v>
      </c>
      <c r="B286" s="8">
        <v>149824.1</v>
      </c>
      <c r="C286" s="11">
        <v>1.3345308655901626E-4</v>
      </c>
      <c r="D286">
        <v>1</v>
      </c>
      <c r="H286" s="9">
        <v>149824.1</v>
      </c>
      <c r="I286" s="15">
        <v>1.3345308655901626E-4</v>
      </c>
      <c r="J286" s="1">
        <v>1</v>
      </c>
      <c r="K286" s="17">
        <f t="shared" si="33"/>
        <v>0</v>
      </c>
      <c r="L286" s="17">
        <f t="shared" si="34"/>
        <v>0</v>
      </c>
      <c r="M286" s="17">
        <f t="shared" si="35"/>
        <v>0</v>
      </c>
      <c r="N286" s="17"/>
      <c r="O286" s="17">
        <f t="shared" si="36"/>
        <v>0</v>
      </c>
    </row>
    <row r="287" spans="1:15" ht="14.4" hidden="1">
      <c r="A287" s="4" t="s">
        <v>292</v>
      </c>
      <c r="B287" s="8">
        <v>144295.49</v>
      </c>
      <c r="C287" s="11">
        <v>1.2852857795939146E-4</v>
      </c>
      <c r="D287">
        <v>1</v>
      </c>
      <c r="H287" s="9">
        <v>144295.49</v>
      </c>
      <c r="I287" s="15">
        <v>1.2852857795939146E-4</v>
      </c>
      <c r="J287" s="1">
        <v>1</v>
      </c>
      <c r="K287" s="17">
        <f t="shared" si="33"/>
        <v>0</v>
      </c>
      <c r="L287" s="17">
        <f t="shared" si="34"/>
        <v>0</v>
      </c>
      <c r="M287" s="17">
        <f t="shared" si="35"/>
        <v>0</v>
      </c>
      <c r="N287" s="17"/>
      <c r="O287" s="17">
        <f t="shared" si="36"/>
        <v>0</v>
      </c>
    </row>
    <row r="288" spans="1:15" ht="14.4" hidden="1">
      <c r="A288" s="4" t="s">
        <v>293</v>
      </c>
      <c r="B288" s="8">
        <v>143796.91</v>
      </c>
      <c r="C288" s="11">
        <v>1.28084476910918E-4</v>
      </c>
      <c r="D288">
        <v>3</v>
      </c>
      <c r="H288" s="9">
        <v>143796.91</v>
      </c>
      <c r="I288" s="15">
        <v>1.28084476910918E-4</v>
      </c>
      <c r="J288" s="1">
        <v>3</v>
      </c>
      <c r="K288" s="17">
        <f t="shared" si="33"/>
        <v>0</v>
      </c>
      <c r="L288" s="17">
        <f t="shared" si="34"/>
        <v>0</v>
      </c>
      <c r="M288" s="17">
        <f t="shared" si="35"/>
        <v>0</v>
      </c>
      <c r="N288" s="17"/>
      <c r="O288" s="17">
        <f t="shared" si="36"/>
        <v>0</v>
      </c>
    </row>
    <row r="289" spans="1:15" ht="14.4" hidden="1">
      <c r="A289" s="4" t="s">
        <v>294</v>
      </c>
      <c r="B289" s="8">
        <v>136996.08000000002</v>
      </c>
      <c r="C289" s="11">
        <v>1.2202676153226295E-4</v>
      </c>
      <c r="D289">
        <v>1</v>
      </c>
      <c r="H289" s="9">
        <v>136996.08000000002</v>
      </c>
      <c r="I289" s="15">
        <v>1.2202676153226295E-4</v>
      </c>
      <c r="J289" s="1">
        <v>1</v>
      </c>
      <c r="K289" s="17">
        <f t="shared" si="33"/>
        <v>0</v>
      </c>
      <c r="L289" s="17">
        <f t="shared" si="34"/>
        <v>0</v>
      </c>
      <c r="M289" s="17">
        <f t="shared" si="35"/>
        <v>0</v>
      </c>
      <c r="N289" s="17"/>
      <c r="O289" s="17">
        <f t="shared" si="36"/>
        <v>0</v>
      </c>
    </row>
    <row r="290" spans="1:15" ht="14.4" hidden="1">
      <c r="A290" s="4" t="s">
        <v>295</v>
      </c>
      <c r="B290" s="8">
        <v>127009.87999999998</v>
      </c>
      <c r="C290" s="11">
        <v>1.1313173587887572E-4</v>
      </c>
      <c r="D290">
        <v>4</v>
      </c>
      <c r="H290" s="9">
        <v>127009.87999999998</v>
      </c>
      <c r="I290" s="15">
        <v>1.1313173587887572E-4</v>
      </c>
      <c r="J290" s="1">
        <v>4</v>
      </c>
      <c r="K290" s="17">
        <f t="shared" si="33"/>
        <v>0</v>
      </c>
      <c r="L290" s="17">
        <f t="shared" si="34"/>
        <v>0</v>
      </c>
      <c r="M290" s="17">
        <f t="shared" si="35"/>
        <v>0</v>
      </c>
      <c r="N290" s="17"/>
      <c r="O290" s="17">
        <f t="shared" si="36"/>
        <v>0</v>
      </c>
    </row>
    <row r="291" spans="1:15" ht="14.4" hidden="1">
      <c r="A291" s="4" t="s">
        <v>296</v>
      </c>
      <c r="B291" s="8">
        <v>124965.37</v>
      </c>
      <c r="C291" s="11">
        <v>1.1131062585718514E-4</v>
      </c>
      <c r="D291">
        <v>2</v>
      </c>
      <c r="H291" s="9">
        <v>124965.37</v>
      </c>
      <c r="I291" s="15">
        <v>1.1131062585718514E-4</v>
      </c>
      <c r="J291" s="1">
        <v>2</v>
      </c>
      <c r="K291" s="17">
        <f t="shared" si="33"/>
        <v>0</v>
      </c>
      <c r="L291" s="17">
        <f t="shared" si="34"/>
        <v>0</v>
      </c>
      <c r="M291" s="17">
        <f t="shared" si="35"/>
        <v>0</v>
      </c>
      <c r="N291" s="17"/>
      <c r="O291" s="17">
        <f t="shared" si="36"/>
        <v>0</v>
      </c>
    </row>
    <row r="292" spans="1:15" ht="14.4" hidden="1">
      <c r="A292" s="4" t="s">
        <v>297</v>
      </c>
      <c r="B292" s="8">
        <v>120060.09</v>
      </c>
      <c r="C292" s="11">
        <v>1.0694133709498859E-4</v>
      </c>
      <c r="D292">
        <v>2</v>
      </c>
      <c r="H292" s="9">
        <v>120060.09</v>
      </c>
      <c r="I292" s="15">
        <v>1.0694133709498859E-4</v>
      </c>
      <c r="J292" s="1">
        <v>2</v>
      </c>
      <c r="K292" s="17">
        <f t="shared" si="33"/>
        <v>0</v>
      </c>
      <c r="L292" s="17">
        <f t="shared" si="34"/>
        <v>0</v>
      </c>
      <c r="M292" s="17">
        <f t="shared" si="35"/>
        <v>0</v>
      </c>
      <c r="N292" s="17"/>
      <c r="O292" s="17">
        <f t="shared" si="36"/>
        <v>0</v>
      </c>
    </row>
    <row r="293" spans="1:15" ht="14.4" hidden="1">
      <c r="A293" s="4" t="s">
        <v>298</v>
      </c>
      <c r="B293" s="8">
        <v>117293.98</v>
      </c>
      <c r="C293" s="11">
        <v>1.04477475024322E-4</v>
      </c>
      <c r="D293">
        <v>1</v>
      </c>
      <c r="H293" s="9">
        <v>117293.98</v>
      </c>
      <c r="I293" s="15">
        <v>1.04477475024322E-4</v>
      </c>
      <c r="J293" s="1">
        <v>1</v>
      </c>
      <c r="K293" s="17">
        <f t="shared" si="33"/>
        <v>0</v>
      </c>
      <c r="L293" s="17">
        <f t="shared" si="34"/>
        <v>0</v>
      </c>
      <c r="M293" s="17">
        <f t="shared" si="35"/>
        <v>0</v>
      </c>
      <c r="N293" s="17"/>
      <c r="O293" s="17">
        <f t="shared" si="36"/>
        <v>0</v>
      </c>
    </row>
    <row r="294" spans="1:15" ht="14.4" hidden="1">
      <c r="A294" s="4" t="s">
        <v>299</v>
      </c>
      <c r="B294" s="8">
        <v>112300.05</v>
      </c>
      <c r="C294" s="11">
        <v>1.00029222890255E-4</v>
      </c>
      <c r="D294">
        <v>1</v>
      </c>
      <c r="H294" s="9">
        <v>112300.05</v>
      </c>
      <c r="I294" s="15">
        <v>1.00029222890255E-4</v>
      </c>
      <c r="J294" s="1">
        <v>1</v>
      </c>
      <c r="K294" s="17">
        <f t="shared" si="33"/>
        <v>0</v>
      </c>
      <c r="L294" s="17">
        <f t="shared" si="34"/>
        <v>0</v>
      </c>
      <c r="M294" s="17">
        <f t="shared" si="35"/>
        <v>0</v>
      </c>
      <c r="N294" s="17"/>
      <c r="O294" s="17">
        <f t="shared" si="36"/>
        <v>0</v>
      </c>
    </row>
    <row r="295" spans="1:15" ht="14.4" hidden="1">
      <c r="A295" s="4" t="s">
        <v>300</v>
      </c>
      <c r="B295" s="8">
        <v>112087.16</v>
      </c>
      <c r="C295" s="11">
        <v>9.9839595002635125E-5</v>
      </c>
      <c r="D295">
        <v>1</v>
      </c>
      <c r="H295" s="9">
        <v>112087.16</v>
      </c>
      <c r="I295" s="15">
        <v>9.9839595002635125E-5</v>
      </c>
      <c r="J295" s="1">
        <v>1</v>
      </c>
      <c r="K295" s="17">
        <f t="shared" si="33"/>
        <v>0</v>
      </c>
      <c r="L295" s="17">
        <f t="shared" si="34"/>
        <v>0</v>
      </c>
      <c r="M295" s="17">
        <f t="shared" si="35"/>
        <v>0</v>
      </c>
      <c r="N295" s="17"/>
      <c r="O295" s="17">
        <f t="shared" si="36"/>
        <v>0</v>
      </c>
    </row>
    <row r="296" spans="1:15" ht="14.4" hidden="1">
      <c r="A296" s="4" t="s">
        <v>301</v>
      </c>
      <c r="B296" s="8">
        <v>110801.46</v>
      </c>
      <c r="C296" s="11">
        <v>9.8694381159275299E-5</v>
      </c>
      <c r="D296">
        <v>1</v>
      </c>
      <c r="H296" s="9">
        <v>110801.46</v>
      </c>
      <c r="I296" s="15">
        <v>9.8694381159275299E-5</v>
      </c>
      <c r="J296" s="1">
        <v>1</v>
      </c>
      <c r="K296" s="17">
        <f t="shared" si="33"/>
        <v>0</v>
      </c>
      <c r="L296" s="17">
        <f t="shared" si="34"/>
        <v>0</v>
      </c>
      <c r="M296" s="17">
        <f t="shared" si="35"/>
        <v>0</v>
      </c>
      <c r="N296" s="17"/>
      <c r="O296" s="17">
        <f t="shared" si="36"/>
        <v>0</v>
      </c>
    </row>
    <row r="297" spans="1:15" ht="14.4" hidden="1">
      <c r="A297" s="4" t="s">
        <v>302</v>
      </c>
      <c r="B297" s="8">
        <v>106024.02</v>
      </c>
      <c r="C297" s="11">
        <v>9.4438963547218839E-5</v>
      </c>
      <c r="D297">
        <v>1</v>
      </c>
      <c r="H297" s="9">
        <v>106024.02</v>
      </c>
      <c r="I297" s="15">
        <v>9.4438963547218839E-5</v>
      </c>
      <c r="J297" s="1">
        <v>1</v>
      </c>
      <c r="K297" s="17">
        <f t="shared" si="33"/>
        <v>0</v>
      </c>
      <c r="L297" s="17">
        <f t="shared" si="34"/>
        <v>0</v>
      </c>
      <c r="M297" s="17">
        <f t="shared" si="35"/>
        <v>0</v>
      </c>
      <c r="N297" s="17"/>
      <c r="O297" s="17">
        <f t="shared" si="36"/>
        <v>0</v>
      </c>
    </row>
    <row r="298" spans="1:15" ht="14.4" hidden="1">
      <c r="A298" s="4" t="s">
        <v>303</v>
      </c>
      <c r="B298" s="8">
        <v>99204.14</v>
      </c>
      <c r="C298" s="11">
        <v>8.8364279728246435E-5</v>
      </c>
      <c r="D298">
        <v>1</v>
      </c>
      <c r="H298" s="9">
        <v>99204.14</v>
      </c>
      <c r="I298" s="15">
        <v>8.8364279728246435E-5</v>
      </c>
      <c r="J298" s="1">
        <v>1</v>
      </c>
      <c r="K298" s="17">
        <f t="shared" si="33"/>
        <v>0</v>
      </c>
      <c r="L298" s="17">
        <f t="shared" si="34"/>
        <v>0</v>
      </c>
      <c r="M298" s="17">
        <f t="shared" si="35"/>
        <v>0</v>
      </c>
      <c r="N298" s="17"/>
      <c r="O298" s="17">
        <f t="shared" si="36"/>
        <v>0</v>
      </c>
    </row>
    <row r="299" spans="1:15" ht="14.4" hidden="1">
      <c r="A299" s="4" t="s">
        <v>304</v>
      </c>
      <c r="B299" s="8">
        <v>96696.24</v>
      </c>
      <c r="C299" s="11">
        <v>8.6130413509251245E-5</v>
      </c>
      <c r="D299">
        <v>1</v>
      </c>
      <c r="H299" s="9">
        <v>96696.24</v>
      </c>
      <c r="I299" s="15">
        <v>8.6130413509251245E-5</v>
      </c>
      <c r="J299" s="1">
        <v>1</v>
      </c>
      <c r="K299" s="17">
        <f t="shared" si="33"/>
        <v>0</v>
      </c>
      <c r="L299" s="17">
        <f t="shared" si="34"/>
        <v>0</v>
      </c>
      <c r="M299" s="17">
        <f t="shared" si="35"/>
        <v>0</v>
      </c>
      <c r="N299" s="17"/>
      <c r="O299" s="17">
        <f t="shared" si="36"/>
        <v>0</v>
      </c>
    </row>
    <row r="300" spans="1:15" ht="14.4" hidden="1">
      <c r="A300" s="4" t="s">
        <v>305</v>
      </c>
      <c r="B300" s="8">
        <v>95194.6</v>
      </c>
      <c r="C300" s="11">
        <v>8.4792855046357228E-5</v>
      </c>
      <c r="D300">
        <v>1</v>
      </c>
      <c r="H300" s="9">
        <v>95194.6</v>
      </c>
      <c r="I300" s="15">
        <v>8.4792855046357228E-5</v>
      </c>
      <c r="J300" s="1">
        <v>1</v>
      </c>
      <c r="K300" s="17">
        <f t="shared" si="33"/>
        <v>0</v>
      </c>
      <c r="L300" s="17">
        <f t="shared" si="34"/>
        <v>0</v>
      </c>
      <c r="M300" s="17">
        <f t="shared" si="35"/>
        <v>0</v>
      </c>
      <c r="N300" s="17"/>
      <c r="O300" s="17">
        <f t="shared" si="36"/>
        <v>0</v>
      </c>
    </row>
    <row r="301" spans="1:15" ht="14.4" hidden="1">
      <c r="A301" s="4" t="s">
        <v>306</v>
      </c>
      <c r="B301" s="8">
        <v>88489.510000000009</v>
      </c>
      <c r="C301" s="11">
        <v>7.8820418327858703E-5</v>
      </c>
      <c r="D301">
        <v>2</v>
      </c>
      <c r="H301" s="9">
        <v>88489.510000000009</v>
      </c>
      <c r="I301" s="15">
        <v>7.8820418327858703E-5</v>
      </c>
      <c r="J301" s="1">
        <v>2</v>
      </c>
      <c r="K301" s="17">
        <f t="shared" si="33"/>
        <v>0</v>
      </c>
      <c r="L301" s="17">
        <f t="shared" si="34"/>
        <v>0</v>
      </c>
      <c r="M301" s="17">
        <f t="shared" si="35"/>
        <v>0</v>
      </c>
      <c r="N301" s="17"/>
      <c r="O301" s="17">
        <f t="shared" si="36"/>
        <v>0</v>
      </c>
    </row>
    <row r="302" spans="1:15" ht="14.4" hidden="1">
      <c r="A302" s="4" t="s">
        <v>307</v>
      </c>
      <c r="B302" s="8">
        <v>84577.3</v>
      </c>
      <c r="C302" s="11">
        <v>7.5335688569648575E-5</v>
      </c>
      <c r="D302">
        <v>1</v>
      </c>
      <c r="H302" s="9">
        <v>84577.3</v>
      </c>
      <c r="I302" s="15">
        <v>7.5335688569648575E-5</v>
      </c>
      <c r="J302" s="1">
        <v>1</v>
      </c>
      <c r="K302" s="17">
        <f t="shared" si="33"/>
        <v>0</v>
      </c>
      <c r="L302" s="17">
        <f t="shared" si="34"/>
        <v>0</v>
      </c>
      <c r="M302" s="17">
        <f t="shared" si="35"/>
        <v>0</v>
      </c>
      <c r="N302" s="17"/>
      <c r="O302" s="17">
        <f t="shared" si="36"/>
        <v>0</v>
      </c>
    </row>
    <row r="303" spans="1:15" ht="14.4" hidden="1">
      <c r="A303" s="4" t="s">
        <v>308</v>
      </c>
      <c r="B303" s="8">
        <v>83602.710000000006</v>
      </c>
      <c r="C303" s="11">
        <v>7.4467590288867648E-5</v>
      </c>
      <c r="D303">
        <v>1</v>
      </c>
      <c r="H303" s="9">
        <v>83602.710000000006</v>
      </c>
      <c r="I303" s="15">
        <v>7.4467590288867648E-5</v>
      </c>
      <c r="J303" s="1">
        <v>1</v>
      </c>
      <c r="K303" s="17">
        <f t="shared" si="33"/>
        <v>0</v>
      </c>
      <c r="L303" s="17">
        <f t="shared" si="34"/>
        <v>0</v>
      </c>
      <c r="M303" s="17">
        <f t="shared" si="35"/>
        <v>0</v>
      </c>
      <c r="N303" s="17"/>
      <c r="O303" s="17">
        <f t="shared" si="36"/>
        <v>0</v>
      </c>
    </row>
    <row r="304" spans="1:15" ht="14.4" hidden="1">
      <c r="A304" s="4" t="s">
        <v>309</v>
      </c>
      <c r="B304" s="8">
        <v>81608.649999999994</v>
      </c>
      <c r="C304" s="11">
        <v>7.2691417685235288E-5</v>
      </c>
      <c r="D304">
        <v>2</v>
      </c>
      <c r="H304" s="9">
        <v>81608.649999999994</v>
      </c>
      <c r="I304" s="15">
        <v>7.2691417685235288E-5</v>
      </c>
      <c r="J304" s="1">
        <v>2</v>
      </c>
      <c r="K304" s="17">
        <f t="shared" si="33"/>
        <v>0</v>
      </c>
      <c r="L304" s="17">
        <f t="shared" si="34"/>
        <v>0</v>
      </c>
      <c r="M304" s="17">
        <f t="shared" si="35"/>
        <v>0</v>
      </c>
      <c r="N304" s="17"/>
      <c r="O304" s="17">
        <f t="shared" si="36"/>
        <v>0</v>
      </c>
    </row>
    <row r="305" spans="1:15" ht="14.4" hidden="1">
      <c r="A305" s="4" t="s">
        <v>310</v>
      </c>
      <c r="B305" s="8">
        <v>80730.14</v>
      </c>
      <c r="C305" s="11">
        <v>7.1908900913414471E-5</v>
      </c>
      <c r="D305">
        <v>1</v>
      </c>
      <c r="H305" s="9">
        <v>80730.14</v>
      </c>
      <c r="I305" s="15">
        <v>7.1908900913414471E-5</v>
      </c>
      <c r="J305" s="1">
        <v>1</v>
      </c>
      <c r="K305" s="17">
        <f t="shared" si="33"/>
        <v>0</v>
      </c>
      <c r="L305" s="17">
        <f t="shared" si="34"/>
        <v>0</v>
      </c>
      <c r="M305" s="17">
        <f t="shared" si="35"/>
        <v>0</v>
      </c>
      <c r="N305" s="17"/>
      <c r="O305" s="17">
        <f t="shared" si="36"/>
        <v>0</v>
      </c>
    </row>
    <row r="306" spans="1:15" ht="14.4" hidden="1">
      <c r="A306" s="4" t="s">
        <v>311</v>
      </c>
      <c r="B306" s="8">
        <v>75307.03</v>
      </c>
      <c r="C306" s="11">
        <v>6.7078364516072068E-5</v>
      </c>
      <c r="D306">
        <v>2</v>
      </c>
      <c r="H306" s="9">
        <v>75307.03</v>
      </c>
      <c r="I306" s="15">
        <v>6.7078364516072068E-5</v>
      </c>
      <c r="J306" s="1">
        <v>2</v>
      </c>
      <c r="K306" s="17">
        <f t="shared" si="33"/>
        <v>0</v>
      </c>
      <c r="L306" s="17">
        <f t="shared" si="34"/>
        <v>0</v>
      </c>
      <c r="M306" s="17">
        <f t="shared" si="35"/>
        <v>0</v>
      </c>
      <c r="N306" s="17"/>
      <c r="O306" s="17">
        <f t="shared" si="36"/>
        <v>0</v>
      </c>
    </row>
    <row r="307" spans="1:15" ht="14.4" hidden="1">
      <c r="A307" s="4" t="s">
        <v>312</v>
      </c>
      <c r="B307" s="8">
        <v>74428.72</v>
      </c>
      <c r="C307" s="11">
        <v>6.6296025890606286E-5</v>
      </c>
      <c r="D307">
        <v>1</v>
      </c>
      <c r="H307" s="9">
        <v>74428.72</v>
      </c>
      <c r="I307" s="15">
        <v>6.6296025890606286E-5</v>
      </c>
      <c r="J307" s="1">
        <v>1</v>
      </c>
      <c r="K307" s="17">
        <f t="shared" si="33"/>
        <v>0</v>
      </c>
      <c r="L307" s="17">
        <f t="shared" si="34"/>
        <v>0</v>
      </c>
      <c r="M307" s="17">
        <f t="shared" si="35"/>
        <v>0</v>
      </c>
      <c r="N307" s="17"/>
      <c r="O307" s="17">
        <f t="shared" si="36"/>
        <v>0</v>
      </c>
    </row>
    <row r="308" spans="1:15" ht="14.4" hidden="1">
      <c r="A308" s="4" t="s">
        <v>313</v>
      </c>
      <c r="B308" s="8">
        <v>73443.34</v>
      </c>
      <c r="C308" s="11">
        <v>6.5418316613971046E-5</v>
      </c>
      <c r="D308">
        <v>1</v>
      </c>
      <c r="H308" s="9">
        <v>73443.34</v>
      </c>
      <c r="I308" s="15">
        <v>6.5418316613971046E-5</v>
      </c>
      <c r="J308" s="1">
        <v>1</v>
      </c>
      <c r="K308" s="17">
        <f t="shared" si="33"/>
        <v>0</v>
      </c>
      <c r="L308" s="17">
        <f t="shared" si="34"/>
        <v>0</v>
      </c>
      <c r="M308" s="17">
        <f t="shared" si="35"/>
        <v>0</v>
      </c>
      <c r="N308" s="17"/>
      <c r="O308" s="17">
        <f t="shared" si="36"/>
        <v>0</v>
      </c>
    </row>
    <row r="309" spans="1:15" ht="14.4" hidden="1">
      <c r="A309" s="4" t="s">
        <v>314</v>
      </c>
      <c r="B309" s="8">
        <v>72547.14</v>
      </c>
      <c r="C309" s="11">
        <v>6.4620042797047144E-5</v>
      </c>
      <c r="D309">
        <v>1</v>
      </c>
      <c r="H309" s="9">
        <v>72547.14</v>
      </c>
      <c r="I309" s="15">
        <v>6.4620042797047144E-5</v>
      </c>
      <c r="J309" s="1">
        <v>1</v>
      </c>
      <c r="K309" s="17">
        <f t="shared" si="33"/>
        <v>0</v>
      </c>
      <c r="L309" s="17">
        <f t="shared" si="34"/>
        <v>0</v>
      </c>
      <c r="M309" s="17">
        <f t="shared" si="35"/>
        <v>0</v>
      </c>
      <c r="N309" s="17"/>
      <c r="O309" s="17">
        <f t="shared" si="36"/>
        <v>0</v>
      </c>
    </row>
    <row r="310" spans="1:15" ht="14.4" hidden="1">
      <c r="A310" s="4" t="s">
        <v>315</v>
      </c>
      <c r="B310" s="8">
        <v>67219.19</v>
      </c>
      <c r="C310" s="11">
        <v>5.9874268435431682E-5</v>
      </c>
      <c r="D310">
        <v>1</v>
      </c>
      <c r="H310" s="9">
        <v>67219.19</v>
      </c>
      <c r="I310" s="15">
        <v>5.9874268435431682E-5</v>
      </c>
      <c r="J310" s="1">
        <v>1</v>
      </c>
      <c r="K310" s="17">
        <f t="shared" si="33"/>
        <v>0</v>
      </c>
      <c r="L310" s="17">
        <f t="shared" si="34"/>
        <v>0</v>
      </c>
      <c r="M310" s="17">
        <f t="shared" si="35"/>
        <v>0</v>
      </c>
      <c r="N310" s="17"/>
      <c r="O310" s="17">
        <f t="shared" si="36"/>
        <v>0</v>
      </c>
    </row>
    <row r="311" spans="1:15" ht="14.4" hidden="1">
      <c r="A311" s="4" t="s">
        <v>316</v>
      </c>
      <c r="B311" s="8">
        <v>61568.98</v>
      </c>
      <c r="C311" s="11">
        <v>5.4841446851943982E-5</v>
      </c>
      <c r="D311">
        <v>1</v>
      </c>
      <c r="H311" s="9">
        <v>61568.98</v>
      </c>
      <c r="I311" s="15">
        <v>5.4841446851943982E-5</v>
      </c>
      <c r="J311" s="1">
        <v>1</v>
      </c>
      <c r="K311" s="17">
        <f t="shared" si="33"/>
        <v>0</v>
      </c>
      <c r="L311" s="17">
        <f t="shared" si="34"/>
        <v>0</v>
      </c>
      <c r="M311" s="17">
        <f t="shared" si="35"/>
        <v>0</v>
      </c>
      <c r="N311" s="17"/>
      <c r="O311" s="17">
        <f t="shared" si="36"/>
        <v>0</v>
      </c>
    </row>
    <row r="312" spans="1:15" ht="14.4" hidden="1">
      <c r="A312" s="4" t="s">
        <v>317</v>
      </c>
      <c r="B312" s="8">
        <v>60603.200000000004</v>
      </c>
      <c r="C312" s="11">
        <v>5.3981195918102458E-5</v>
      </c>
      <c r="D312">
        <v>1</v>
      </c>
      <c r="H312" s="9">
        <v>60603.200000000004</v>
      </c>
      <c r="I312" s="15">
        <v>5.3981195918102458E-5</v>
      </c>
      <c r="J312" s="1">
        <v>1</v>
      </c>
      <c r="K312" s="17">
        <f t="shared" si="33"/>
        <v>0</v>
      </c>
      <c r="L312" s="17">
        <f t="shared" si="34"/>
        <v>0</v>
      </c>
      <c r="M312" s="17">
        <f t="shared" si="35"/>
        <v>0</v>
      </c>
      <c r="N312" s="17"/>
      <c r="O312" s="17">
        <f t="shared" si="36"/>
        <v>0</v>
      </c>
    </row>
    <row r="313" spans="1:15" ht="14.4" hidden="1">
      <c r="A313" s="4" t="s">
        <v>318</v>
      </c>
      <c r="B313" s="8">
        <v>59728.93</v>
      </c>
      <c r="C313" s="11">
        <v>5.3202455849008419E-5</v>
      </c>
      <c r="D313">
        <v>1</v>
      </c>
      <c r="H313" s="9">
        <v>59728.93</v>
      </c>
      <c r="I313" s="15">
        <v>5.3202455849008419E-5</v>
      </c>
      <c r="J313" s="1">
        <v>1</v>
      </c>
      <c r="K313" s="17">
        <f t="shared" si="33"/>
        <v>0</v>
      </c>
      <c r="L313" s="17">
        <f t="shared" si="34"/>
        <v>0</v>
      </c>
      <c r="M313" s="17">
        <f t="shared" si="35"/>
        <v>0</v>
      </c>
      <c r="N313" s="17"/>
      <c r="O313" s="17">
        <f t="shared" si="36"/>
        <v>0</v>
      </c>
    </row>
    <row r="314" spans="1:15" ht="14.4" hidden="1">
      <c r="A314" s="4" t="s">
        <v>319</v>
      </c>
      <c r="B314" s="8">
        <v>56275.32</v>
      </c>
      <c r="C314" s="11">
        <v>5.0126215682899737E-5</v>
      </c>
      <c r="D314">
        <v>1</v>
      </c>
      <c r="H314" s="9">
        <v>56275.32</v>
      </c>
      <c r="I314" s="15">
        <v>5.0126215682899737E-5</v>
      </c>
      <c r="J314" s="1">
        <v>1</v>
      </c>
      <c r="K314" s="17">
        <f t="shared" si="33"/>
        <v>0</v>
      </c>
      <c r="L314" s="17">
        <f t="shared" si="34"/>
        <v>0</v>
      </c>
      <c r="M314" s="17">
        <f t="shared" si="35"/>
        <v>0</v>
      </c>
      <c r="N314" s="17"/>
      <c r="O314" s="17">
        <f t="shared" si="36"/>
        <v>0</v>
      </c>
    </row>
    <row r="315" spans="1:15" ht="14.4" hidden="1">
      <c r="A315" s="4" t="s">
        <v>320</v>
      </c>
      <c r="B315" s="8">
        <v>55396.15</v>
      </c>
      <c r="C315" s="11">
        <v>4.9343111028107286E-5</v>
      </c>
      <c r="D315">
        <v>1</v>
      </c>
      <c r="H315" s="9">
        <v>55396.15</v>
      </c>
      <c r="I315" s="15">
        <v>4.9343111028107286E-5</v>
      </c>
      <c r="J315" s="1">
        <v>1</v>
      </c>
      <c r="K315" s="17">
        <f t="shared" si="33"/>
        <v>0</v>
      </c>
      <c r="L315" s="17">
        <f t="shared" si="34"/>
        <v>0</v>
      </c>
      <c r="M315" s="17">
        <f t="shared" si="35"/>
        <v>0</v>
      </c>
      <c r="N315" s="17"/>
      <c r="O315" s="17">
        <f t="shared" si="36"/>
        <v>0</v>
      </c>
    </row>
    <row r="316" spans="1:15" ht="14.4" hidden="1">
      <c r="A316" s="4" t="s">
        <v>321</v>
      </c>
      <c r="B316" s="8">
        <v>55385.9</v>
      </c>
      <c r="C316" s="11">
        <v>4.9333981027411599E-5</v>
      </c>
      <c r="D316">
        <v>1</v>
      </c>
      <c r="H316" s="9">
        <v>55385.9</v>
      </c>
      <c r="I316" s="15">
        <v>4.9333981027411599E-5</v>
      </c>
      <c r="J316" s="1">
        <v>1</v>
      </c>
      <c r="K316" s="17">
        <f t="shared" si="33"/>
        <v>0</v>
      </c>
      <c r="L316" s="17">
        <f t="shared" si="34"/>
        <v>0</v>
      </c>
      <c r="M316" s="17">
        <f t="shared" si="35"/>
        <v>0</v>
      </c>
      <c r="N316" s="17"/>
      <c r="O316" s="17">
        <f t="shared" si="36"/>
        <v>0</v>
      </c>
    </row>
    <row r="317" spans="1:15" ht="14.4" hidden="1">
      <c r="A317" s="4" t="s">
        <v>322</v>
      </c>
      <c r="B317" s="8">
        <v>52443.4</v>
      </c>
      <c r="C317" s="11">
        <v>4.6713002778919501E-5</v>
      </c>
      <c r="D317">
        <v>2</v>
      </c>
      <c r="H317" s="9">
        <v>52443.4</v>
      </c>
      <c r="I317" s="15">
        <v>4.6713002778919501E-5</v>
      </c>
      <c r="J317" s="1">
        <v>2</v>
      </c>
      <c r="K317" s="17">
        <f t="shared" si="33"/>
        <v>0</v>
      </c>
      <c r="L317" s="17">
        <f t="shared" si="34"/>
        <v>0</v>
      </c>
      <c r="M317" s="17">
        <f t="shared" si="35"/>
        <v>0</v>
      </c>
      <c r="N317" s="17"/>
      <c r="O317" s="17">
        <f t="shared" si="36"/>
        <v>0</v>
      </c>
    </row>
    <row r="318" spans="1:15" ht="14.4" hidden="1">
      <c r="A318" s="4" t="s">
        <v>323</v>
      </c>
      <c r="B318" s="8">
        <v>45340.55</v>
      </c>
      <c r="C318" s="11">
        <v>4.0386268589522011E-5</v>
      </c>
      <c r="D318">
        <v>1</v>
      </c>
      <c r="H318" s="9">
        <v>45340.55</v>
      </c>
      <c r="I318" s="15">
        <v>4.0386268589522011E-5</v>
      </c>
      <c r="J318" s="1">
        <v>1</v>
      </c>
      <c r="K318" s="17">
        <f t="shared" si="33"/>
        <v>0</v>
      </c>
      <c r="L318" s="17">
        <f t="shared" si="34"/>
        <v>0</v>
      </c>
      <c r="M318" s="17">
        <f t="shared" si="35"/>
        <v>0</v>
      </c>
      <c r="N318" s="17"/>
      <c r="O318" s="17">
        <f t="shared" si="36"/>
        <v>0</v>
      </c>
    </row>
    <row r="319" spans="1:15" ht="14.4" hidden="1">
      <c r="A319" s="4" t="s">
        <v>324</v>
      </c>
      <c r="B319" s="8">
        <v>42978.12</v>
      </c>
      <c r="C319" s="11">
        <v>3.8281977121863492E-5</v>
      </c>
      <c r="D319">
        <v>1</v>
      </c>
      <c r="H319" s="9">
        <v>42978.12</v>
      </c>
      <c r="I319" s="15">
        <v>3.8281977121863492E-5</v>
      </c>
      <c r="J319" s="1">
        <v>1</v>
      </c>
      <c r="K319" s="17">
        <f t="shared" si="33"/>
        <v>0</v>
      </c>
      <c r="L319" s="17">
        <f t="shared" si="34"/>
        <v>0</v>
      </c>
      <c r="M319" s="17">
        <f t="shared" si="35"/>
        <v>0</v>
      </c>
      <c r="N319" s="17"/>
      <c r="O319" s="17">
        <f t="shared" si="36"/>
        <v>0</v>
      </c>
    </row>
    <row r="320" spans="1:15" ht="14.4" hidden="1">
      <c r="A320" s="4" t="s">
        <v>325</v>
      </c>
      <c r="B320" s="8">
        <v>40968.090000000004</v>
      </c>
      <c r="C320" s="11">
        <v>3.6491579531781396E-5</v>
      </c>
      <c r="D320">
        <v>1</v>
      </c>
      <c r="H320" s="9">
        <v>40968.090000000004</v>
      </c>
      <c r="I320" s="15">
        <v>3.6491579531781396E-5</v>
      </c>
      <c r="J320" s="1">
        <v>1</v>
      </c>
      <c r="K320" s="17">
        <f t="shared" si="33"/>
        <v>0</v>
      </c>
      <c r="L320" s="17">
        <f t="shared" si="34"/>
        <v>0</v>
      </c>
      <c r="M320" s="17">
        <f t="shared" si="35"/>
        <v>0</v>
      </c>
      <c r="N320" s="17"/>
      <c r="O320" s="17">
        <f t="shared" si="36"/>
        <v>0</v>
      </c>
    </row>
    <row r="321" spans="1:15" ht="14.4" hidden="1">
      <c r="A321" s="4" t="s">
        <v>326</v>
      </c>
      <c r="B321" s="8">
        <v>38387.840000000004</v>
      </c>
      <c r="C321" s="11">
        <v>3.4193268868851319E-5</v>
      </c>
      <c r="D321">
        <v>1</v>
      </c>
      <c r="H321" s="9">
        <v>38387.840000000004</v>
      </c>
      <c r="I321" s="15">
        <v>3.4193268868851319E-5</v>
      </c>
      <c r="J321" s="1">
        <v>1</v>
      </c>
      <c r="K321" s="17">
        <f t="shared" si="33"/>
        <v>0</v>
      </c>
      <c r="L321" s="17">
        <f t="shared" si="34"/>
        <v>0</v>
      </c>
      <c r="M321" s="17">
        <f t="shared" si="35"/>
        <v>0</v>
      </c>
      <c r="N321" s="17"/>
      <c r="O321" s="17">
        <f t="shared" si="36"/>
        <v>0</v>
      </c>
    </row>
    <row r="322" spans="1:15" ht="14.4" hidden="1">
      <c r="A322" s="4" t="s">
        <v>327</v>
      </c>
      <c r="B322" s="8">
        <v>37461.200000000004</v>
      </c>
      <c r="C322" s="11">
        <v>3.336788117669067E-5</v>
      </c>
      <c r="D322">
        <v>1</v>
      </c>
      <c r="H322" s="9">
        <v>37461.200000000004</v>
      </c>
      <c r="I322" s="15">
        <v>3.336788117669067E-5</v>
      </c>
      <c r="J322" s="1">
        <v>1</v>
      </c>
      <c r="K322" s="17">
        <f t="shared" si="33"/>
        <v>0</v>
      </c>
      <c r="L322" s="17">
        <f t="shared" si="34"/>
        <v>0</v>
      </c>
      <c r="M322" s="17">
        <f t="shared" si="35"/>
        <v>0</v>
      </c>
      <c r="N322" s="17"/>
      <c r="O322" s="17">
        <f t="shared" si="36"/>
        <v>0</v>
      </c>
    </row>
    <row r="323" spans="1:15" ht="14.4" hidden="1">
      <c r="A323" s="4" t="s">
        <v>328</v>
      </c>
      <c r="B323" s="8">
        <v>35493.599999999999</v>
      </c>
      <c r="C323" s="11">
        <v>3.1615277335829813E-5</v>
      </c>
      <c r="D323">
        <v>1</v>
      </c>
      <c r="H323" s="9">
        <v>35493.599999999999</v>
      </c>
      <c r="I323" s="15">
        <v>3.1615277335829813E-5</v>
      </c>
      <c r="J323" s="1">
        <v>1</v>
      </c>
      <c r="K323" s="17">
        <f t="shared" si="33"/>
        <v>0</v>
      </c>
      <c r="L323" s="17">
        <f t="shared" si="34"/>
        <v>0</v>
      </c>
      <c r="M323" s="17">
        <f t="shared" si="35"/>
        <v>0</v>
      </c>
      <c r="N323" s="17"/>
      <c r="O323" s="17">
        <f t="shared" si="36"/>
        <v>0</v>
      </c>
    </row>
    <row r="324" spans="1:15" ht="14.4" hidden="1">
      <c r="A324" s="4" t="s">
        <v>329</v>
      </c>
      <c r="B324" s="8">
        <v>33469.4</v>
      </c>
      <c r="C324" s="11">
        <v>2.9812258076493293E-5</v>
      </c>
      <c r="D324">
        <v>2</v>
      </c>
      <c r="H324" s="9">
        <v>33469.4</v>
      </c>
      <c r="I324" s="15">
        <v>2.9812258076493293E-5</v>
      </c>
      <c r="J324" s="1">
        <v>2</v>
      </c>
      <c r="K324" s="17">
        <f t="shared" si="33"/>
        <v>0</v>
      </c>
      <c r="L324" s="17">
        <f t="shared" si="34"/>
        <v>0</v>
      </c>
      <c r="M324" s="17">
        <f t="shared" si="35"/>
        <v>0</v>
      </c>
      <c r="N324" s="17"/>
      <c r="O324" s="17">
        <f t="shared" si="36"/>
        <v>0</v>
      </c>
    </row>
    <row r="325" spans="1:15" ht="14.4" hidden="1">
      <c r="A325" s="4" t="s">
        <v>330</v>
      </c>
      <c r="B325" s="8">
        <v>30480.920000000002</v>
      </c>
      <c r="C325" s="11">
        <v>2.7150323980978028E-5</v>
      </c>
      <c r="D325">
        <v>1</v>
      </c>
      <c r="H325" s="9">
        <v>30480.920000000002</v>
      </c>
      <c r="I325" s="15">
        <v>2.7150323980978028E-5</v>
      </c>
      <c r="J325" s="1">
        <v>1</v>
      </c>
      <c r="K325" s="17">
        <f t="shared" si="33"/>
        <v>0</v>
      </c>
      <c r="L325" s="17">
        <f t="shared" ref="L325:L327" si="37">K325*1.05*1.025</f>
        <v>0</v>
      </c>
      <c r="M325" s="17">
        <f t="shared" ref="M325:M327" si="38">L325*0.45</f>
        <v>0</v>
      </c>
      <c r="N325" s="17"/>
      <c r="O325" s="17">
        <f t="shared" ref="O325:O327" si="39">M325/2</f>
        <v>0</v>
      </c>
    </row>
    <row r="326" spans="1:15" ht="14.4" hidden="1">
      <c r="A326" s="4" t="s">
        <v>331</v>
      </c>
      <c r="B326" s="8">
        <v>17469.490000000002</v>
      </c>
      <c r="C326" s="11">
        <v>1.5560629839337389E-5</v>
      </c>
      <c r="D326">
        <v>1</v>
      </c>
      <c r="H326" s="9">
        <v>17469.490000000002</v>
      </c>
      <c r="I326" s="15">
        <v>1.5560629839337389E-5</v>
      </c>
      <c r="J326" s="1">
        <v>1</v>
      </c>
      <c r="K326" s="17">
        <f t="shared" si="33"/>
        <v>0</v>
      </c>
      <c r="L326" s="17">
        <f t="shared" si="37"/>
        <v>0</v>
      </c>
      <c r="M326" s="17">
        <f t="shared" si="38"/>
        <v>0</v>
      </c>
      <c r="N326" s="17"/>
      <c r="O326" s="17">
        <f t="shared" si="39"/>
        <v>0</v>
      </c>
    </row>
    <row r="327" spans="1:15" ht="14.4" hidden="1">
      <c r="A327" s="4" t="s">
        <v>332</v>
      </c>
      <c r="B327" s="8">
        <v>3082.89</v>
      </c>
      <c r="C327" s="11">
        <v>2.746028082410811E-6</v>
      </c>
      <c r="D327">
        <v>1</v>
      </c>
      <c r="H327" s="9">
        <v>3082.89</v>
      </c>
      <c r="I327" s="15">
        <v>2.746028082410811E-6</v>
      </c>
      <c r="J327" s="1">
        <v>1</v>
      </c>
      <c r="K327" s="17">
        <f t="shared" si="33"/>
        <v>0</v>
      </c>
      <c r="L327" s="17">
        <f t="shared" si="37"/>
        <v>0</v>
      </c>
      <c r="M327" s="17">
        <f t="shared" si="38"/>
        <v>0</v>
      </c>
      <c r="N327" s="17"/>
      <c r="O327" s="17">
        <f t="shared" si="39"/>
        <v>0</v>
      </c>
    </row>
    <row r="329" spans="1:15" ht="14.4">
      <c r="A329" t="s">
        <v>333</v>
      </c>
    </row>
    <row r="334" spans="1:15" ht="14.4">
      <c r="E334" s="8" t="e">
        <f>B327/E327</f>
        <v>#DIV/0!</v>
      </c>
    </row>
    <row r="336" spans="1:15" ht="14.4">
      <c r="A336" s="27" t="s">
        <v>334</v>
      </c>
      <c r="B336" s="26">
        <f>(B327+E327)/2</f>
        <v>1541.4449999999999</v>
      </c>
    </row>
    <row r="337" spans="1:2" ht="14.4">
      <c r="A337" s="27" t="s">
        <v>335</v>
      </c>
      <c r="B337" s="26">
        <f>B336*5%</f>
        <v>77.072249999999997</v>
      </c>
    </row>
    <row r="338" spans="1:2" ht="14.4">
      <c r="A338" s="27" t="s">
        <v>336</v>
      </c>
      <c r="B338" s="26">
        <f>B336*2.5%</f>
        <v>38.536124999999998</v>
      </c>
    </row>
    <row r="339" spans="1:2" ht="14.4">
      <c r="A339" s="28" t="s">
        <v>337</v>
      </c>
      <c r="B339" s="29">
        <f>SUM(B336:B338)</f>
        <v>1657.053375</v>
      </c>
    </row>
  </sheetData>
  <autoFilter ref="A2:P327" xr:uid="{00000000-0001-0000-0000-000000000000}">
    <filterColumn colId="10">
      <filters>
        <filter val="1.011.867,64"/>
        <filter val="1.020.587,47"/>
        <filter val="1.024.520,39"/>
        <filter val="1.035.993,19"/>
        <filter val="1.101.104,97"/>
        <filter val="1.107.148,15"/>
        <filter val="1.121.935,67"/>
        <filter val="1.124.024,03"/>
        <filter val="1.135.587,81"/>
        <filter val="1.151.337,25"/>
        <filter val="1.191.399,46"/>
        <filter val="1.196.357,35"/>
        <filter val="1.230.609,39"/>
        <filter val="1.346.491,19"/>
        <filter val="1.367.587,67"/>
        <filter val="1.468.982,95"/>
        <filter val="1.606.663,83"/>
        <filter val="1.621.405,91"/>
        <filter val="1.664.652,13"/>
        <filter val="1.726.890,60"/>
        <filter val="1.805.956,79"/>
        <filter val="1.810.078,37"/>
        <filter val="1.835.177,26"/>
        <filter val="1.880.997,62"/>
        <filter val="1.934.368,22"/>
        <filter val="101.262,51"/>
        <filter val="102.080,31"/>
        <filter val="102.332,28"/>
        <filter val="104.250,09"/>
        <filter val="107.244,31"/>
        <filter val="108.326,30"/>
        <filter val="11.425.015,03"/>
        <filter val="11.551.758,43"/>
        <filter val="11.625,40"/>
        <filter val="110.946,76"/>
        <filter val="111.939,71"/>
        <filter val="117.306,65"/>
        <filter val="12.624.865,47"/>
        <filter val="124.122,22"/>
        <filter val="124.681,43"/>
        <filter val="13.844.410,26"/>
        <filter val="136.187,43"/>
        <filter val="137.058,58"/>
        <filter val="148.819,97"/>
        <filter val="148.873,70"/>
        <filter val="150.020,59"/>
        <filter val="151.057,09"/>
        <filter val="151.223,48"/>
        <filter val="152.358,43"/>
        <filter val="155.661,55"/>
        <filter val="155.903,50"/>
        <filter val="156.977,12"/>
        <filter val="157.113,40"/>
        <filter val="157.672,99"/>
        <filter val="164.905,87"/>
        <filter val="166.665,84"/>
        <filter val="17.787.941,80"/>
        <filter val="172.181,12"/>
        <filter val="174.064,78"/>
        <filter val="177.520,31"/>
        <filter val="177.981,76"/>
        <filter val="185.200,91"/>
        <filter val="185.618,15"/>
        <filter val="186.257,57"/>
        <filter val="186.373,32"/>
        <filter val="186.791,40"/>
        <filter val="189.738,27"/>
        <filter val="189.891,33"/>
        <filter val="19.458.990,82"/>
        <filter val="19.837,34"/>
        <filter val="194.262,88"/>
        <filter val="194.822,41"/>
        <filter val="197.624,43"/>
        <filter val="2.150.789,63"/>
        <filter val="2.201.450,46"/>
        <filter val="2.357.462,86"/>
        <filter val="2.456.686,48"/>
        <filter val="2.490.855,12"/>
        <filter val="2.650.215,70"/>
        <filter val="2.692.654,19"/>
        <filter val="2.754.605,25"/>
        <filter val="2.953.895,57"/>
        <filter val="203.705,67"/>
        <filter val="203.875,25"/>
        <filter val="204.927,98"/>
        <filter val="205.497,43"/>
        <filter val="207.722,52"/>
        <filter val="209.952,14"/>
        <filter val="211.223,04"/>
        <filter val="212.011,89"/>
        <filter val="214.065,06"/>
        <filter val="214.721,73"/>
        <filter val="218.620,84"/>
        <filter val="222.769,98"/>
        <filter val="23.764.841,38"/>
        <filter val="235.614,09"/>
        <filter val="236.924,19"/>
        <filter val="238.449,93"/>
        <filter val="240.079,93"/>
        <filter val="242.108,95"/>
        <filter val="243.373,18"/>
        <filter val="258.773,43"/>
        <filter val="260.018,65"/>
        <filter val="260.748,79"/>
        <filter val="264.583,16"/>
        <filter val="274.363,21"/>
        <filter val="275.805,09"/>
        <filter val="285.491,78"/>
        <filter val="289.524,96"/>
        <filter val="292.251,82"/>
        <filter val="295.896,24"/>
        <filter val="296.655,32"/>
        <filter val="298.238,74"/>
        <filter val="299.609,00"/>
        <filter val="3.003.975,22"/>
        <filter val="3.009.836,09"/>
        <filter val="3.198.322,73"/>
        <filter val="3.623.328,78"/>
        <filter val="300.701,02"/>
        <filter val="301.829,22"/>
        <filter val="307.739,27"/>
        <filter val="31.814,52"/>
        <filter val="311.109,78"/>
        <filter val="312.886,39"/>
        <filter val="314.310,03"/>
        <filter val="320.436,39"/>
        <filter val="320.656,66"/>
        <filter val="322.585,71"/>
        <filter val="322.719,63"/>
        <filter val="326.491,56"/>
        <filter val="336.200,69"/>
        <filter val="336.285,80"/>
        <filter val="336.301,59"/>
        <filter val="337.972,41"/>
        <filter val="34.658,99"/>
        <filter val="34.930,14"/>
        <filter val="344.176,82"/>
        <filter val="348.188,25"/>
        <filter val="354.404,64"/>
        <filter val="354.845,54"/>
        <filter val="357.079,20"/>
        <filter val="36.991,17"/>
        <filter val="360.890,76"/>
        <filter val="366.262,72"/>
        <filter val="366.393,81"/>
        <filter val="368.149,69"/>
        <filter val="368.504,10"/>
        <filter val="37.575.985,64"/>
        <filter val="377.374,81"/>
        <filter val="384.881,21"/>
        <filter val="391.587,92"/>
        <filter val="392.402,16"/>
        <filter val="393.247,71"/>
        <filter val="4.495.207,05"/>
        <filter val="4.541.453,42"/>
        <filter val="4.700.342,16"/>
        <filter val="4.716.827,78"/>
        <filter val="40.553,07"/>
        <filter val="408.272,93"/>
        <filter val="42.669.486,72"/>
        <filter val="439.463,20"/>
        <filter val="44.842,62"/>
        <filter val="450.901,25"/>
        <filter val="458.226,39"/>
        <filter val="459.456,78"/>
        <filter val="460.643,29"/>
        <filter val="469.086,64"/>
        <filter val="472.147,47"/>
        <filter val="478.461,57"/>
        <filter val="48.286,31"/>
        <filter val="483.333,92"/>
        <filter val="5.346.206,73"/>
        <filter val="5.783.099,04"/>
        <filter val="505.311,11"/>
        <filter val="511.568,33"/>
        <filter val="54.035.973,37"/>
        <filter val="569.023,35"/>
        <filter val="569.721,61"/>
        <filter val="574.778,89"/>
        <filter val="590.042,10"/>
        <filter val="6.108.517,01"/>
        <filter val="6.219.702,25"/>
        <filter val="6.441.983,03"/>
        <filter val="60.619,73"/>
        <filter val="60.983,37"/>
        <filter val="603.451,07"/>
        <filter val="604.107.197,59"/>
        <filter val="616.516,67"/>
        <filter val="62.493,48"/>
        <filter val="621.222,97"/>
        <filter val="639.873,38"/>
        <filter val="647.302,11"/>
        <filter val="649.392,60"/>
        <filter val="669.601,49"/>
        <filter val="67.166,72"/>
        <filter val="68.184.489,29"/>
        <filter val="689.239,50"/>
        <filter val="698.397,89"/>
        <filter val="7.027.509,54"/>
        <filter val="7.129.631,43"/>
        <filter val="7.717.257,15"/>
        <filter val="755.222,83"/>
        <filter val="77.766,35"/>
        <filter val="77.840,23"/>
        <filter val="795.701,33"/>
        <filter val="8.819.775,90"/>
        <filter val="800.618,25"/>
        <filter val="815.989,73"/>
        <filter val="82.038,60"/>
        <filter val="846.576,73"/>
        <filter val="863.379,69"/>
        <filter val="87.249.585,91"/>
        <filter val="894.772,72"/>
        <filter val="9.060.880,98"/>
        <filter val="91.503,61"/>
        <filter val="94.402,87"/>
        <filter val="968.707,38"/>
        <filter val="98.482,99"/>
      </filters>
    </filterColumn>
    <sortState xmlns:xlrd2="http://schemas.microsoft.com/office/spreadsheetml/2017/richdata2" ref="A3:P327">
      <sortCondition descending="1" ref="O2"/>
    </sortState>
  </autoFilter>
  <mergeCells count="3">
    <mergeCell ref="B1:D1"/>
    <mergeCell ref="E1:G1"/>
    <mergeCell ref="H1:J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Macroex</dc:creator>
  <cp:keywords/>
  <dc:description/>
  <cp:lastModifiedBy>Esau Macroex</cp:lastModifiedBy>
  <cp:revision/>
  <dcterms:created xsi:type="dcterms:W3CDTF">2024-11-13T01:15:44Z</dcterms:created>
  <dcterms:modified xsi:type="dcterms:W3CDTF">2025-03-27T10:52:30Z</dcterms:modified>
  <cp:category/>
  <cp:contentStatus/>
</cp:coreProperties>
</file>