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ciek\Documents\UCZELNIA\uczelnia-msi\"/>
    </mc:Choice>
  </mc:AlternateContent>
  <bookViews>
    <workbookView xWindow="0" yWindow="0" windowWidth="23040" windowHeight="9195"/>
  </bookViews>
  <sheets>
    <sheet name="Arkusz1" sheetId="1" r:id="rId1"/>
  </sheets>
  <definedNames>
    <definedName name="_xlcn.WorksheetConnection_Arkusz1A1C171" hidden="1">Arkusz1!$A$1:$C$17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Zakres" name="Zakres" connection="WorksheetConnection_Arkusz1!$A$1:$C$17"/>
        </x15:modelTables>
      </x15:dataModel>
    </ext>
  </extLst>
</workbook>
</file>

<file path=xl/calcChain.xml><?xml version="1.0" encoding="utf-8"?>
<calcChain xmlns="http://schemas.openxmlformats.org/spreadsheetml/2006/main">
  <c r="F44" i="1" l="1"/>
  <c r="F18" i="1"/>
  <c r="F4" i="1"/>
  <c r="F2" i="1"/>
  <c r="F62" i="1" l="1"/>
  <c r="F63" i="1"/>
  <c r="F64" i="1"/>
  <c r="F65" i="1"/>
  <c r="F66" i="1"/>
  <c r="F67" i="1"/>
  <c r="F61" i="1"/>
  <c r="F52" i="1"/>
  <c r="F53" i="1"/>
  <c r="F54" i="1"/>
  <c r="F55" i="1"/>
  <c r="F56" i="1"/>
  <c r="F57" i="1"/>
  <c r="F51" i="1"/>
  <c r="F43" i="1"/>
  <c r="F45" i="1"/>
  <c r="F46" i="1"/>
  <c r="F47" i="1"/>
  <c r="F48" i="1"/>
  <c r="F42" i="1"/>
  <c r="F38" i="1"/>
  <c r="F37" i="1"/>
  <c r="F36" i="1"/>
  <c r="F35" i="1"/>
  <c r="F34" i="1"/>
  <c r="F32" i="1"/>
  <c r="F33" i="1"/>
  <c r="S43" i="1"/>
  <c r="S42" i="1"/>
  <c r="S41" i="1"/>
  <c r="S40" i="1"/>
  <c r="S39" i="1"/>
  <c r="S38" i="1"/>
  <c r="S37" i="1"/>
  <c r="S36" i="1"/>
  <c r="S35" i="1"/>
  <c r="S34" i="1"/>
  <c r="R43" i="1"/>
  <c r="R42" i="1"/>
  <c r="R41" i="1"/>
  <c r="R40" i="1"/>
  <c r="R39" i="1"/>
  <c r="R38" i="1"/>
  <c r="R37" i="1"/>
  <c r="R36" i="1"/>
  <c r="R35" i="1"/>
  <c r="R34" i="1"/>
  <c r="Q43" i="1"/>
  <c r="Q42" i="1"/>
  <c r="Q41" i="1"/>
  <c r="Q40" i="1"/>
  <c r="Q39" i="1"/>
  <c r="Q38" i="1"/>
  <c r="Q37" i="1"/>
  <c r="Q36" i="1"/>
  <c r="Q35" i="1"/>
  <c r="Q34" i="1"/>
  <c r="P43" i="1"/>
  <c r="P42" i="1"/>
  <c r="P41" i="1"/>
  <c r="P40" i="1"/>
  <c r="P39" i="1"/>
  <c r="P38" i="1"/>
  <c r="P37" i="1"/>
  <c r="P36" i="1"/>
  <c r="P35" i="1"/>
  <c r="P34" i="1"/>
  <c r="O43" i="1"/>
  <c r="O42" i="1"/>
  <c r="O41" i="1"/>
  <c r="O40" i="1"/>
  <c r="O39" i="1"/>
  <c r="O38" i="1"/>
  <c r="O37" i="1"/>
  <c r="O36" i="1"/>
  <c r="O35" i="1"/>
  <c r="O34" i="1"/>
  <c r="N43" i="1"/>
  <c r="N42" i="1"/>
  <c r="N41" i="1"/>
  <c r="N40" i="1"/>
  <c r="N39" i="1"/>
  <c r="N38" i="1"/>
  <c r="N37" i="1"/>
  <c r="N36" i="1"/>
  <c r="N35" i="1"/>
  <c r="N34" i="1"/>
  <c r="M35" i="1"/>
  <c r="M36" i="1"/>
  <c r="M37" i="1"/>
  <c r="M38" i="1"/>
  <c r="M39" i="1"/>
  <c r="M40" i="1"/>
  <c r="M41" i="1"/>
  <c r="M42" i="1"/>
  <c r="M43" i="1"/>
  <c r="M34" i="1"/>
  <c r="S32" i="1"/>
  <c r="S31" i="1"/>
  <c r="P32" i="1"/>
  <c r="P31" i="1"/>
  <c r="R32" i="1"/>
  <c r="R31" i="1"/>
  <c r="Q32" i="1"/>
  <c r="Q31" i="1"/>
  <c r="O32" i="1"/>
  <c r="O31" i="1"/>
  <c r="N32" i="1"/>
  <c r="N31" i="1"/>
  <c r="M32" i="1"/>
  <c r="M31" i="1"/>
  <c r="N17" i="1"/>
  <c r="F19" i="1"/>
  <c r="F20" i="1"/>
  <c r="F21" i="1"/>
  <c r="F22" i="1"/>
  <c r="F23" i="1"/>
  <c r="F24" i="1"/>
  <c r="S18" i="1"/>
  <c r="S19" i="1"/>
  <c r="S20" i="1"/>
  <c r="S21" i="1"/>
  <c r="S22" i="1"/>
  <c r="S23" i="1"/>
  <c r="S24" i="1"/>
  <c r="S25" i="1"/>
  <c r="S26" i="1"/>
  <c r="S17" i="1"/>
  <c r="R18" i="1"/>
  <c r="R19" i="1"/>
  <c r="R20" i="1"/>
  <c r="R21" i="1"/>
  <c r="R22" i="1"/>
  <c r="R23" i="1"/>
  <c r="R24" i="1"/>
  <c r="R25" i="1"/>
  <c r="R26" i="1"/>
  <c r="R17" i="1"/>
  <c r="Q18" i="1"/>
  <c r="Q19" i="1"/>
  <c r="Q20" i="1"/>
  <c r="Q21" i="1"/>
  <c r="Q22" i="1"/>
  <c r="Q23" i="1"/>
  <c r="Q24" i="1"/>
  <c r="Q25" i="1"/>
  <c r="Q26" i="1"/>
  <c r="Q17" i="1"/>
  <c r="P18" i="1"/>
  <c r="P19" i="1"/>
  <c r="P20" i="1"/>
  <c r="P21" i="1"/>
  <c r="P22" i="1"/>
  <c r="P23" i="1"/>
  <c r="P24" i="1"/>
  <c r="P25" i="1"/>
  <c r="P26" i="1"/>
  <c r="P17" i="1"/>
  <c r="O18" i="1"/>
  <c r="O19" i="1"/>
  <c r="O20" i="1"/>
  <c r="O21" i="1"/>
  <c r="O22" i="1"/>
  <c r="O23" i="1"/>
  <c r="O24" i="1"/>
  <c r="O25" i="1"/>
  <c r="O26" i="1"/>
  <c r="O17" i="1"/>
  <c r="N18" i="1"/>
  <c r="N19" i="1"/>
  <c r="N20" i="1"/>
  <c r="N21" i="1"/>
  <c r="N22" i="1"/>
  <c r="N23" i="1"/>
  <c r="N24" i="1"/>
  <c r="N25" i="1"/>
  <c r="N26" i="1"/>
  <c r="M18" i="1"/>
  <c r="M19" i="1"/>
  <c r="M20" i="1"/>
  <c r="M21" i="1"/>
  <c r="M22" i="1"/>
  <c r="M23" i="1"/>
  <c r="M24" i="1"/>
  <c r="M25" i="1"/>
  <c r="M26" i="1"/>
  <c r="M17" i="1"/>
  <c r="E18" i="1"/>
  <c r="E19" i="1"/>
  <c r="E20" i="1"/>
  <c r="E21" i="1"/>
  <c r="E22" i="1"/>
  <c r="E24" i="1"/>
  <c r="E23" i="1"/>
  <c r="E3" i="1"/>
  <c r="H21" i="1"/>
  <c r="H22" i="1"/>
  <c r="H23" i="1"/>
  <c r="H24" i="1"/>
  <c r="H25" i="1"/>
  <c r="H26" i="1"/>
  <c r="H27" i="1"/>
  <c r="H28" i="1"/>
  <c r="H29" i="1"/>
  <c r="H20" i="1"/>
  <c r="H18" i="1"/>
  <c r="H19" i="1"/>
  <c r="H17" i="1"/>
  <c r="I21" i="1"/>
  <c r="I22" i="1"/>
  <c r="I23" i="1"/>
  <c r="I24" i="1"/>
  <c r="I25" i="1"/>
  <c r="I26" i="1"/>
  <c r="I27" i="1"/>
  <c r="I28" i="1"/>
  <c r="I29" i="1"/>
  <c r="I20" i="1"/>
  <c r="I18" i="1"/>
  <c r="I19" i="1"/>
  <c r="I17" i="1"/>
  <c r="J21" i="1"/>
  <c r="J22" i="1"/>
  <c r="J23" i="1"/>
  <c r="J24" i="1"/>
  <c r="J25" i="1"/>
  <c r="J26" i="1"/>
  <c r="J27" i="1"/>
  <c r="J28" i="1"/>
  <c r="J29" i="1"/>
  <c r="J20" i="1"/>
  <c r="J18" i="1"/>
  <c r="J19" i="1"/>
  <c r="J17" i="1"/>
  <c r="G6" i="1"/>
  <c r="G7" i="1"/>
  <c r="G8" i="1"/>
  <c r="G9" i="1"/>
  <c r="G10" i="1"/>
  <c r="G11" i="1"/>
  <c r="G12" i="1"/>
  <c r="G13" i="1"/>
  <c r="G14" i="1"/>
  <c r="G3" i="1"/>
  <c r="G4" i="1"/>
  <c r="G5" i="1"/>
  <c r="G2" i="1"/>
  <c r="H6" i="1"/>
  <c r="H7" i="1"/>
  <c r="H8" i="1"/>
  <c r="H9" i="1"/>
  <c r="H10" i="1"/>
  <c r="H11" i="1"/>
  <c r="H12" i="1"/>
  <c r="H13" i="1"/>
  <c r="H14" i="1"/>
  <c r="H5" i="1"/>
  <c r="H3" i="1"/>
  <c r="H4" i="1"/>
  <c r="H2" i="1"/>
  <c r="I6" i="1"/>
  <c r="I7" i="1"/>
  <c r="I8" i="1"/>
  <c r="I9" i="1"/>
  <c r="I10" i="1"/>
  <c r="I11" i="1"/>
  <c r="I12" i="1"/>
  <c r="I13" i="1"/>
  <c r="I14" i="1"/>
  <c r="I5" i="1"/>
  <c r="I3" i="1"/>
  <c r="I4" i="1"/>
  <c r="I2" i="1"/>
  <c r="J6" i="1"/>
  <c r="J7" i="1"/>
  <c r="J8" i="1"/>
  <c r="J9" i="1"/>
  <c r="J10" i="1"/>
  <c r="J11" i="1"/>
  <c r="J12" i="1"/>
  <c r="J13" i="1"/>
  <c r="J14" i="1"/>
  <c r="J5" i="1"/>
  <c r="J3" i="1"/>
  <c r="J4" i="1"/>
  <c r="J2" i="1"/>
  <c r="D3" i="1"/>
  <c r="D2" i="1"/>
  <c r="D4" i="1"/>
  <c r="E9" i="1" l="1"/>
  <c r="E4" i="1"/>
  <c r="E5" i="1"/>
  <c r="E13" i="1"/>
  <c r="E8" i="1"/>
  <c r="E12" i="1"/>
  <c r="F12" i="1" s="1"/>
  <c r="E11" i="1"/>
  <c r="E2" i="1"/>
  <c r="E6" i="1"/>
  <c r="F6" i="1" s="1"/>
  <c r="E10" i="1"/>
  <c r="F10" i="1" s="1"/>
  <c r="E14" i="1"/>
  <c r="F14" i="1" s="1"/>
  <c r="F3" i="1"/>
  <c r="E7" i="1"/>
  <c r="F7" i="1" s="1"/>
  <c r="D6" i="1"/>
  <c r="D7" i="1"/>
  <c r="D8" i="1"/>
  <c r="D9" i="1"/>
  <c r="F9" i="1" s="1"/>
  <c r="D10" i="1"/>
  <c r="D11" i="1"/>
  <c r="D12" i="1"/>
  <c r="D13" i="1"/>
  <c r="D14" i="1"/>
  <c r="D5" i="1"/>
  <c r="F5" i="1" s="1"/>
  <c r="D19" i="1"/>
  <c r="D20" i="1"/>
  <c r="D21" i="1"/>
  <c r="D22" i="1"/>
  <c r="D23" i="1"/>
  <c r="D24" i="1"/>
  <c r="D18" i="1"/>
  <c r="F8" i="1"/>
  <c r="F11" i="1"/>
  <c r="F13" i="1" l="1"/>
</calcChain>
</file>

<file path=xl/connections.xml><?xml version="1.0" encoding="utf-8"?>
<connections xmlns="http://schemas.openxmlformats.org/spreadsheetml/2006/main">
  <connection id="1" keepAlive="1" name="ThisWorkbookDataModel" description="Model danych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Arkusz1!$A$1:$C$17" type="102" refreshedVersion="6" minRefreshableVersion="5">
    <extLst>
      <ext xmlns:x15="http://schemas.microsoft.com/office/spreadsheetml/2010/11/main" uri="{DE250136-89BD-433C-8126-D09CA5730AF9}">
        <x15:connection id="Zakres">
          <x15:rangePr sourceName="_xlcn.WorksheetConnection_Arkusz1A1C171"/>
        </x15:connection>
      </ext>
    </extLst>
  </connection>
</connections>
</file>

<file path=xl/sharedStrings.xml><?xml version="1.0" encoding="utf-8"?>
<sst xmlns="http://schemas.openxmlformats.org/spreadsheetml/2006/main" count="31" uniqueCount="29">
  <si>
    <t>i</t>
  </si>
  <si>
    <t>Q(i)</t>
  </si>
  <si>
    <t>zad1</t>
  </si>
  <si>
    <t>p</t>
  </si>
  <si>
    <t>p0</t>
  </si>
  <si>
    <t>p(i)</t>
  </si>
  <si>
    <t>zad2</t>
  </si>
  <si>
    <t>lamda</t>
  </si>
  <si>
    <t>mi</t>
  </si>
  <si>
    <t>N</t>
  </si>
  <si>
    <t>C</t>
  </si>
  <si>
    <t>u</t>
  </si>
  <si>
    <t>N SUM i=c+1</t>
  </si>
  <si>
    <t>0.2</t>
  </si>
  <si>
    <t>0.4</t>
  </si>
  <si>
    <t>0.6</t>
  </si>
  <si>
    <t>0.8</t>
  </si>
  <si>
    <t>0.10</t>
  </si>
  <si>
    <t>0.12</t>
  </si>
  <si>
    <t>0.14</t>
  </si>
  <si>
    <t>v</t>
  </si>
  <si>
    <t>n</t>
  </si>
  <si>
    <t>c</t>
  </si>
  <si>
    <t>zad3</t>
  </si>
  <si>
    <t>ł</t>
  </si>
  <si>
    <t xml:space="preserve">zad4 </t>
  </si>
  <si>
    <t>lambda duze</t>
  </si>
  <si>
    <t xml:space="preserve">zad5 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</si>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</sst>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-* #,##0.00\ _z_ł_-;\-* #,##0.00\ _z_ł_-;_-* &quot;-&quot;??\ _z_ł_-;_-@_-"/>
    <numFmt numFmtId="164" formatCode="_-* #,##0.0000\ _z_ł_-;\-* #,##0.0000\ _z_ł_-;_-* &quot;-&quot;??\ _z_ł_-;_-@_-"/>
    <numFmt numFmtId="165" formatCode="0.0000"/>
    <numFmt numFmtId="166" formatCode="0.0"/>
    <numFmt numFmtId="167" formatCode="0.0000000000000000"/>
    <numFmt numFmtId="168" formatCode="0.00000000000000000"/>
    <numFmt numFmtId="169" formatCode="0.00000000000000000000000000"/>
    <numFmt numFmtId="170" formatCode="_-* #,##0.000000000000000\ _z_ł_-;\-* #,##0.000000000000000\ _z_ł_-;_-* &quot;-&quot;??\ _z_ł_-;_-@_-"/>
    <numFmt numFmtId="171" formatCode="_-* #,##0.000000000000000000000000\ _z_ł_-;\-* #,##0.000000000000000000000000\ _z_ł_-;_-* &quot;-&quot;??\ _z_ł_-;_-@_-"/>
    <numFmt numFmtId="172" formatCode="_-* #,##0\ _z_ł_-;\-* #,##0\ _z_ł_-;_-* &quot;-&quot;??\ _z_ł_-;_-@_-"/>
    <numFmt numFmtId="173" formatCode="_-* #,##0.000000000000000\ _z_ł_-;\-* #,##0.000000000000000\ _z_ł_-;_-* &quot;-&quot;???????????????\ _z_ł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164" fontId="0" fillId="0" borderId="0" xfId="1" applyNumberFormat="1" applyFont="1"/>
    <xf numFmtId="165" fontId="0" fillId="0" borderId="0" xfId="0" applyNumberFormat="1"/>
    <xf numFmtId="166" fontId="0" fillId="0" borderId="0" xfId="1" applyNumberFormat="1" applyFont="1"/>
    <xf numFmtId="1" fontId="0" fillId="0" borderId="0" xfId="1" applyNumberFormat="1" applyFont="1"/>
    <xf numFmtId="1" fontId="0" fillId="0" borderId="0" xfId="0" applyNumberFormat="1"/>
    <xf numFmtId="167" fontId="0" fillId="0" borderId="0" xfId="1" applyNumberFormat="1" applyFont="1"/>
    <xf numFmtId="168" fontId="0" fillId="0" borderId="0" xfId="0" applyNumberFormat="1"/>
    <xf numFmtId="169" fontId="0" fillId="0" borderId="0" xfId="0" applyNumberFormat="1"/>
    <xf numFmtId="171" fontId="0" fillId="0" borderId="0" xfId="1" applyNumberFormat="1" applyFont="1"/>
    <xf numFmtId="172" fontId="0" fillId="0" borderId="0" xfId="1" applyNumberFormat="1" applyFont="1"/>
    <xf numFmtId="2" fontId="0" fillId="0" borderId="0" xfId="1" applyNumberFormat="1" applyFont="1"/>
    <xf numFmtId="170" fontId="0" fillId="0" borderId="0" xfId="0" applyNumberFormat="1"/>
    <xf numFmtId="17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Prawdopodobieństwo stanów fazowych</a:t>
            </a:r>
          </a:p>
        </c:rich>
      </c:tx>
      <c:layout>
        <c:manualLayout>
          <c:xMode val="edge"/>
          <c:yMode val="edge"/>
          <c:x val="0.186898626069535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Arkusz1!$C$2:$C$14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Arkusz1!$F$2:$F$14</c:f>
              <c:numCache>
                <c:formatCode>_-* #\ ##0.000000000000000000000000\ _z_ł_-;\-* #\ ##0.000000000000000000000000\ _z_ł_-;_-* "-"??\ _z_ł_-;_-@_-</c:formatCode>
                <c:ptCount val="13"/>
                <c:pt idx="0">
                  <c:v>1.8073234409369274E-8</c:v>
                </c:pt>
                <c:pt idx="1">
                  <c:v>3.0363033807740376E-7</c:v>
                </c:pt>
                <c:pt idx="2">
                  <c:v>2.3379536031960092E-6</c:v>
                </c:pt>
                <c:pt idx="3">
                  <c:v>1.6365675222372061E-5</c:v>
                </c:pt>
                <c:pt idx="4">
                  <c:v>1.0310375390094397E-4</c:v>
                </c:pt>
                <c:pt idx="5">
                  <c:v>5.7738102184528618E-4</c:v>
                </c:pt>
                <c:pt idx="6">
                  <c:v>2.8291670070419023E-3</c:v>
                </c:pt>
                <c:pt idx="7">
                  <c:v>1.1882501429575988E-2</c:v>
                </c:pt>
                <c:pt idx="8">
                  <c:v>4.1588755003515956E-2</c:v>
                </c:pt>
                <c:pt idx="9">
                  <c:v>0.11644851400984467</c:v>
                </c:pt>
                <c:pt idx="10">
                  <c:v>0.24454187942067382</c:v>
                </c:pt>
                <c:pt idx="11">
                  <c:v>0.34235863118894327</c:v>
                </c:pt>
                <c:pt idx="12">
                  <c:v>0.23965104183226027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18560"/>
        <c:axId val="-207126176"/>
      </c:scatterChart>
      <c:valAx>
        <c:axId val="-20711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7126176"/>
        <c:crosses val="autoZero"/>
        <c:crossBetween val="midCat"/>
      </c:valAx>
      <c:valAx>
        <c:axId val="-2071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p(i)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* #\ ##0.00_z_ł_-;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711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>
                <a:effectLst/>
              </a:rPr>
              <a:t>Srednia liczbe zadan w kolejce dla wszystkich lambd </a:t>
            </a:r>
            <a:r>
              <a:rPr lang="pl-PL" sz="1200" i="0">
                <a:effectLst/>
              </a:rPr>
              <a:t>𝑣 ̅</a:t>
            </a:r>
            <a:endParaRPr lang="pl-PL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Arkusz1!$B$18:$B$24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Arkusz1!$F$18:$F$24</c:f>
              <c:numCache>
                <c:formatCode>General</c:formatCode>
                <c:ptCount val="7"/>
                <c:pt idx="0">
                  <c:v>1.6812106892388021</c:v>
                </c:pt>
                <c:pt idx="1">
                  <c:v>5.0410207116189136</c:v>
                </c:pt>
                <c:pt idx="2">
                  <c:v>6.6683859088727422</c:v>
                </c:pt>
                <c:pt idx="3">
                  <c:v>7.5001332970997883</c:v>
                </c:pt>
                <c:pt idx="4">
                  <c:v>8.000016201767556</c:v>
                </c:pt>
                <c:pt idx="5">
                  <c:v>8.3333360565314187</c:v>
                </c:pt>
                <c:pt idx="6">
                  <c:v>8.5714291539030985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Arkusz1!$B$18:$B$24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Arkusz1!$F$18:$F$24</c:f>
              <c:numCache>
                <c:formatCode>General</c:formatCode>
                <c:ptCount val="7"/>
                <c:pt idx="0">
                  <c:v>1.6812106892388021</c:v>
                </c:pt>
                <c:pt idx="1">
                  <c:v>5.0410207116189136</c:v>
                </c:pt>
                <c:pt idx="2">
                  <c:v>6.6683859088727422</c:v>
                </c:pt>
                <c:pt idx="3">
                  <c:v>7.5001332970997883</c:v>
                </c:pt>
                <c:pt idx="4">
                  <c:v>8.000016201767556</c:v>
                </c:pt>
                <c:pt idx="5">
                  <c:v>8.3333360565314187</c:v>
                </c:pt>
                <c:pt idx="6">
                  <c:v>8.5714291539030985</c:v>
                </c:pt>
              </c:numCache>
            </c:numRef>
          </c:yVal>
          <c:smooth val="0"/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Arkusz1!$B$18:$B$24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Arkusz1!$F$18:$F$24</c:f>
              <c:numCache>
                <c:formatCode>General</c:formatCode>
                <c:ptCount val="7"/>
                <c:pt idx="0">
                  <c:v>1.6812106892388021</c:v>
                </c:pt>
                <c:pt idx="1">
                  <c:v>5.0410207116189136</c:v>
                </c:pt>
                <c:pt idx="2">
                  <c:v>6.6683859088727422</c:v>
                </c:pt>
                <c:pt idx="3">
                  <c:v>7.5001332970997883</c:v>
                </c:pt>
                <c:pt idx="4">
                  <c:v>8.000016201767556</c:v>
                </c:pt>
                <c:pt idx="5">
                  <c:v>8.3333360565314187</c:v>
                </c:pt>
                <c:pt idx="6">
                  <c:v>8.5714291539030985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27264"/>
        <c:axId val="-207124000"/>
      </c:scatterChart>
      <c:valAx>
        <c:axId val="-20712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Lambda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7124000"/>
        <c:crosses val="autoZero"/>
        <c:crossBetween val="midCat"/>
      </c:valAx>
      <c:valAx>
        <c:axId val="-2071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Średnia liczb zadań w kolejce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712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liczba zadań na stanowisko obsługi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Arkusz1!$E$42:$E$48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Arkusz1!$F$42:$F$48</c:f>
              <c:numCache>
                <c:formatCode>_-* #\ ##0.000000000000000\ _z_ł_-;\-* #\ ##0.000000000000000\ _z_ł_-;_-* "-"???????????????\ _z_ł_-;_-@_-</c:formatCode>
                <c:ptCount val="7"/>
                <c:pt idx="0">
                  <c:v>1.4141235476895089</c:v>
                </c:pt>
                <c:pt idx="1">
                  <c:v>1.8377096552085348</c:v>
                </c:pt>
                <c:pt idx="2">
                  <c:v>1.9963279228968061</c:v>
                </c:pt>
                <c:pt idx="3">
                  <c:v>1.9992641591518208</c:v>
                </c:pt>
                <c:pt idx="4">
                  <c:v>1.9999224629695576</c:v>
                </c:pt>
                <c:pt idx="5">
                  <c:v>1.9998422670534524</c:v>
                </c:pt>
                <c:pt idx="6">
                  <c:v>2.0000026965265754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123456"/>
        <c:axId val="-207113120"/>
      </c:scatterChart>
      <c:valAx>
        <c:axId val="-20712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7113120"/>
        <c:crosses val="autoZero"/>
        <c:crossBetween val="midCat"/>
      </c:valAx>
      <c:valAx>
        <c:axId val="-2071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Średnia</a:t>
                </a:r>
                <a:r>
                  <a:rPr lang="pl-PL" baseline="0"/>
                  <a:t> liczba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* #\ ##0.0\ _z_ł_-;\-* #\ ##0.000000000000000\ _z_ł_-;_-* &quot;-&quot;???????????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0712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Srednia intensywnosc naplywu zadan do wezla oblslugi 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Arkusz1!$E$51:$E$57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Arkusz1!$F$51:$F$57</c:f>
              <c:numCache>
                <c:formatCode>_-* #\ ##0.000000000000000\ _z_ł_-;\-* #\ ##0.000000000000000\ _z_ł_-;_-* "-"???????????????\ _z_ł_-;_-@_-</c:formatCode>
                <c:ptCount val="7"/>
                <c:pt idx="0">
                  <c:v>8.904665763071689</c:v>
                </c:pt>
                <c:pt idx="1">
                  <c:v>10.242539266345103</c:v>
                </c:pt>
                <c:pt idx="2">
                  <c:v>10.005858504691355</c:v>
                </c:pt>
                <c:pt idx="3">
                  <c:v>10.002410174993564</c:v>
                </c:pt>
                <c:pt idx="4">
                  <c:v>10.000306676314432</c:v>
                </c:pt>
                <c:pt idx="5">
                  <c:v>10.000930058490773</c:v>
                </c:pt>
                <c:pt idx="6">
                  <c:v>9.9999770469922833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3790320"/>
        <c:axId val="-133785424"/>
      </c:scatterChart>
      <c:valAx>
        <c:axId val="-13379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Lambda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33785424"/>
        <c:crosses val="autoZero"/>
        <c:crossBetween val="midCat"/>
      </c:valAx>
      <c:valAx>
        <c:axId val="-1337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Średnia liczba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* #\ ##0.0\ _z_ł_-;\-* #\ ##0.000000000000000\ _z_ł_-;_-* &quot;-&quot;???????????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3379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Arkusz1!$E$61:$E$67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Arkusz1!$F$61:$F$67</c:f>
              <c:numCache>
                <c:formatCode>_-* #\ ##0.000000000000000\ _z_ł_-;\-* #\ ##0.000000000000000\ _z_ł_-;_-* "-"???????????????\ _z_ł_-;_-@_-</c:formatCode>
                <c:ptCount val="7"/>
                <c:pt idx="0">
                  <c:v>0.18880109977972534</c:v>
                </c:pt>
                <c:pt idx="1">
                  <c:v>0.49216513410719159</c:v>
                </c:pt>
                <c:pt idx="2">
                  <c:v>0.66644815192481455</c:v>
                </c:pt>
                <c:pt idx="3">
                  <c:v>0.74983260693012066</c:v>
                </c:pt>
                <c:pt idx="4">
                  <c:v>0.79997708677429535</c:v>
                </c:pt>
                <c:pt idx="5">
                  <c:v>0.8332561079613221</c:v>
                </c:pt>
                <c:pt idx="6">
                  <c:v>0.85714488279562073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867664"/>
        <c:axId val="-37876368"/>
      </c:scatterChart>
      <c:valAx>
        <c:axId val="-3786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Lambda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7876368"/>
        <c:crosses val="autoZero"/>
        <c:crossBetween val="midCat"/>
      </c:valAx>
      <c:valAx>
        <c:axId val="-378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oczekiwania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-* #\ ##0.0\ _z_ł_-;\-* #\ ##0.000000000000000\ _z_ł_-;_-* &quot;-&quot;???????????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3786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16565</xdr:rowOff>
    </xdr:from>
    <xdr:to>
      <xdr:col>4</xdr:col>
      <xdr:colOff>496957</xdr:colOff>
      <xdr:row>19</xdr:row>
      <xdr:rowOff>92765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144944</xdr:colOff>
      <xdr:row>14</xdr:row>
      <xdr:rowOff>139975</xdr:rowOff>
    </xdr:from>
    <xdr:to>
      <xdr:col>11</xdr:col>
      <xdr:colOff>178075</xdr:colOff>
      <xdr:row>29</xdr:row>
      <xdr:rowOff>25675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219488</xdr:colOff>
      <xdr:row>39</xdr:row>
      <xdr:rowOff>7454</xdr:rowOff>
    </xdr:from>
    <xdr:to>
      <xdr:col>11</xdr:col>
      <xdr:colOff>252619</xdr:colOff>
      <xdr:row>53</xdr:row>
      <xdr:rowOff>83654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273326</xdr:colOff>
      <xdr:row>45</xdr:row>
      <xdr:rowOff>32301</xdr:rowOff>
    </xdr:from>
    <xdr:to>
      <xdr:col>11</xdr:col>
      <xdr:colOff>306457</xdr:colOff>
      <xdr:row>59</xdr:row>
      <xdr:rowOff>108501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20706</xdr:colOff>
      <xdr:row>60</xdr:row>
      <xdr:rowOff>189671</xdr:rowOff>
    </xdr:from>
    <xdr:to>
      <xdr:col>5</xdr:col>
      <xdr:colOff>2248728</xdr:colOff>
      <xdr:row>75</xdr:row>
      <xdr:rowOff>75371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abSelected="1" topLeftCell="A10" zoomScale="115" zoomScaleNormal="115" workbookViewId="0">
      <selection activeCell="F24" sqref="F24"/>
    </sheetView>
  </sheetViews>
  <sheetFormatPr defaultRowHeight="15" x14ac:dyDescent="0.25"/>
  <cols>
    <col min="1" max="1" width="13.85546875" customWidth="1"/>
    <col min="2" max="2" width="21.7109375" customWidth="1"/>
    <col min="3" max="3" width="11.5703125" customWidth="1"/>
    <col min="4" max="4" width="13.85546875" customWidth="1"/>
    <col min="5" max="5" width="9.7109375" customWidth="1"/>
    <col min="6" max="6" width="35" customWidth="1"/>
    <col min="7" max="7" width="13.42578125" customWidth="1"/>
    <col min="8" max="8" width="13.140625" customWidth="1"/>
    <col min="9" max="9" width="18" customWidth="1"/>
    <col min="10" max="10" width="17" bestFit="1" customWidth="1"/>
    <col min="11" max="11" width="6.42578125" customWidth="1"/>
    <col min="12" max="12" width="13.85546875" customWidth="1"/>
    <col min="13" max="13" width="11.5703125" customWidth="1"/>
    <col min="14" max="14" width="17.140625" customWidth="1"/>
    <col min="15" max="15" width="12.28515625" customWidth="1"/>
    <col min="16" max="19" width="13.140625" bestFit="1" customWidth="1"/>
    <col min="21" max="21" width="9.140625" customWidth="1"/>
  </cols>
  <sheetData>
    <row r="1" spans="1:19" x14ac:dyDescent="0.25">
      <c r="A1" t="s">
        <v>2</v>
      </c>
      <c r="B1" t="s">
        <v>3</v>
      </c>
      <c r="C1" s="1" t="s">
        <v>0</v>
      </c>
      <c r="D1" s="1" t="s">
        <v>1</v>
      </c>
      <c r="E1" s="1" t="s">
        <v>4</v>
      </c>
      <c r="F1" s="1" t="s">
        <v>5</v>
      </c>
      <c r="G1" s="1">
        <v>4</v>
      </c>
      <c r="H1">
        <v>5</v>
      </c>
      <c r="I1">
        <v>6</v>
      </c>
      <c r="J1">
        <v>7</v>
      </c>
      <c r="K1" t="s">
        <v>9</v>
      </c>
      <c r="L1" t="s">
        <v>10</v>
      </c>
      <c r="M1" t="s">
        <v>11</v>
      </c>
    </row>
    <row r="2" spans="1:19" x14ac:dyDescent="0.25">
      <c r="A2" s="6"/>
      <c r="B2" s="4">
        <v>1.4</v>
      </c>
      <c r="C2" s="5">
        <v>0</v>
      </c>
      <c r="D2">
        <f>(FACT($K$2)/(FACT($K$2-C2)*FACT(C2)))*1.4^C2</f>
        <v>1</v>
      </c>
      <c r="E2">
        <f>1/SUM(D2:D14)</f>
        <v>1.8073234409369274E-8</v>
      </c>
      <c r="F2" s="10">
        <f>E2*D2</f>
        <v>1.8073234409369274E-8</v>
      </c>
      <c r="G2">
        <f>(FACT($K$2)/(FACT($K$2-$C2)*FACT($C2)))*$D$21^$C2</f>
        <v>1</v>
      </c>
      <c r="H2">
        <f>(FACT($K$2)/(FACT($K$2-$C2)*FACT($C2)))*$D$22^$C2</f>
        <v>1</v>
      </c>
      <c r="I2">
        <f>(FACT($K$2)/(FACT($K$2-$C2)*FACT($C2)))*$D$23^$C2</f>
        <v>1</v>
      </c>
      <c r="J2">
        <f>(FACT($K$2)/(FACT($K$2-$C2)*FACT($C2)))*$B$2^$C2</f>
        <v>1</v>
      </c>
      <c r="K2" s="6">
        <v>12</v>
      </c>
      <c r="L2" s="11">
        <v>2</v>
      </c>
      <c r="M2" s="6">
        <v>5</v>
      </c>
      <c r="N2" s="3"/>
      <c r="O2" s="8"/>
    </row>
    <row r="3" spans="1:19" x14ac:dyDescent="0.25">
      <c r="A3" s="6"/>
      <c r="B3" s="4"/>
      <c r="C3" s="5">
        <v>1</v>
      </c>
      <c r="D3">
        <f t="shared" ref="D3:D4" si="0">(FACT($K$2)/(FACT($K$2-C3)*FACT(C3)))*1.4^C3</f>
        <v>16.799999999999997</v>
      </c>
      <c r="E3">
        <f>1/SUM(D2:D14)</f>
        <v>1.8073234409369274E-8</v>
      </c>
      <c r="F3" s="10">
        <f t="shared" ref="F3:F14" si="1">E3*D3</f>
        <v>3.0363033807740376E-7</v>
      </c>
      <c r="G3">
        <f t="shared" ref="G3:G4" si="2">(FACT($K$2)/(FACT($K$2-$C3)*FACT($C3)))*$D$21^$C3</f>
        <v>9.6000000000000014</v>
      </c>
      <c r="H3">
        <f t="shared" ref="H3:H4" si="3">(FACT($K$2)/(FACT($K$2-$C3)*FACT($C3)))*$D$22^$C3</f>
        <v>12</v>
      </c>
      <c r="I3">
        <f t="shared" ref="I3:I4" si="4">(FACT($K$2)/(FACT($K$2-$C3)*FACT($C3)))*$D$23^$C3</f>
        <v>14.399999999999999</v>
      </c>
      <c r="J3">
        <f t="shared" ref="J3:J4" si="5">(FACT($K$2)/(FACT($K$2-$C3)*FACT($C3)))*$B$2^$C3</f>
        <v>16.799999999999997</v>
      </c>
      <c r="K3" s="9"/>
      <c r="L3" s="7"/>
      <c r="M3" s="3"/>
      <c r="N3" s="3"/>
      <c r="O3" s="8"/>
    </row>
    <row r="4" spans="1:19" x14ac:dyDescent="0.25">
      <c r="A4" s="6"/>
      <c r="B4" s="4"/>
      <c r="C4" s="5">
        <v>2</v>
      </c>
      <c r="D4">
        <f t="shared" si="0"/>
        <v>129.35999999999999</v>
      </c>
      <c r="E4">
        <f>1/SUM(D2:D14)</f>
        <v>1.8073234409369274E-8</v>
      </c>
      <c r="F4" s="10">
        <f>E4*D4</f>
        <v>2.3379536031960092E-6</v>
      </c>
      <c r="G4">
        <f t="shared" si="2"/>
        <v>42.240000000000009</v>
      </c>
      <c r="H4">
        <f t="shared" si="3"/>
        <v>66</v>
      </c>
      <c r="I4">
        <f t="shared" si="4"/>
        <v>95.039999999999992</v>
      </c>
      <c r="J4">
        <f t="shared" si="5"/>
        <v>129.35999999999999</v>
      </c>
      <c r="K4" s="9"/>
      <c r="L4" s="7"/>
      <c r="M4" s="3"/>
      <c r="N4" s="3"/>
      <c r="O4" s="8"/>
    </row>
    <row r="5" spans="1:19" x14ac:dyDescent="0.25">
      <c r="A5" s="6"/>
      <c r="B5" s="4"/>
      <c r="C5" s="5">
        <v>3</v>
      </c>
      <c r="D5">
        <f>((2^2)*FACT(12)/(FACT(12-C5)*FACT(2)))*(1.4/2)^C5</f>
        <v>905.51999999999975</v>
      </c>
      <c r="E5">
        <f>1/SUM(D2:D14)</f>
        <v>1.8073234409369274E-8</v>
      </c>
      <c r="F5" s="10">
        <f t="shared" si="1"/>
        <v>1.6365675222372061E-5</v>
      </c>
      <c r="G5" s="12">
        <f>(($L$2*$L$2)*FACT($K$2)/(FACT($K$2-$C5)*FACT($L$2)))*($D$21/$L$2)^$C5</f>
        <v>168.96000000000004</v>
      </c>
      <c r="H5" s="12">
        <f>(($L$2*$L$2)*FACT($K$2)/(FACT($K$2-$C5)*FACT($L$2)))*($D$22/$L$2)^$C5</f>
        <v>330</v>
      </c>
      <c r="I5" s="12">
        <f>(($L$2*$L$2)*FACT($K$2)/(FACT($K$2-$C5)*FACT($L$2)))*($D$23/$L$2)^$C5</f>
        <v>570.24</v>
      </c>
      <c r="J5" s="12">
        <f>(($L$2*$L$2)*FACT($K$2)/(FACT($K$2-$C5)*FACT($L$2)))*($B$2/$L$2)^$C5</f>
        <v>905.51999999999975</v>
      </c>
      <c r="K5" s="9"/>
      <c r="L5" s="7"/>
      <c r="M5" s="3"/>
      <c r="N5" s="3"/>
      <c r="O5" s="8"/>
    </row>
    <row r="6" spans="1:19" x14ac:dyDescent="0.25">
      <c r="A6" s="6"/>
      <c r="B6" s="4"/>
      <c r="C6" s="5">
        <v>4</v>
      </c>
      <c r="D6">
        <f t="shared" ref="D6:D14" si="6">((2^2)*FACT(12)/(FACT(12-C6)*FACT(2)))*(1.4/2)^C6</f>
        <v>5704.775999999998</v>
      </c>
      <c r="E6">
        <f>1/SUM(D2:D14)</f>
        <v>1.8073234409369274E-8</v>
      </c>
      <c r="F6" s="10">
        <f t="shared" si="1"/>
        <v>1.0310375390094397E-4</v>
      </c>
      <c r="G6" s="12">
        <f t="shared" ref="G6:G14" si="7">(($L$2*$L$2)*FACT($K$2)/(FACT($K$2-$C6)*FACT($L$2)))*($D$21/$L$2)^$C6</f>
        <v>608.25600000000031</v>
      </c>
      <c r="H6" s="12">
        <f t="shared" ref="H6:H14" si="8">(($L$2*$L$2)*FACT($K$2)/(FACT($K$2-$C6)*FACT($L$2)))*($D$22/$L$2)^$C6</f>
        <v>1485</v>
      </c>
      <c r="I6" s="12">
        <f t="shared" ref="I6:I14" si="9">(($L$2*$L$2)*FACT($K$2)/(FACT($K$2-$C6)*FACT($L$2)))*($D$23/$L$2)^$C6</f>
        <v>3079.2959999999998</v>
      </c>
      <c r="J6" s="12">
        <f t="shared" ref="J6:J14" si="10">(($L$2*$L$2)*FACT($K$2)/(FACT($K$2-$C6)*FACT($L$2)))*($B$2/$L$2)^$C6</f>
        <v>5704.775999999998</v>
      </c>
      <c r="K6" s="9"/>
      <c r="L6" s="7"/>
      <c r="M6" s="3"/>
      <c r="N6" s="3"/>
      <c r="O6" s="8"/>
    </row>
    <row r="7" spans="1:19" x14ac:dyDescent="0.25">
      <c r="A7" s="6"/>
      <c r="B7" s="4"/>
      <c r="C7" s="5">
        <v>5</v>
      </c>
      <c r="D7">
        <f t="shared" si="6"/>
        <v>31946.745599999987</v>
      </c>
      <c r="E7">
        <f>1/SUM(D2:D14)</f>
        <v>1.8073234409369274E-8</v>
      </c>
      <c r="F7" s="10">
        <f t="shared" si="1"/>
        <v>5.7738102184528618E-4</v>
      </c>
      <c r="G7" s="12">
        <f t="shared" si="7"/>
        <v>1946.4192000000012</v>
      </c>
      <c r="H7" s="12">
        <f t="shared" si="8"/>
        <v>5940</v>
      </c>
      <c r="I7" s="12">
        <f t="shared" si="9"/>
        <v>14780.620799999999</v>
      </c>
      <c r="J7" s="12">
        <f t="shared" si="10"/>
        <v>31946.745599999987</v>
      </c>
      <c r="K7" s="9"/>
      <c r="L7" s="7"/>
      <c r="M7" s="3"/>
      <c r="N7" s="3"/>
      <c r="O7" s="8"/>
    </row>
    <row r="8" spans="1:19" x14ac:dyDescent="0.25">
      <c r="A8" s="6"/>
      <c r="B8" s="4"/>
      <c r="C8" s="5">
        <v>6</v>
      </c>
      <c r="D8">
        <f t="shared" si="6"/>
        <v>156539.05343999993</v>
      </c>
      <c r="E8">
        <f>1/SUM(D2:D14)</f>
        <v>1.8073234409369274E-8</v>
      </c>
      <c r="F8" s="10">
        <f t="shared" si="1"/>
        <v>2.8291670070419023E-3</v>
      </c>
      <c r="G8" s="12">
        <f t="shared" si="7"/>
        <v>5449.9737600000035</v>
      </c>
      <c r="H8" s="12">
        <f t="shared" si="8"/>
        <v>20790</v>
      </c>
      <c r="I8" s="12">
        <f t="shared" si="9"/>
        <v>62078.607359999995</v>
      </c>
      <c r="J8" s="12">
        <f t="shared" si="10"/>
        <v>156539.05343999993</v>
      </c>
      <c r="K8" s="9"/>
      <c r="L8" s="7"/>
      <c r="M8" s="3"/>
      <c r="N8" s="3"/>
      <c r="O8" s="8"/>
    </row>
    <row r="9" spans="1:19" x14ac:dyDescent="0.25">
      <c r="A9" s="6"/>
      <c r="B9" s="4"/>
      <c r="C9" s="5">
        <v>7</v>
      </c>
      <c r="D9">
        <f t="shared" si="6"/>
        <v>657464.02444799955</v>
      </c>
      <c r="E9">
        <f>1/SUM(D2:D14)</f>
        <v>1.8073234409369274E-8</v>
      </c>
      <c r="F9" s="10">
        <f t="shared" si="1"/>
        <v>1.1882501429575988E-2</v>
      </c>
      <c r="G9" s="12">
        <f t="shared" si="7"/>
        <v>13079.93702400001</v>
      </c>
      <c r="H9" s="12">
        <f t="shared" si="8"/>
        <v>62370</v>
      </c>
      <c r="I9" s="12">
        <f t="shared" si="9"/>
        <v>223482.98649599997</v>
      </c>
      <c r="J9" s="12">
        <f t="shared" si="10"/>
        <v>657464.02444799955</v>
      </c>
      <c r="K9" s="9"/>
      <c r="L9" s="7"/>
      <c r="M9" s="3"/>
      <c r="N9" s="3"/>
      <c r="O9" s="8"/>
    </row>
    <row r="10" spans="1:19" x14ac:dyDescent="0.25">
      <c r="A10" s="6"/>
      <c r="B10" s="4"/>
      <c r="C10" s="5">
        <v>8</v>
      </c>
      <c r="D10">
        <f t="shared" si="6"/>
        <v>2301124.0855679987</v>
      </c>
      <c r="E10">
        <f>1/SUM(D2:D14)</f>
        <v>1.8073234409369274E-8</v>
      </c>
      <c r="F10" s="10">
        <f t="shared" si="1"/>
        <v>4.1588755003515956E-2</v>
      </c>
      <c r="G10" s="12">
        <f t="shared" si="7"/>
        <v>26159.874048000023</v>
      </c>
      <c r="H10" s="12">
        <f t="shared" si="8"/>
        <v>155925</v>
      </c>
      <c r="I10" s="12">
        <f t="shared" si="9"/>
        <v>670448.95948799991</v>
      </c>
      <c r="J10" s="12">
        <f t="shared" si="10"/>
        <v>2301124.0855679987</v>
      </c>
      <c r="K10" s="9"/>
      <c r="L10" s="7"/>
      <c r="M10" s="3"/>
      <c r="N10" s="3"/>
      <c r="O10" s="8"/>
    </row>
    <row r="11" spans="1:19" x14ac:dyDescent="0.25">
      <c r="A11" s="6"/>
      <c r="B11" s="4"/>
      <c r="C11" s="5">
        <v>9</v>
      </c>
      <c r="D11">
        <f t="shared" si="6"/>
        <v>6443147.4395903954</v>
      </c>
      <c r="E11">
        <f>1/SUM(D2:D14)</f>
        <v>1.8073234409369274E-8</v>
      </c>
      <c r="F11" s="10">
        <f t="shared" si="1"/>
        <v>0.11644851400984467</v>
      </c>
      <c r="G11" s="12">
        <f t="shared" si="7"/>
        <v>41855.798476800039</v>
      </c>
      <c r="H11" s="12">
        <f t="shared" si="8"/>
        <v>311850</v>
      </c>
      <c r="I11" s="12">
        <f t="shared" si="9"/>
        <v>1609077.5027711999</v>
      </c>
      <c r="J11" s="12">
        <f t="shared" si="10"/>
        <v>6443147.4395903954</v>
      </c>
      <c r="K11" s="9"/>
      <c r="L11" s="7"/>
      <c r="M11" s="3"/>
      <c r="N11" s="3"/>
      <c r="O11" s="8"/>
    </row>
    <row r="12" spans="1:19" x14ac:dyDescent="0.25">
      <c r="A12" s="6"/>
      <c r="B12" s="4"/>
      <c r="C12" s="5">
        <v>10</v>
      </c>
      <c r="D12">
        <f t="shared" si="6"/>
        <v>13530609.62313983</v>
      </c>
      <c r="E12">
        <f>1/SUM(D2:D14)</f>
        <v>1.8073234409369274E-8</v>
      </c>
      <c r="F12" s="10">
        <f t="shared" si="1"/>
        <v>0.24454187942067382</v>
      </c>
      <c r="G12" s="12">
        <f t="shared" si="7"/>
        <v>50226.958172160055</v>
      </c>
      <c r="H12" s="12">
        <f t="shared" si="8"/>
        <v>467775</v>
      </c>
      <c r="I12" s="12">
        <f t="shared" si="9"/>
        <v>2896339.5049881595</v>
      </c>
      <c r="J12" s="12">
        <f t="shared" si="10"/>
        <v>13530609.62313983</v>
      </c>
      <c r="K12" s="9"/>
      <c r="L12" s="7"/>
      <c r="M12" s="3"/>
      <c r="N12" s="3"/>
      <c r="O12" s="8"/>
    </row>
    <row r="13" spans="1:19" x14ac:dyDescent="0.25">
      <c r="A13" s="6"/>
      <c r="B13" s="4"/>
      <c r="C13" s="5">
        <v>11</v>
      </c>
      <c r="D13">
        <f t="shared" si="6"/>
        <v>18942853.472395759</v>
      </c>
      <c r="E13">
        <f>1/SUM(D2:D14)</f>
        <v>1.8073234409369274E-8</v>
      </c>
      <c r="F13" s="10">
        <f t="shared" si="1"/>
        <v>0.34235863118894327</v>
      </c>
      <c r="G13" s="12">
        <f t="shared" si="7"/>
        <v>40181.566537728046</v>
      </c>
      <c r="H13" s="12">
        <f t="shared" si="8"/>
        <v>467775</v>
      </c>
      <c r="I13" s="12">
        <f t="shared" si="9"/>
        <v>3475607.4059857912</v>
      </c>
      <c r="J13" s="12">
        <f t="shared" si="10"/>
        <v>18942853.472395759</v>
      </c>
      <c r="K13" s="9"/>
      <c r="L13" s="7"/>
      <c r="M13" s="3"/>
      <c r="N13" s="3"/>
      <c r="O13" s="8"/>
    </row>
    <row r="14" spans="1:19" x14ac:dyDescent="0.25">
      <c r="A14" s="6"/>
      <c r="B14" s="2"/>
      <c r="C14" s="5">
        <v>12</v>
      </c>
      <c r="D14">
        <f t="shared" si="6"/>
        <v>13259997.43067703</v>
      </c>
      <c r="E14">
        <f>1/SUM(D2:D14)</f>
        <v>1.8073234409369274E-8</v>
      </c>
      <c r="F14" s="10">
        <f t="shared" si="1"/>
        <v>0.23965104183226027</v>
      </c>
      <c r="G14" s="12">
        <f t="shared" si="7"/>
        <v>16072.626615091222</v>
      </c>
      <c r="H14" s="12">
        <f t="shared" si="8"/>
        <v>233887.5</v>
      </c>
      <c r="I14" s="12">
        <f t="shared" si="9"/>
        <v>2085364.4435914748</v>
      </c>
      <c r="J14" s="12">
        <f t="shared" si="10"/>
        <v>13259997.43067703</v>
      </c>
      <c r="M14" s="3"/>
      <c r="N14" s="3"/>
    </row>
    <row r="15" spans="1:19" x14ac:dyDescent="0.25">
      <c r="A15" s="6"/>
      <c r="B15" s="2"/>
      <c r="C15" s="2"/>
    </row>
    <row r="16" spans="1:19" x14ac:dyDescent="0.25">
      <c r="A16" s="6"/>
      <c r="B16" s="2"/>
      <c r="C16" s="2"/>
      <c r="H16">
        <v>1</v>
      </c>
      <c r="I16">
        <v>2</v>
      </c>
      <c r="J16">
        <v>3</v>
      </c>
      <c r="L16" t="s">
        <v>12</v>
      </c>
      <c r="M16" t="s">
        <v>13</v>
      </c>
      <c r="N16" t="s">
        <v>14</v>
      </c>
      <c r="O16" t="s">
        <v>15</v>
      </c>
      <c r="P16" t="s">
        <v>16</v>
      </c>
      <c r="Q16" t="s">
        <v>17</v>
      </c>
      <c r="R16" t="s">
        <v>18</v>
      </c>
      <c r="S16" t="s">
        <v>19</v>
      </c>
    </row>
    <row r="17" spans="1:19" x14ac:dyDescent="0.25">
      <c r="A17" s="6" t="s">
        <v>6</v>
      </c>
      <c r="B17" s="2" t="s">
        <v>7</v>
      </c>
      <c r="C17" s="2" t="s">
        <v>8</v>
      </c>
      <c r="D17" t="s">
        <v>3</v>
      </c>
      <c r="E17" t="s">
        <v>4</v>
      </c>
      <c r="F17" t="s">
        <v>20</v>
      </c>
      <c r="H17">
        <f>(FACT($K$2)/(FACT($K$2-$C2)*FACT($C2)))*$D$18^$C2</f>
        <v>1</v>
      </c>
      <c r="I17">
        <f>(FACT($K$2)/(FACT($K$2-$C2)*FACT($C2)))*$D$19^$C2</f>
        <v>1</v>
      </c>
      <c r="J17">
        <f>(FACT($K$2)/(FACT($K$2-$C2)*FACT($C2)))*$D$20^$C2</f>
        <v>1</v>
      </c>
      <c r="L17">
        <v>3</v>
      </c>
      <c r="M17">
        <f>(($L17-$L$2)*(($D$18/$L$2)^$L17))/FACT($K$2-$L17)</f>
        <v>2.7557319223985899E-9</v>
      </c>
      <c r="N17">
        <f>(($L17-$L$2)*(($D$19/$L$2)^$L17))/FACT($K$2-$L17)</f>
        <v>2.2045855379188719E-8</v>
      </c>
      <c r="O17">
        <f>(($L17-$L$2)*(($D$20/$L$2)^$L17))/FACT($K$2-$L17)</f>
        <v>7.4404761904761899E-8</v>
      </c>
      <c r="P17">
        <f>(($L17-$L$2)*(($D$21/$L$2)^$L17))/FACT($K$2-$L17)</f>
        <v>1.7636684303350975E-7</v>
      </c>
      <c r="Q17">
        <f>(($L17-$L$2)*(($D$22/$L$2)^$L17))/FACT($K$2-$L17)</f>
        <v>3.4446649029982366E-7</v>
      </c>
      <c r="R17">
        <f>(($L17-$L$2)*(($D$23/$L$2)^$L17))/FACT($K$2-$L17)</f>
        <v>5.9523809523809519E-7</v>
      </c>
      <c r="S17">
        <f>(($L17-$L$2)*(($D$24/$L$2)^$L17))/FACT($K$2-$L17)</f>
        <v>9.452160493827158E-7</v>
      </c>
    </row>
    <row r="18" spans="1:19" x14ac:dyDescent="0.25">
      <c r="A18" s="6"/>
      <c r="B18">
        <v>1</v>
      </c>
      <c r="C18">
        <v>5</v>
      </c>
      <c r="D18">
        <f>B18/5</f>
        <v>0.2</v>
      </c>
      <c r="E18">
        <f>1/SUM(H17:H29)</f>
        <v>6.3682223077227318E-2</v>
      </c>
      <c r="F18">
        <f>(E18*((FACT($K$2)*($L$2^$L$2)/FACT($L$2))*(SUM(M17:M26))))</f>
        <v>1.6812106892388021</v>
      </c>
      <c r="H18">
        <f t="shared" ref="H18:H19" si="11">(FACT($K$2)/(FACT($K$2-$C3)*FACT($C3)))*$D$18^$C3</f>
        <v>2.4000000000000004</v>
      </c>
      <c r="I18">
        <f t="shared" ref="I18:I19" si="12">(FACT($K$2)/(FACT($K$2-$C3)*FACT($C3)))*$D$19^$C3</f>
        <v>4.8000000000000007</v>
      </c>
      <c r="J18">
        <f t="shared" ref="J18:J19" si="13">(FACT($K$2)/(FACT($K$2-$C3)*FACT($C3)))*$D$20^$C3</f>
        <v>7.1999999999999993</v>
      </c>
      <c r="L18">
        <v>4</v>
      </c>
      <c r="M18">
        <f t="shared" ref="M18:M26" si="14">(($L18-$L$2)*(($D$18/$L$2)^$L18))/FACT($K$2-$L18)</f>
        <v>4.9603174603174624E-9</v>
      </c>
      <c r="N18">
        <f t="shared" ref="N18:N26" si="15">(($L18-$L$2)*(($D$19/$L$2)^$L18))/FACT($K$2-$L18)</f>
        <v>7.9365079365079398E-8</v>
      </c>
      <c r="O18">
        <f t="shared" ref="O18:O26" si="16">(($L18-$L$2)*(($D$20/$L$2)^$L18))/FACT($K$2-$L18)</f>
        <v>4.0178571428571429E-7</v>
      </c>
      <c r="P18">
        <f t="shared" ref="P18:P26" si="17">(($L18-$L$2)*(($D$21/$L$2)^$L18))/FACT($K$2-$L18)</f>
        <v>1.2698412698412704E-6</v>
      </c>
      <c r="Q18">
        <f t="shared" ref="Q18:Q26" si="18">(($L18-$L$2)*(($D$22/$L$2)^$L18))/FACT($K$2-$L18)</f>
        <v>3.1001984126984127E-6</v>
      </c>
      <c r="R18">
        <f t="shared" ref="R18:R26" si="19">(($L18-$L$2)*(($D$23/$L$2)^$L18))/FACT($K$2-$L18)</f>
        <v>6.4285714285714286E-6</v>
      </c>
      <c r="S18">
        <f t="shared" ref="S18:S26" si="20">(($L18-$L$2)*(($D$24/$L$2)^$L18))/FACT($K$2-$L18)</f>
        <v>1.1909722222222218E-5</v>
      </c>
    </row>
    <row r="19" spans="1:19" x14ac:dyDescent="0.25">
      <c r="A19" s="6"/>
      <c r="B19">
        <v>2</v>
      </c>
      <c r="D19">
        <f t="shared" ref="D19:D24" si="21">B19/5</f>
        <v>0.4</v>
      </c>
      <c r="E19">
        <f>1/SUM(I17:I29)</f>
        <v>1.7235593117190485E-3</v>
      </c>
      <c r="F19">
        <f>(E19*((FACT($K$2)*($L$2^$L$2)/FACT($L$2))*(SUM(N17:N26))))</f>
        <v>5.0410207116189136</v>
      </c>
      <c r="H19">
        <f t="shared" si="11"/>
        <v>2.6400000000000006</v>
      </c>
      <c r="I19">
        <f t="shared" si="12"/>
        <v>10.560000000000002</v>
      </c>
      <c r="J19">
        <f t="shared" si="13"/>
        <v>23.759999999999998</v>
      </c>
      <c r="L19">
        <v>5</v>
      </c>
      <c r="M19">
        <f t="shared" si="14"/>
        <v>5.9523809523809558E-9</v>
      </c>
      <c r="N19">
        <f t="shared" si="15"/>
        <v>1.9047619047619059E-7</v>
      </c>
      <c r="O19">
        <f t="shared" si="16"/>
        <v>1.4464285714285714E-6</v>
      </c>
      <c r="P19">
        <f t="shared" si="17"/>
        <v>6.0952380952380988E-6</v>
      </c>
      <c r="Q19">
        <f t="shared" si="18"/>
        <v>1.8601190476190478E-5</v>
      </c>
      <c r="R19">
        <f t="shared" si="19"/>
        <v>4.6285714285714284E-5</v>
      </c>
      <c r="S19">
        <f t="shared" si="20"/>
        <v>1.0004166666666663E-4</v>
      </c>
    </row>
    <row r="20" spans="1:19" x14ac:dyDescent="0.25">
      <c r="A20" s="6"/>
      <c r="B20">
        <v>3</v>
      </c>
      <c r="D20">
        <f t="shared" si="21"/>
        <v>0.6</v>
      </c>
      <c r="E20">
        <f>1/SUM(J17:J29)</f>
        <v>7.0077807312873982E-5</v>
      </c>
      <c r="F20">
        <f>(E20*((FACT($K$2)*($L$2^$L$2)/FACT($L$2))*(SUM(O17:O26))))</f>
        <v>6.6683859088727422</v>
      </c>
      <c r="G20" s="12"/>
      <c r="H20" s="12">
        <f>(($L$2*$L$2)*FACT($K$2)/(FACT($K$2-$C5)*FACT($L$2)))*($D$18/$L$2)^$C5</f>
        <v>2.6400000000000006</v>
      </c>
      <c r="I20" s="12">
        <f>(($L$2*$L$2)*FACT($K$2)/(FACT($K$2-$C5)*FACT($L$2)))*($D$19/$L$2)^$C5</f>
        <v>21.120000000000005</v>
      </c>
      <c r="J20" s="12">
        <f>(($L$2*$L$2)*FACT($K$2)/(FACT($K$2-$C5)*FACT($L$2)))*($D$20/$L$2)^$C5</f>
        <v>71.28</v>
      </c>
      <c r="L20">
        <v>6</v>
      </c>
      <c r="M20">
        <f t="shared" si="14"/>
        <v>5.5555555555555584E-9</v>
      </c>
      <c r="N20">
        <f t="shared" si="15"/>
        <v>3.5555555555555574E-7</v>
      </c>
      <c r="O20">
        <f t="shared" si="16"/>
        <v>4.0499999999999993E-6</v>
      </c>
      <c r="P20">
        <f t="shared" si="17"/>
        <v>2.2755555555555567E-5</v>
      </c>
      <c r="Q20">
        <f t="shared" si="18"/>
        <v>8.6805555555555559E-5</v>
      </c>
      <c r="R20">
        <f t="shared" si="19"/>
        <v>2.5919999999999996E-4</v>
      </c>
      <c r="S20">
        <f t="shared" si="20"/>
        <v>6.5360555555555525E-4</v>
      </c>
    </row>
    <row r="21" spans="1:19" x14ac:dyDescent="0.25">
      <c r="A21" s="6"/>
      <c r="B21">
        <v>4</v>
      </c>
      <c r="D21">
        <f t="shared" si="21"/>
        <v>0.8</v>
      </c>
      <c r="E21">
        <f>1/SUM(G2:G14)</f>
        <v>5.1071685742481778E-6</v>
      </c>
      <c r="F21">
        <f>(E21*((FACT($K$2)*($L$2^$L$2)/FACT($L$2))*(SUM(P17:P26))))</f>
        <v>7.5001332970997883</v>
      </c>
      <c r="G21" s="12"/>
      <c r="H21" s="12">
        <f t="shared" ref="H21:H29" si="22">(($L$2*$L$2)*FACT($K$2)/(FACT($K$2-$C6)*FACT($L$2)))*($D$18/$L$2)^$C6</f>
        <v>2.3760000000000012</v>
      </c>
      <c r="I21" s="12">
        <f t="shared" ref="I21:I29" si="23">(($L$2*$L$2)*FACT($K$2)/(FACT($K$2-$C6)*FACT($L$2)))*($D$19/$L$2)^$C6</f>
        <v>38.01600000000002</v>
      </c>
      <c r="J21" s="12">
        <f t="shared" ref="J21:J29" si="24">(($L$2*$L$2)*FACT($K$2)/(FACT($K$2-$C6)*FACT($L$2)))*($D$20/$L$2)^$C6</f>
        <v>192.45599999999999</v>
      </c>
      <c r="L21">
        <v>7</v>
      </c>
      <c r="M21">
        <f t="shared" si="14"/>
        <v>4.1666666666666701E-9</v>
      </c>
      <c r="N21">
        <f t="shared" si="15"/>
        <v>5.3333333333333377E-7</v>
      </c>
      <c r="O21">
        <f t="shared" si="16"/>
        <v>9.1124999999999996E-6</v>
      </c>
      <c r="P21">
        <f t="shared" si="17"/>
        <v>6.8266666666666722E-5</v>
      </c>
      <c r="Q21">
        <f t="shared" si="18"/>
        <v>3.2552083333333332E-4</v>
      </c>
      <c r="R21">
        <f t="shared" si="19"/>
        <v>1.1663999999999999E-3</v>
      </c>
      <c r="S21">
        <f t="shared" si="20"/>
        <v>3.4314291666666646E-3</v>
      </c>
    </row>
    <row r="22" spans="1:19" x14ac:dyDescent="0.25">
      <c r="A22" s="6"/>
      <c r="B22">
        <v>5</v>
      </c>
      <c r="D22">
        <f t="shared" si="21"/>
        <v>1</v>
      </c>
      <c r="E22">
        <f>1/SUM(H2:H14)</f>
        <v>5.7863455553488547E-7</v>
      </c>
      <c r="F22">
        <f>(E22*((FACT($K$2)*($L$2^$L$2)/FACT($L$2))*(SUM(Q17:Q26))))</f>
        <v>8.000016201767556</v>
      </c>
      <c r="G22" s="12"/>
      <c r="H22" s="12">
        <f t="shared" si="22"/>
        <v>1.9008000000000012</v>
      </c>
      <c r="I22" s="12">
        <f t="shared" si="23"/>
        <v>60.825600000000037</v>
      </c>
      <c r="J22" s="12">
        <f t="shared" si="24"/>
        <v>461.89439999999996</v>
      </c>
      <c r="L22">
        <v>8</v>
      </c>
      <c r="M22">
        <f t="shared" si="14"/>
        <v>2.5000000000000021E-9</v>
      </c>
      <c r="N22">
        <f t="shared" si="15"/>
        <v>6.4000000000000054E-7</v>
      </c>
      <c r="O22">
        <f t="shared" si="16"/>
        <v>1.6402499999999998E-5</v>
      </c>
      <c r="P22">
        <f t="shared" si="17"/>
        <v>1.6384000000000014E-4</v>
      </c>
      <c r="Q22">
        <f t="shared" si="18"/>
        <v>9.765625E-4</v>
      </c>
      <c r="R22">
        <f t="shared" si="19"/>
        <v>4.1990399999999994E-3</v>
      </c>
      <c r="S22">
        <f t="shared" si="20"/>
        <v>1.4412002499999991E-2</v>
      </c>
    </row>
    <row r="23" spans="1:19" x14ac:dyDescent="0.25">
      <c r="B23">
        <v>6</v>
      </c>
      <c r="D23">
        <f t="shared" si="21"/>
        <v>1.2</v>
      </c>
      <c r="E23">
        <f>1/SUM(I2:I14)</f>
        <v>9.057199833732136E-8</v>
      </c>
      <c r="F23">
        <f>(E23*((FACT($K$2)*($L$2^$L$2)/FACT($L$2))*(SUM(R17:R26))))</f>
        <v>8.3333360565314187</v>
      </c>
      <c r="G23" s="12"/>
      <c r="H23" s="12">
        <f t="shared" si="22"/>
        <v>1.3305600000000009</v>
      </c>
      <c r="I23" s="12">
        <f t="shared" si="23"/>
        <v>85.155840000000055</v>
      </c>
      <c r="J23" s="12">
        <f t="shared" si="24"/>
        <v>969.97823999999991</v>
      </c>
      <c r="L23">
        <v>9</v>
      </c>
      <c r="M23">
        <f t="shared" si="14"/>
        <v>1.1666666666666678E-9</v>
      </c>
      <c r="N23">
        <f t="shared" si="15"/>
        <v>5.9733333333333392E-7</v>
      </c>
      <c r="O23">
        <f t="shared" si="16"/>
        <v>2.2963499999999998E-5</v>
      </c>
      <c r="P23">
        <f t="shared" si="17"/>
        <v>3.0583466666666697E-4</v>
      </c>
      <c r="Q23">
        <f t="shared" si="18"/>
        <v>2.2786458333333335E-3</v>
      </c>
      <c r="R23">
        <f t="shared" si="19"/>
        <v>1.1757311999999999E-2</v>
      </c>
      <c r="S23">
        <f t="shared" si="20"/>
        <v>4.7079208166666636E-2</v>
      </c>
    </row>
    <row r="24" spans="1:19" x14ac:dyDescent="0.25">
      <c r="B24">
        <v>7</v>
      </c>
      <c r="D24">
        <f t="shared" si="21"/>
        <v>1.4</v>
      </c>
      <c r="E24">
        <f>1/SUM(J2:J14)</f>
        <v>1.8073234409369274E-8</v>
      </c>
      <c r="F24">
        <f>(E24*((FACT($K$2)*($L$2^$L$2)/FACT($L$2))*(SUM(S17:S26))))</f>
        <v>8.5714291539030985</v>
      </c>
      <c r="G24" s="12"/>
      <c r="H24" s="12">
        <f t="shared" si="22"/>
        <v>0.7983360000000006</v>
      </c>
      <c r="I24" s="12">
        <f t="shared" si="23"/>
        <v>102.18700800000008</v>
      </c>
      <c r="J24" s="12">
        <f t="shared" si="24"/>
        <v>1745.9608319999998</v>
      </c>
      <c r="L24">
        <v>10</v>
      </c>
      <c r="M24">
        <f t="shared" si="14"/>
        <v>4.0000000000000043E-10</v>
      </c>
      <c r="N24">
        <f t="shared" si="15"/>
        <v>4.0960000000000044E-7</v>
      </c>
      <c r="O24">
        <f t="shared" si="16"/>
        <v>2.3619599999999997E-5</v>
      </c>
      <c r="P24">
        <f t="shared" si="17"/>
        <v>4.1943040000000045E-4</v>
      </c>
      <c r="Q24">
        <f t="shared" si="18"/>
        <v>3.90625E-3</v>
      </c>
      <c r="R24">
        <f t="shared" si="19"/>
        <v>2.4186470399999997E-2</v>
      </c>
      <c r="S24">
        <f t="shared" si="20"/>
        <v>0.11299009959999992</v>
      </c>
    </row>
    <row r="25" spans="1:19" x14ac:dyDescent="0.25">
      <c r="G25" s="12"/>
      <c r="H25" s="12">
        <f t="shared" si="22"/>
        <v>0.39916800000000036</v>
      </c>
      <c r="I25" s="12">
        <f t="shared" si="23"/>
        <v>102.18700800000009</v>
      </c>
      <c r="J25" s="12">
        <f t="shared" si="24"/>
        <v>2618.9412479999996</v>
      </c>
      <c r="L25">
        <v>11</v>
      </c>
      <c r="M25">
        <f t="shared" si="14"/>
        <v>9.0000000000000103E-11</v>
      </c>
      <c r="N25">
        <f t="shared" si="15"/>
        <v>1.8432000000000021E-7</v>
      </c>
      <c r="O25">
        <f t="shared" si="16"/>
        <v>1.5943229999999999E-5</v>
      </c>
      <c r="P25">
        <f t="shared" si="17"/>
        <v>3.7748736000000043E-4</v>
      </c>
      <c r="Q25">
        <f t="shared" si="18"/>
        <v>4.39453125E-3</v>
      </c>
      <c r="R25">
        <f t="shared" si="19"/>
        <v>3.2651735039999998E-2</v>
      </c>
      <c r="S25">
        <f t="shared" si="20"/>
        <v>0.17795940686999986</v>
      </c>
    </row>
    <row r="26" spans="1:19" x14ac:dyDescent="0.25">
      <c r="G26" s="12"/>
      <c r="H26" s="12">
        <f t="shared" si="22"/>
        <v>0.15966720000000015</v>
      </c>
      <c r="I26" s="12">
        <f t="shared" si="23"/>
        <v>81.749606400000076</v>
      </c>
      <c r="J26" s="12">
        <f t="shared" si="24"/>
        <v>3142.7294975999998</v>
      </c>
      <c r="L26">
        <v>12</v>
      </c>
      <c r="M26">
        <f t="shared" si="14"/>
        <v>1.0000000000000014E-11</v>
      </c>
      <c r="N26">
        <f t="shared" si="15"/>
        <v>4.0960000000000057E-8</v>
      </c>
      <c r="O26">
        <f t="shared" si="16"/>
        <v>5.3144099999999985E-6</v>
      </c>
      <c r="P26">
        <f t="shared" si="17"/>
        <v>1.6777216000000023E-4</v>
      </c>
      <c r="Q26">
        <f t="shared" si="18"/>
        <v>2.44140625E-3</v>
      </c>
      <c r="R26">
        <f t="shared" si="19"/>
        <v>2.1767823359999994E-2</v>
      </c>
      <c r="S26">
        <f t="shared" si="20"/>
        <v>0.13841287200999985</v>
      </c>
    </row>
    <row r="27" spans="1:19" x14ac:dyDescent="0.25">
      <c r="G27" s="12"/>
      <c r="H27" s="12">
        <f t="shared" si="22"/>
        <v>4.7900160000000053E-2</v>
      </c>
      <c r="I27" s="12">
        <f t="shared" si="23"/>
        <v>49.049763840000054</v>
      </c>
      <c r="J27" s="12">
        <f t="shared" si="24"/>
        <v>2828.4565478399995</v>
      </c>
    </row>
    <row r="28" spans="1:19" x14ac:dyDescent="0.25">
      <c r="G28" s="12"/>
      <c r="H28" s="12">
        <f t="shared" si="22"/>
        <v>9.5800320000000109E-3</v>
      </c>
      <c r="I28" s="12">
        <f t="shared" si="23"/>
        <v>19.619905536000022</v>
      </c>
      <c r="J28" s="12">
        <f t="shared" si="24"/>
        <v>1697.0739287039996</v>
      </c>
    </row>
    <row r="29" spans="1:19" x14ac:dyDescent="0.25">
      <c r="G29" s="12"/>
      <c r="H29" s="12">
        <f t="shared" si="22"/>
        <v>9.5800320000000128E-4</v>
      </c>
      <c r="I29" s="12">
        <f t="shared" si="23"/>
        <v>3.9239811072000053</v>
      </c>
      <c r="J29" s="12">
        <f t="shared" si="24"/>
        <v>509.1221786111999</v>
      </c>
    </row>
    <row r="30" spans="1:19" x14ac:dyDescent="0.25">
      <c r="L30" t="s">
        <v>22</v>
      </c>
      <c r="M30">
        <v>0.2</v>
      </c>
      <c r="N30">
        <v>0.4</v>
      </c>
      <c r="O30">
        <v>0.6</v>
      </c>
      <c r="P30">
        <v>0.8</v>
      </c>
      <c r="Q30">
        <v>1</v>
      </c>
      <c r="R30">
        <v>1.2</v>
      </c>
      <c r="S30">
        <v>1.4</v>
      </c>
    </row>
    <row r="31" spans="1:19" x14ac:dyDescent="0.25">
      <c r="F31" t="s">
        <v>21</v>
      </c>
      <c r="L31">
        <v>1</v>
      </c>
      <c r="M31">
        <f t="shared" ref="M31:S32" si="25">(M$30^$L31)/(FACT($K$2-M$30)*FACT($L31-1))</f>
        <v>5.0104216770883439E-9</v>
      </c>
      <c r="N31">
        <f t="shared" si="25"/>
        <v>1.0020843354176688E-8</v>
      </c>
      <c r="O31">
        <f t="shared" si="25"/>
        <v>1.5031265031265031E-8</v>
      </c>
      <c r="P31">
        <f t="shared" si="25"/>
        <v>2.0041686708353376E-8</v>
      </c>
      <c r="Q31">
        <f t="shared" si="25"/>
        <v>2.505210838544172E-8</v>
      </c>
      <c r="R31">
        <f t="shared" si="25"/>
        <v>3.3068783068783069E-7</v>
      </c>
      <c r="S31">
        <f t="shared" si="25"/>
        <v>3.8580246913580245E-7</v>
      </c>
    </row>
    <row r="32" spans="1:19" x14ac:dyDescent="0.25">
      <c r="E32">
        <v>1</v>
      </c>
      <c r="F32" s="13">
        <f>E18*FACT($K$2)*(SUM(M$31:M$32)+((($L$2^$L$2)/FACT($L$2))*SUM(M$34:M$43)))</f>
        <v>3.095334236928311</v>
      </c>
      <c r="L32">
        <v>2</v>
      </c>
      <c r="M32">
        <f t="shared" si="25"/>
        <v>1.002084335417669E-9</v>
      </c>
      <c r="N32">
        <f t="shared" si="25"/>
        <v>4.0083373416706761E-9</v>
      </c>
      <c r="O32">
        <f t="shared" si="25"/>
        <v>9.0187590187590191E-9</v>
      </c>
      <c r="P32">
        <f t="shared" si="25"/>
        <v>1.6033349366682704E-8</v>
      </c>
      <c r="Q32">
        <f t="shared" si="25"/>
        <v>2.505210838544172E-8</v>
      </c>
      <c r="R32">
        <f t="shared" si="25"/>
        <v>3.9682539682539683E-7</v>
      </c>
      <c r="S32">
        <f t="shared" si="25"/>
        <v>5.4012345679012344E-7</v>
      </c>
    </row>
    <row r="33" spans="1:19" x14ac:dyDescent="0.25">
      <c r="E33">
        <v>2</v>
      </c>
      <c r="F33" s="13">
        <f>E19*FACT($K$2)*(SUM(N$32:N$33)+(($L$2^$L$2)/FACT($L$2))*SUM(N$35:N$44))</f>
        <v>6.8787303668274484</v>
      </c>
    </row>
    <row r="34" spans="1:19" x14ac:dyDescent="0.25">
      <c r="E34">
        <v>3</v>
      </c>
      <c r="F34" s="13">
        <f>E20*FACT($K$2)*(SUM(O$31:O$32)+((($L$2^$L$2)/FACT($L$2))*SUM(O$34:O$43)))</f>
        <v>8.6647138317695482</v>
      </c>
      <c r="L34">
        <v>3</v>
      </c>
      <c r="M34">
        <f t="shared" ref="M34:S34" si="26">(($L34*((M$30/$L$2)^$L34))/FACT($K$2-$L34))</f>
        <v>8.2671957671957706E-9</v>
      </c>
      <c r="N34">
        <f t="shared" si="26"/>
        <v>6.6137566137566165E-8</v>
      </c>
      <c r="O34">
        <f t="shared" si="26"/>
        <v>2.2321428571428571E-7</v>
      </c>
      <c r="P34">
        <f t="shared" si="26"/>
        <v>5.2910052910052932E-7</v>
      </c>
      <c r="Q34">
        <f t="shared" si="26"/>
        <v>1.033399470899471E-6</v>
      </c>
      <c r="R34">
        <f t="shared" si="26"/>
        <v>1.7857142857142857E-6</v>
      </c>
      <c r="S34">
        <f t="shared" si="26"/>
        <v>2.8356481481481475E-6</v>
      </c>
    </row>
    <row r="35" spans="1:19" x14ac:dyDescent="0.25">
      <c r="E35">
        <v>4</v>
      </c>
      <c r="F35" s="13">
        <f>E21*FACT($K$2)*(SUM(P$32:NP$33)+(($L$2^$L$2)/FACT($L$2))*SUM(P$35:P$44))</f>
        <v>9.499397456251609</v>
      </c>
      <c r="L35">
        <v>4</v>
      </c>
      <c r="M35">
        <f t="shared" ref="M35:S43" si="27">(($L35*((M$30/$L$2)^$L35))/FACT($K$2-$L35))</f>
        <v>9.9206349206349247E-9</v>
      </c>
      <c r="N35">
        <f t="shared" si="27"/>
        <v>1.587301587301588E-7</v>
      </c>
      <c r="O35">
        <f t="shared" si="27"/>
        <v>8.0357142857142858E-7</v>
      </c>
      <c r="P35">
        <f t="shared" si="27"/>
        <v>2.5396825396825407E-6</v>
      </c>
      <c r="Q35">
        <f t="shared" si="27"/>
        <v>6.2003968253968254E-6</v>
      </c>
      <c r="R35">
        <f t="shared" si="27"/>
        <v>1.2857142857142857E-5</v>
      </c>
      <c r="S35">
        <f t="shared" si="27"/>
        <v>2.3819444444444437E-5</v>
      </c>
    </row>
    <row r="36" spans="1:19" x14ac:dyDescent="0.25">
      <c r="E36">
        <v>5</v>
      </c>
      <c r="F36" s="13">
        <f>E22*FACT($K$2)*(SUM(Q$31:Q$32)+((($L$2^$L$2)/FACT($L$2))*SUM(Q$34:Q$43)))</f>
        <v>9.9999386647371136</v>
      </c>
      <c r="L36">
        <v>5</v>
      </c>
      <c r="M36">
        <f t="shared" si="27"/>
        <v>9.9206349206349264E-9</v>
      </c>
      <c r="N36">
        <f t="shared" si="27"/>
        <v>3.1746031746031764E-7</v>
      </c>
      <c r="O36">
        <f t="shared" si="27"/>
        <v>2.4107142857142856E-6</v>
      </c>
      <c r="P36">
        <f t="shared" si="27"/>
        <v>1.0158730158730165E-5</v>
      </c>
      <c r="Q36">
        <f t="shared" si="27"/>
        <v>3.1001984126984125E-5</v>
      </c>
      <c r="R36">
        <f t="shared" si="27"/>
        <v>7.714285714285714E-5</v>
      </c>
      <c r="S36">
        <f t="shared" si="27"/>
        <v>1.6673611111111105E-4</v>
      </c>
    </row>
    <row r="37" spans="1:19" x14ac:dyDescent="0.25">
      <c r="E37">
        <v>6</v>
      </c>
      <c r="F37" s="13">
        <f>E23*FACT($K$2)*(SUM(R$32:R$33)+(($L$2^$L$2)/FACT($L$2))*SUM(R$35:R$44))</f>
        <v>10.333178323584871</v>
      </c>
      <c r="L37">
        <v>6</v>
      </c>
      <c r="M37">
        <f t="shared" si="27"/>
        <v>8.3333333333333385E-9</v>
      </c>
      <c r="N37">
        <f t="shared" si="27"/>
        <v>5.3333333333333366E-7</v>
      </c>
      <c r="O37">
        <f t="shared" si="27"/>
        <v>6.0749999999999994E-6</v>
      </c>
      <c r="P37">
        <f t="shared" si="27"/>
        <v>3.4133333333333354E-5</v>
      </c>
      <c r="Q37">
        <f t="shared" si="27"/>
        <v>1.3020833333333333E-4</v>
      </c>
      <c r="R37">
        <f t="shared" si="27"/>
        <v>3.8879999999999996E-4</v>
      </c>
      <c r="S37">
        <f t="shared" si="27"/>
        <v>9.8040833333333283E-4</v>
      </c>
    </row>
    <row r="38" spans="1:19" x14ac:dyDescent="0.25">
      <c r="E38">
        <v>7</v>
      </c>
      <c r="F38" s="13">
        <f>E24*FACT($K$2)*(SUM(S$31:S$32)+((($L$2^$L$2)/FACT($L$2))*SUM(S$34:S$43)))</f>
        <v>10.571431850429674</v>
      </c>
      <c r="L38">
        <v>7</v>
      </c>
      <c r="M38">
        <f t="shared" si="27"/>
        <v>5.8333333333333376E-9</v>
      </c>
      <c r="N38">
        <f t="shared" si="27"/>
        <v>7.4666666666666721E-7</v>
      </c>
      <c r="O38">
        <f t="shared" si="27"/>
        <v>1.2757499999999998E-5</v>
      </c>
      <c r="P38">
        <f t="shared" si="27"/>
        <v>9.5573333333333403E-5</v>
      </c>
      <c r="Q38">
        <f t="shared" si="27"/>
        <v>4.5572916666666667E-4</v>
      </c>
      <c r="R38">
        <f t="shared" si="27"/>
        <v>1.6329599999999997E-3</v>
      </c>
      <c r="S38">
        <f t="shared" si="27"/>
        <v>4.8040008333333304E-3</v>
      </c>
    </row>
    <row r="39" spans="1:19" x14ac:dyDescent="0.25">
      <c r="L39">
        <v>8</v>
      </c>
      <c r="M39">
        <f t="shared" si="27"/>
        <v>3.3333333333333363E-9</v>
      </c>
      <c r="N39">
        <f t="shared" si="27"/>
        <v>8.5333333333333409E-7</v>
      </c>
      <c r="O39">
        <f t="shared" si="27"/>
        <v>2.1869999999999996E-5</v>
      </c>
      <c r="P39">
        <f t="shared" si="27"/>
        <v>2.1845333333333353E-4</v>
      </c>
      <c r="Q39">
        <f t="shared" si="27"/>
        <v>1.3020833333333333E-3</v>
      </c>
      <c r="R39">
        <f t="shared" si="27"/>
        <v>5.5987199999999989E-3</v>
      </c>
      <c r="S39">
        <f t="shared" si="27"/>
        <v>1.9216003333333322E-2</v>
      </c>
    </row>
    <row r="40" spans="1:19" x14ac:dyDescent="0.25">
      <c r="L40">
        <v>9</v>
      </c>
      <c r="M40">
        <f t="shared" si="27"/>
        <v>1.5000000000000012E-9</v>
      </c>
      <c r="N40">
        <f t="shared" si="27"/>
        <v>7.6800000000000063E-7</v>
      </c>
      <c r="O40">
        <f t="shared" si="27"/>
        <v>2.9524499999999995E-5</v>
      </c>
      <c r="P40">
        <f t="shared" si="27"/>
        <v>3.9321600000000032E-4</v>
      </c>
      <c r="Q40">
        <f t="shared" si="27"/>
        <v>2.9296875E-3</v>
      </c>
      <c r="R40">
        <f t="shared" si="27"/>
        <v>1.5116543999999997E-2</v>
      </c>
      <c r="S40">
        <f t="shared" si="27"/>
        <v>6.0530410499999958E-2</v>
      </c>
    </row>
    <row r="41" spans="1:19" x14ac:dyDescent="0.25">
      <c r="A41" t="s">
        <v>23</v>
      </c>
      <c r="F41" t="s">
        <v>24</v>
      </c>
      <c r="L41">
        <v>10</v>
      </c>
      <c r="M41">
        <f t="shared" si="27"/>
        <v>5.0000000000000055E-10</v>
      </c>
      <c r="N41">
        <f t="shared" si="27"/>
        <v>5.1200000000000056E-7</v>
      </c>
      <c r="O41">
        <f t="shared" si="27"/>
        <v>2.9524499999999995E-5</v>
      </c>
      <c r="P41">
        <f t="shared" si="27"/>
        <v>5.2428800000000057E-4</v>
      </c>
      <c r="Q41">
        <f t="shared" si="27"/>
        <v>4.8828125E-3</v>
      </c>
      <c r="R41">
        <f t="shared" si="27"/>
        <v>3.0233087999999995E-2</v>
      </c>
      <c r="S41">
        <f t="shared" si="27"/>
        <v>0.14123762449999991</v>
      </c>
    </row>
    <row r="42" spans="1:19" x14ac:dyDescent="0.25">
      <c r="E42">
        <v>1</v>
      </c>
      <c r="F42" s="14">
        <f>F32-F18</f>
        <v>1.4141235476895089</v>
      </c>
      <c r="L42">
        <v>11</v>
      </c>
      <c r="M42">
        <f t="shared" si="27"/>
        <v>1.1000000000000011E-10</v>
      </c>
      <c r="N42">
        <f t="shared" si="27"/>
        <v>2.2528000000000023E-7</v>
      </c>
      <c r="O42">
        <f t="shared" si="27"/>
        <v>1.9486169999999998E-5</v>
      </c>
      <c r="P42">
        <f t="shared" si="27"/>
        <v>4.6137344000000047E-4</v>
      </c>
      <c r="Q42">
        <f t="shared" si="27"/>
        <v>5.37109375E-3</v>
      </c>
      <c r="R42">
        <f t="shared" si="27"/>
        <v>3.9907676159999995E-2</v>
      </c>
      <c r="S42">
        <f t="shared" si="27"/>
        <v>0.21750594172999982</v>
      </c>
    </row>
    <row r="43" spans="1:19" x14ac:dyDescent="0.25">
      <c r="E43">
        <v>2</v>
      </c>
      <c r="F43" s="14">
        <f t="shared" ref="F43:F48" si="28">F33-F19</f>
        <v>1.8377096552085348</v>
      </c>
      <c r="L43">
        <v>12</v>
      </c>
      <c r="M43">
        <f t="shared" si="27"/>
        <v>1.2000000000000017E-11</v>
      </c>
      <c r="N43">
        <f t="shared" si="27"/>
        <v>4.9152000000000068E-8</v>
      </c>
      <c r="O43">
        <f t="shared" si="27"/>
        <v>6.3772919999999988E-6</v>
      </c>
      <c r="P43">
        <f t="shared" si="27"/>
        <v>2.0132659200000028E-4</v>
      </c>
      <c r="Q43">
        <f t="shared" si="27"/>
        <v>2.9296875E-3</v>
      </c>
      <c r="R43">
        <f t="shared" si="27"/>
        <v>2.6121388031999995E-2</v>
      </c>
      <c r="S43">
        <f t="shared" si="27"/>
        <v>0.16609544641199983</v>
      </c>
    </row>
    <row r="44" spans="1:19" x14ac:dyDescent="0.25">
      <c r="E44">
        <v>3</v>
      </c>
      <c r="F44" s="14">
        <f>F34-F20</f>
        <v>1.9963279228968061</v>
      </c>
    </row>
    <row r="45" spans="1:19" x14ac:dyDescent="0.25">
      <c r="E45">
        <v>4</v>
      </c>
      <c r="F45" s="14">
        <f t="shared" si="28"/>
        <v>1.9992641591518208</v>
      </c>
    </row>
    <row r="46" spans="1:19" x14ac:dyDescent="0.25">
      <c r="E46">
        <v>5</v>
      </c>
      <c r="F46" s="14">
        <f t="shared" si="28"/>
        <v>1.9999224629695576</v>
      </c>
    </row>
    <row r="47" spans="1:19" x14ac:dyDescent="0.25">
      <c r="E47">
        <v>6</v>
      </c>
      <c r="F47" s="14">
        <f t="shared" si="28"/>
        <v>1.9998422670534524</v>
      </c>
    </row>
    <row r="48" spans="1:19" x14ac:dyDescent="0.25">
      <c r="E48">
        <v>7</v>
      </c>
      <c r="F48" s="14">
        <f t="shared" si="28"/>
        <v>2.0000026965265754</v>
      </c>
    </row>
    <row r="50" spans="1:6" x14ac:dyDescent="0.25">
      <c r="A50" t="s">
        <v>25</v>
      </c>
      <c r="F50" t="s">
        <v>26</v>
      </c>
    </row>
    <row r="51" spans="1:6" x14ac:dyDescent="0.25">
      <c r="E51">
        <v>1</v>
      </c>
      <c r="F51" s="14">
        <f>B18*($K$2-F32)</f>
        <v>8.904665763071689</v>
      </c>
    </row>
    <row r="52" spans="1:6" x14ac:dyDescent="0.25">
      <c r="E52">
        <v>2</v>
      </c>
      <c r="F52" s="14">
        <f t="shared" ref="F52:F57" si="29">B19*($K$2-F33)</f>
        <v>10.242539266345103</v>
      </c>
    </row>
    <row r="53" spans="1:6" x14ac:dyDescent="0.25">
      <c r="E53">
        <v>3</v>
      </c>
      <c r="F53" s="14">
        <f t="shared" si="29"/>
        <v>10.005858504691355</v>
      </c>
    </row>
    <row r="54" spans="1:6" x14ac:dyDescent="0.25">
      <c r="E54">
        <v>4</v>
      </c>
      <c r="F54" s="14">
        <f t="shared" si="29"/>
        <v>10.002410174993564</v>
      </c>
    </row>
    <row r="55" spans="1:6" x14ac:dyDescent="0.25">
      <c r="E55">
        <v>5</v>
      </c>
      <c r="F55" s="14">
        <f t="shared" si="29"/>
        <v>10.000306676314432</v>
      </c>
    </row>
    <row r="56" spans="1:6" x14ac:dyDescent="0.25">
      <c r="E56">
        <v>6</v>
      </c>
      <c r="F56" s="14">
        <f t="shared" si="29"/>
        <v>10.000930058490773</v>
      </c>
    </row>
    <row r="57" spans="1:6" x14ac:dyDescent="0.25">
      <c r="E57">
        <v>7</v>
      </c>
      <c r="F57" s="14">
        <f t="shared" si="29"/>
        <v>9.9999770469922833</v>
      </c>
    </row>
    <row r="60" spans="1:6" x14ac:dyDescent="0.25">
      <c r="A60" t="s">
        <v>27</v>
      </c>
      <c r="F60" t="s">
        <v>28</v>
      </c>
    </row>
    <row r="61" spans="1:6" x14ac:dyDescent="0.25">
      <c r="E61">
        <v>1</v>
      </c>
      <c r="F61" s="14">
        <f>F18/F51</f>
        <v>0.18880109977972534</v>
      </c>
    </row>
    <row r="62" spans="1:6" x14ac:dyDescent="0.25">
      <c r="E62">
        <v>2</v>
      </c>
      <c r="F62" s="14">
        <f t="shared" ref="F62:F67" si="30">F19/F52</f>
        <v>0.49216513410719159</v>
      </c>
    </row>
    <row r="63" spans="1:6" x14ac:dyDescent="0.25">
      <c r="E63">
        <v>3</v>
      </c>
      <c r="F63" s="14">
        <f t="shared" si="30"/>
        <v>0.66644815192481455</v>
      </c>
    </row>
    <row r="64" spans="1:6" x14ac:dyDescent="0.25">
      <c r="E64">
        <v>4</v>
      </c>
      <c r="F64" s="14">
        <f t="shared" si="30"/>
        <v>0.74983260693012066</v>
      </c>
    </row>
    <row r="65" spans="5:6" x14ac:dyDescent="0.25">
      <c r="E65">
        <v>5</v>
      </c>
      <c r="F65" s="14">
        <f t="shared" si="30"/>
        <v>0.79997708677429535</v>
      </c>
    </row>
    <row r="66" spans="5:6" x14ac:dyDescent="0.25">
      <c r="E66">
        <v>6</v>
      </c>
      <c r="F66" s="14">
        <f t="shared" si="30"/>
        <v>0.8332561079613221</v>
      </c>
    </row>
    <row r="67" spans="5:6" x14ac:dyDescent="0.25">
      <c r="E67">
        <v>7</v>
      </c>
      <c r="F67" s="14">
        <f t="shared" si="30"/>
        <v>0.85714488279562073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Arkusz1!K1:K13</xm:f>
              <xm:sqref>O28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r z e w o d n i k   1 "   D e s c r i p t i o n = " W   t y m   m i e j s c u   w p i s z   o p i s   p r z e w o d n i k a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4 9 7 5 7 0 7 - 3 d 5 b - 4 e 3 7 - b f 2 e - f d 2 e 6 9 7 5 7 5 8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D 5 X S U R B V H h e 7 X 3 3 d 1 z J d e b t D D R y T k Q g A I I k m A m m Y Z w h O U k j j W R J l i x L l l f 2 8 d p n 1 + f s v 6 D / Z P 3 D 7 j m 7 t o + t l T S B E 5 g 5 T C C Y Q Y B E I n I G k d E J 2 P v d e t X 9 0 O h u N E C M 1 A 3 O R x a q X r 3 X 3 e + 9 q q / u r V u 3 q i x / v N 6 4 R N 8 h I m w O F 7 l y d p P H s 0 i B Q I A W F x c l A E t L S x I 0 z O n l W K L 3 d n p x A a c U 5 r w W 6 h i 1 k 8 W y R C V Z i 9 T 4 0 i H 5 d i u R n 7 9 + b 5 m f i j M D k g d 8 8 c x l p I g W p o Z p V / 4 4 5 e f n 0 s M H j + n o 0 U P k d L n o x o 1 b d P L k W + T z + f h + P Z S e n k 5 T 0 9 N 0 t Z X I l V 5 g f F o h 1 7 1 I 4 3 N W m p + d p P f 3 p Z L D 4 i O L 1 U o z f H 3 A 7 6 O 8 g k K a n n x F A b 6 X n N w c 8 i w s U G Z W F k 1 N T t P 9 z m G a W / A Y 3 / Q d w m H 5 5 M Z 3 h I q E r L I G m p l Z I r / f L y Q C Y c x k M s d A d u o i F W Y s U l b q E q U 6 F s k F j v D 5 2 d l Z m p h 4 x R U 8 T S r 4 E n / F s + k q s t r s 6 o M m n K j x 0 o 1 2 p 3 F E d K D c R w X p 6 j d B t E v P X f h K Q S D g o 3 N 1 H m p p a a W t W y t p b G y c i o o K 5 R 7 T 0 t J o l I 8 n + X e f z V Q x 4 V L V h w x Y L B Y j F U J F T o C K H E O 0 y D e Y z 4 T y M i n t d j s N T F n p 5 S s 3 7 S 4 L U L b L R y m p q U w 0 K 3 1 x 5 7 H x y e 9 g x n e E i g B n b g O 3 9 A E h E 0 h j D o C Z S M D p r V N 8 v Z d S U l K k E k b C o z 4 H j U x b K R D l b d e X + G l L d m C Z N N J A / X 9 3 h 5 I K t 7 u c V F / s o 6 Z e B 5 2 p 9 d L d u 0 2 0 d + 8 u 8 p O L 3 M z F h / w 7 o 9 N 8 j 6 M P 6 P z J e n o y 4 K A M F z c M i x Z 6 O W 6 j / V t 8 l M M S a p H v A 1 L y 5 f j y + 3 X b f Z T r f U L b d 2 y n i b E x s q Z k U 9 N A l p A Q j c V u l o 4 5 u b l k s z v o + s M X N D U 7 b 3 z y O w D f E c q E j J I G m p t T U g k q X j i R g H A y u V k a n a z 1 0 f P n L 2 j b t l o j d z k 0 S a x M j N K s A P W + s s m x G c e r v Z L f z Z U + G s 4 z q Z q Z I P 2 T r B s y I I 1 2 F v m o M l 8 O h W y T 8 y H p g + 9 M Z z L F A 3 z v y K y V v H 4 L + b w L d G 6 7 R 7 5 / a G i E q q u r 5 B l A q v f r v R K P j Y 5 R n 7 e M D l a x t L r 9 y P i W 7 8 C E u v c d o R i u v I P c 9 1 B E 0 i o e E B 6 H 4 9 0 d C 3 S v 8 T 4 1 H D p g 5 C w H p E D b S H S S x M L h S h / 1 v b K S 0 7 5 E v o C F J r j f g / 5 X O P J Z L T z I 6 i E A s j 3 p V 3 2 y V M c S H a 3 y 8 u f l M G 6 A M M D U 1 D S r q x P U 3 z d A e f l 5 1 D a Z R 4 6 M E q o u W K S 6 w g B 5 v H 5 6 0 G O n M 7 v d d L n p O c 1 7 u K / 4 h s P y y T d v N q E K t x 7 k / k e o r 6 T J t B q R k P / e T o 9 U u M z M L L L Z l N Q w 4 1 6 3 g 8 a 4 1 Y 8 G T Q 1 8 V 8 r i O J 3 e n U 5 f s i Q I / 0 V I i 2 v c t 4 L 0 i I a T 3 P + C U e P y i 1 A f D M h K Y V J t X X t F 1 6 R C A / O s u V X i f f v 3 0 L z P S t f 5 X p b G n 1 J D X Q 7 l 5 u X Q t C + V S n J s N L s Q o K s P W + V z b y o s n 7 7 B h E o v P k i z s 4 v L y A T E I p P O c 7 D Q O V M 7 T x O v J i k v N 0 f y A B g P p u a t 1 M h k 0 i j n D n 9 e m j J a R M K T x 0 9 p 9 5 5 d k r 7 R 4 a R Z T 3 T i r B c g G 4 w e u P u u M R v t K P K r E 6 t g c M p G m f Y Z b n T G q K W 5 R a x + W V X H p O 9 V n M U q Z 8 E c 3 b 1 z j / b t 2 0 O p 7 l T K 4 M b l s 5 t v r s H i j S V U S v 5 B m p 9 f r u L F Q y Q N 9 I f Q s Q d O c F 8 F R D C j i M l T n R + g j J T I J D L j 6 p X r d O r 0 C Z E K + J k v W 1 Y a J u I F B I u b V b 2 9 Z T 5 q H b b T 9 A L 3 i V h d j A Q 0 C j b r E i 3 4 L C w t + T 6 7 P 6 f i 0 m J 5 V i s / o N f r 5 X e j J K n d Y a f 9 + / f K 5 / r 6 + u j J Z B V f Y y M X q 5 N v 1 6 l + F d 6 j w + G k 6 e l p a m w b 5 P e z 8 j 1 u d j C h m t 6 4 p 3 b k H O D + k i 8 o l d Z K J j N g b o b k m W G p A k k 0 M D R K 7 h Q 7 Z W d n G 1 f E x l d f X a I j J 8 5 Q Z q q V v F z x L z 9 f T s x v E y V Z A Z r v u 0 s D t I 1 S 0 / P o c M U C 5 a Q t J 9 + 9 x i b u H x 6 U 9 M u X 3 V R V V S l p v J G L r S 4 m j b p e G y u s V i t N j L + i z K x M u v K o U 8 6 9 S b B 8 e v P N I Z T d k U K W t J 1 C J k g m V I s l F j O 6 J Q 0 n T i w i A V D j G i q U M U A D Y 0 0 p L h c 5 n f E R A w O y d T t 2 U E F e i I C / / + w 6 p V a d 4 8 r J f Z j V B d y G I c c 1 T 4 G h u 3 T s r a N G j u p D + V g l x j M B 6 D P 6 f H 4 Z 8 w I g A W 9 1 O c n h 6 a e K j C n K z 8 v j f l U u j Y 9 P 0 K I j h 1 4 O 9 d P U 7 I J c + y b g z S J U F i Q T 1 J i Q V N I h H L H I h I p + i v s j L v v K a 4 a H h 8 m V k k J Z m Z l G T m z g d 5 q a 7 l N d X Z 0 M / t 6 5 0 0 h b t 1 Z R Y W H I u w G / 0 h T F w A G V 7 d z 2 k N E B 1 1 5 + 7 m I 1 T x 2 v B Z n e F s q w z 9 O u X f V y X 6 P c b 2 p t e U G H D h 2 Q M T Y N q K h n 3 j 5 l H I W g D R k z M z O U y c / v 9 w e Y g O P U O j h D / u i v c 1 P B 8 t k b Q C i r 3 c W S q Z 7 7 B E o y o b K A V E A 4 c W I R C Q C R U p 0 r r 5 m c n K L 2 t g 7 u l K c L I a I N 8 E Y C 7 u k b l l T w q v j g w / e M 3 J U Y n L L S O J N q a N q 6 r F 8 E a 2 M k f P H 1 T a o / e I I 6 x u z k 4 X 7 S a g W 9 t 3 i W B j q f U q o 7 h R Y W P J S b m 0 P l 5 V u C R N F A 3 w o B 7 k 3 h 5 / Q x V D + Y 3 X N y s m l 0 Z J R J N U U e W G w 2 O Z h Q 9 z c 1 o W x M J h I 1 T 0 k m L Z 2 A t Z I J 6 h 3 U v H B A q j Q 0 H I x o O o 8 X / + 9 3 f 6 S 9 + 3 Y L G e M B b h X m 6 9 o C v / g D R g L 6 Z + f P v 2 M c K c B b w s 5 S r S x b f W a a + 3 4 d I 3 Y a m / L S V n c 3 9 b z s p V O n j 9 O T J 8 1 M i C l u I D J p k Q m / d + 9 u I Y n H b x H J D M v o C B O l p K Q 4 K q k Q 4 z t G R 8 d E Y n d P + m h 6 b n P 7 A V r F h L O Z A 5 M J k u l 1 y Q Q i h Z M J n 7 l 0 8 S p t 3 1 7 3 W m Q C M j K U Z I s X q L O n a r 1 R y Q S k p 7 m N V A i V u Y E g m Q C 4 J e 3 b 4 q O z 9 R b y + 3 w 0 P z 8 v R K i v 3 0 H 5 + X m 0 d 8 8 u s e 6 h 3 9 T U 9 C C o 5 k I C g 0 z t 7 Z 1 R 3 y X i t L R 0 m p 2 Z o 6 L i I j q 8 f c v K 8 t l k 4 f V q Q Y L D n r U / q O a 9 D p m A 6 n w 1 b o P v W V h Y o M H B I W l 5 3 z l 7 m r K y 4 u s v x U J 1 z V a a 4 8 q 8 k a j Z V k O v X k 0 a R 9 H x Y l h 5 c s B 1 a o S f C e 8 L 5 M F z a r h c T j p 4 c D / 1 9 v a J u q d R w / f d 8 q w l 6 j u F + T 0 9 3 S 3 v D T h W V y r x Z g W G U y I R L e m D M 2 d / 0 J q H w t U F H K 3 g Y w F u P T n u J X E x m p u b k 9 Y Z V q 6 C A s O J b o P g W E O / K x 7 A M D A 1 u T q h t h U G 6 I r h Y b H j 1 C / E q L B j x 3 b a t 0 + N O 5 m x Z U u Z q H 5 P n j w z c o h K y 0 p p k l W 7 a O + 2 i i X v z M y s k C o 1 N Y X q S z I i l t l m C C y h I m U n d 0 j J 3 8 + t a / R p F x r x k A k O q f C V u 3 2 b + 0 m H D k h H H I Q K 7 z e 8 L m B N c z h C 3 h U b A R A 0 H g k F n N n m p a t M K r f T S q P e X F F B o w H P v 3 v 3 T n r 0 6 A k 9 e v i I L l + 6 R t P + d P r 8 K Y w f x k U G 9 D t O S X E F y 6 G Q G 6 I D V b B i r i y 7 Z A + b r g + V X r S T p U h g z W p e u A l 8 Z 8 E s H S z o p z 5 W c b S 1 K h 4 C r g e o 9 F X V a s B 0 I w F J 8 v J l j 3 G 0 O k 4 z q e D x 3 h 6 n Q y 8 M F X t Z i n 3 0 / Q / o V f 8 z C n j n x J d w b B a F E Q L e G x o g T H 7 U Z Q J z e v 2 W n I h l m M x h U / W h n O 4 s m p 1 z L C O T D m a Y j + 1 G v Y H 1 S u P 8 9 g X a k m e T T n l 5 e R l / V 4 D y 8 n P p y p X r y / o V G w W M P 4 G 4 u O + N B k z g a 8 H Z 7 c o K B y / 5 W F N J z L D Z b C y x d t F H B 5 T a i B n I 4 W 5 H e O e Q b P 3 9 A 3 I 8 0 D 9 I W d y 3 K s p c 2 / 0 l O j Y V o Q L 2 K r F G m c k U j v A 8 v 6 k O Q 4 u D i r e 0 t C h u N k 3 3 7 t O X F 7 7 i T v d z y s v N p Z M n j 9 O z Z 6 3 U Z 1 S K j Q I q W n l 5 O f X 2 9 X O D M G f k b g w K C p Z P f 1 8 N c K L F t B G g Z c g u Z v W 1 A G N i + A S 8 5 q d M c 7 M A v P v i 4 i K 6 c / s u V V Z V i M G i q i g + F 6 1 k g e X C 7 Y c r a 1 0 S w p W 3 l 2 Z n / U H P c U 0 c M 4 E i E c w M P U B 6 8 e v L d P b c 2 5 I 2 Y 3 B w U K Y y O J 0 O J m 6 A D h 0 + K N J l o w C V C C 4 7 c 3 P z V M U V L r y f h m c D + d a C f i Z p N q u r b v d K E 3 o s Q O W D l A K i D R z H g p 5 U i f 5 n Q 0 X I s x 3 P N M / P 5 3 Q 5 R S W F V B 4 e H q H O V x s v n f 8 c s F y 4 k / y E S s 3 e Q r O e 7 G U 6 u g 4 a q 5 H p d K 2 H U g y b A L y p y 8 r K 1 I E J r S 2 t V L e 9 T i o F f g e d c l T W i v I t U j l e F z B H X 7 5 8 j X + 7 l F 5 N v B K L Y g O T F i R 6 + r i Z s r I z a X h o m I n c I M a R e I C 1 J i w s C X J z Q l N M 4 g U s f 3 o g F 0 a L t a B n w k b z P o t M F Q H w z j J T l u j Y V u V E O z s 7 J 4 0 R C I V y G x 6 f o u 5 X y T / o u y l U v g V / 7 q r 9 p l j Y V u g P k g k j + y U l J e o g D I O D w 0 G p A Q J h w B P O o F 9 / e Y l e v X o l + e s B V i k C O V t a n t M 5 l o y 7 d u 2 k E y f f o n f f O y d 9 t o X 5 B S o s K q D 6 + p 1 0 5 u 3 T o t Z e + P w r G Q v D M 8 e C K 8 V F n l V W K d I e Q b N e C 8 2 Z e G M L z E g M U k H i 6 O k q 8 Q C e 9 0 O j U 8 a R g m e w i e b g A s V l k 5 b m p s u X r s r 7 R P D M T h t X J T e S X k K l s K o 3 M 7 N + V Q 9 z h 0 7 W q l o 0 P j 5 O Q y w B d u 7 c I c f h + P L C 1 / T u + + e M o x D w u 8 9 b X 5 C V O + c Y 6 E Q n P R 6 g E W j h P p n L 5 a K t 1 V V R P 4 f v v 3 3 r D r 1 1 / J i R o 5 4 J X g 3 N T 5 9 R I f d L S o q L y e F Y q Q 5 C 6 n 3 2 6 R d i t s b 3 w z S P N s F u d 0 i l x j S L 1 J Q U 6 h q a p 5 q K X E p 1 2 c X c / v h J M + 3 f t 4 f u d L t l a g r g t C 3 J 3 K d 4 g X u 8 d K + X / G l q r Y 1 D x U N 0 p y + P 7 H w P R 7 i f N t L X R t u 2 1 U j Z d X a + 5 M Y p l 5 q H Z u X a Z I X l i z u P k p p Q g d R d r 6 X q m f s H 0 O X N X t 7 h 6 H 7 Z T R W V F c b R S k y w l L p 9 q 5 H O n D k p A 5 i x M M j E b W q 8 L 3 0 1 V P b V g F m x u 3 b v j N g X Q p / r 6 d N m K t t S S k W F h S u I + d W X F + n 8 u 2 e N o 5 X A O 8 I 7 B P k w V Q N m / A X + T s z A x W I s o 5 M e s p S q P u V p b n x S u B F a C 5 q b n 4 l 0 R R n B / + / R h H q H f r + H X A 4 X v V M 3 L 6 S C V 0 v L w B T 5 o i 0 N l Q R I a k L Z s v Z w K 7 3 c t S i c Q L E I B R M x r F r 4 L I w B 2 d l Z U T v 9 q G y o D O j f x A I 8 x u H f d + 7 8 2 0 y q 5 e v h A b j X J y x V K i v K 5 f f i x Q x / 7 9 2 7 9 + g d V v m i A f 2 S l y 9 f i j p a W 1 s j M Z 4 N j r c / + e m P j K v W B 2 1 k g K x 6 d x 1 G i s c P H 1 N 1 b b X M p 4 J F 8 5 s O p 0 g + q H s o o x 0 F c + S m C Z a g T m o e U K p m M s L y x d 3 k J J Q r o 4 R 1 / p y g q o c A m A k U i 0 y z f U 2 U 6 u s T F y J 0 8 L O 4 c s e S T u h b Y W w l O 2 t 1 E q B P B P N 6 T 3 c P n W Z p l c W f w f 2 B l D d v 3 q a 3 3 j o W l 1 Q y A 0 Q d H B i i G q 6 U q w G / D 2 9 x q G 7 o g 2 X n 5 l B d l C X O 4 k X X u I 2 e D 6 n G B u s C b s m J 3 X e L B J R V e 0 c n b a / b J k T S S 5 O h n D D W d 6 C g n 6 x 8 v B C w U O / k 2 o w g i Y K k J Z Q l f Q 9 X l u V T M u I l E x C Y G 6 I P G + I f A 4 E 6 C A d R k C N e X L t 2 g 4 q Z s H C i n Z q e o T 1 7 d 1 F B f v 6 6 X I x g E H E 4 7 T I e F i 9 G R 0 d Z I i 4 G Z 9 e + D v A 2 M b a k s T X P L z 6 A 6 w E k v W 6 8 t O R b 4 j L E M t B H t 4 y R j 1 W / z q m 1 E z Y R w A o P h H h y B W d 6 K e v 8 o Y m C q 5 E n E j J z 1 l b J / F z Y W O J 4 L T h + / B h t r d 4 q E u P 9 9 8 9 T a U n J u s g E o A V f q 2 k e s 2 w 3 y r N D 3 j z + G O g c s 9 O A s e D m W t H f 3 2 + k T D B + o L E v U y y T h W 5 8 d 6 j M k y U k p b e 5 j / K C / S a N t U g n Y G e c y 2 h p Y O E R P / / m W g D j A O 4 l Z x 1 j Q C u A B 1 9 j w 4 H + I A Z R N w p v b 4 M X S e g e H h s L a q 4 F G F u b m p q R 7 5 k P 0 + q g / v k C V m k 4 0 h x Y i W l 5 u S d D S D r n 2 L S C b S K d z G q e u Z D N 6 V h w r d F S h b E c v V D J W j A / v 0 B F J U X G 0 f o x P T W 9 6 h T 2 c N i M P t R G I e D z U L X j G Z M 0 N G a E W c P R g L L o 6 e m h W 9 / c p O v X b t L v f / d H M f 5 g x x D A v K K t x W J I O y b V 1 T Y X z X i d V J P L h I 1 Q B x I 5 r E 9 m / x k x t + A S 6 R Q v c a I h L c K 6 E L E w M D h k p N Y G O L 3 m Z L + e h O p 6 2 S 3 S L i f O p c k 0 b N z S w 1 N i I 4 B 3 D p c s r B R 7 c k e o Y c H S 0 E 8 H 7 G o t v r v 3 q I / V O U g h A H 3 H 9 P Q M O v r W M T p + 4 i i d e / c d K i 0 t C a 4 I p d d o D 4 L J J E Y K r p a P B x y y v U 6 y g Z 8 o A s 0 S N D j T 8 s n r X b 6 I / 3 q I B T 0 X / R q M G y 3 G O f y f k Z k h Y z V r A R Y 6 6 e r q F m P G e g F j C A Z s Y Q Z H Z Y s X 2 E L n m x s 3 X 7 v h M Q O r x s I o k p e G 6 R h G J q P v l Y 2 m F m w i i Y u L i m i B 3 y 3 c t O 7 c u i v T X n D f o s Z x H x S T N D W w V r u 5 H N X z c R B S W c j L 7 z t H u G v k J 0 G w f N n 4 Z O P e + L c M W + Y u b v 2 i j z u Z 0 7 G Q O n q R 6 u p q u d y s I k E O H N w v X g f w W A A w s O n 1 e k R d g 9 v P 9 P Q M D Q 4 M 0 s c / + r 6 c N w O / i R m u W D I L 9 9 T S 3 C p j R i A B v B D 2 7 N m 9 b k L h 9 6 9 f u 0 H n z r + z Z o P E 4 8 d P q W p r J a W 5 3 W v + b C R A d Y Q H P t b P A L A e 3 8 3 O 0 H M t e m f p 7 M 7 F V d c j h O l 8 d o 7 7 Y o 4 M u t O l + m A i l V B 2 H A I B v 1 j 7 / D 4 v p 7 1 0 r H K O e m O s D 5 9 o s H x 1 L 3 k I 5 X d h K b C V q x d p x E U o v g Y D k 7 q 1 7 + x 6 K Y 6 j q C x d n S + p o m K L T P N O S V V 7 P U H V Q o V E M E s I / N b 9 + w 9 Z L Z m R s a G b N + / Q W 2 8 d k e k J 4 Z 4 K 6 w E E 5 7 / / 7 i K V 7 D h B h 2 p c l L o G T k L 9 a m / v k C n s 5 n t + H W A c D u 8 e B h a Y 4 u F x D w f Y Z 4 O h j l A 8 X u n Y O f F 2 h 4 X f U e h z K w j F Q Q j l 9 9 J b l b P U y 5 9 J F t h + / Y / / 7 b d G O q G R m r + L W + y Q Z A p H X G R i n N 3 h 5 b 5 F q J K 5 U 1 P p i w s X 6 f j x o 1 S / a y c V l x S T O 8 0 t L a 2 Z U O a K C W n 2 + 9 9 9 Q k e O H R J J l 8 n q o P R x W C X C 9 5 k B a f f 0 y T N 6 8 b x N 1 E x M L Y / k j Q H V U x o K f g 7 8 1 u T U L D 1 8 M U L W j H J K 4 X u Z 8 1 n F W z s e 3 P z m N m 2 t 2 R q 3 R 3 o 8 w D v 4 6 s t L s m M i F n K 5 3 / S A 5 i b 6 6 e j O H O q f d o v B J J 3 v b 7 X 9 q J 4 P 2 / l Z I j c 4 + C T r H D I m h T l p e B + z n i U q c U 3 T P K 1 f b f 5 T I m k I 5 a N C 7 s M o r 4 j X Q S 0 G I 7 n S Q o X B m B A q 9 / j o u D i n r g Z 8 B q v + N D 9 t o f c / P L / M 6 o c x H / j M 1 W 6 r C U o o 3 C s q 4 e E j h 6 i y q l L 8 + y 5 f v k 4 D / Q P i T I s F + O 1 2 G 7 W 1 d U g F R U X t 7 O i k p / z 9 D j s T q G Q H t d 7 5 j O Y c Z T T j T 5 M l w E x t Q U S g Y Y E a C / e e 1 + m 7 h U O r 2 W 9 x w 4 P + 3 M 7 6 H V R R W S 7 q s G W q j a a t J T Q y b Z M N E i L h a p u T W o f s U X c W k Q Y L j S I H P A P G 3 U C q W c 8 i F a T O k s e a H D N 7 W e V 7 G l + z 9 2 e G z 7 l D j A L a w m e W S P F K J 1 z 3 q u 0 S u W m K J s b H 6 C i r a O g T X L t 6 n f Z z P y p j l R Y d V q 7 6 3 T v F A T W S K g V i w H t 8 3 / 6 9 l J e X S 6 2 t z 0 V 9 N K + O B H 8 7 V H S 0 + F h t 9 t X E h G y x a f b r g z E D r k l Y T v l / / e c N y k + Z o 3 N n T 5 E 7 j u n s e E b M q Y I j b e E a Z + v G A q a K w G p Y E M E 9 a 2 x 8 n P u 2 C / R s e u s y t Q / T P j A f C o t r x g W + d x B J q X x c 1 t y X g t q 3 r 2 i C X l k 2 T t p + m 7 D 9 7 T / 9 9 9 + i b i R y S M 2 v j 6 n u x Y v 5 6 Q k 6 X O u g y q 0 V V F K k t m 3 B t 6 W 5 0 1 j V w k 7 v i z Q 6 N i q S K 9 y j Y X q G W 2 K + l 6 r K S o 4 5 E Q F Y u h i W r j / + 4 T N R C z E d R G 8 B o 4 G + h 1 Y h I b H Q J z G v G w 5 o l R B r Z 2 6 r z K f n L S 2 y 6 z t U y 9 W A 7 6 1 k y f H p J 1 8 I q d Y D j B V B y m E c C 8 T W 0 0 T g z Y 6 d 8 c O l J N T c u d l Z s k 6 3 U / N o B m W l u 6 i T i f S 4 z 0 G T 8 / H 3 f 6 R k U S Z Q 9 z g g R h i e t l K x Y 4 w C D r e U Q S K H p O j t c X k G y f Q 6 h P J 5 p q i 9 e 0 z 6 R 2 m Z a Z S V k 0 0 + b g X h 6 n L l 0 j X q 7 u 4 W I s H X z A y o e p h K X l e 3 z c h R g G U P 9 4 O + E Z Z 6 x u L 6 t 2 / e o c O H D 4 r l M G u N 4 0 b h w G p L l y 9 e o Y M N + 0 U y x w t c e / h I A w 0 N D x s 5 a w M I l Z a R I R Y 5 o L u 7 h 3 b U b + f + X 4 b s x R s J a B T Q Z / N a M m S R l t 6 J 1 a U S K m A 4 V O n C S w I n 1 Q V Y x 9 2 p V 9 N J c C Q F o f z + 6 C r e W g i W V V B F S 4 V H a W T K Q m 0 v 2 m V 9 O E z M g / P o z 3 7 + E z F x Q 0 1 6 + G D 5 D n x 3 b j d S a W k p V w B l j c I 0 C k y J + P S P n 9 F / / s f v x Q j w + W d f y N y h 8 + + d o z 1 7 d 8 v 0 b p j a X w f Y m + n 8 e 2 d F i m G Q N B 5 A X f z i w t d i J e t o 7 5 S G S A P m f E 2 S W E j P S B N P 9 Y c P H s k C l S A 2 p D i A j d w i A R K t o D C f f H 0 3 j Z z I K M o M N Q z h R R e B X 0 F 4 l t b u p f L n g O 1 v / / G f f 6 s e J T G D 3 V 1 I H p 9 a J H E t 5 I m G p S U L j f e 1 0 N l T D U I Q D Z 3 G 7 z x / 3 i Z m 8 5 6 e X r r C / R G M R d V t 3 y b G B v T j Z r m S n T x 1 n L b v q J P O O Z Z Q h r q H H d P 1 4 i o y h j U 3 T 1 v K V 6 5 N E Q + w z x Q G Z 6 E e d n Z 0 0 d M n z V R d v V V U s G i A Z I K 3 w v 4 D e / l 3 t 1 C q 2 0 3 P W l r F O + H a 1 W / I 5 / X K M A H m d J m f H f 0 j T M H H M 8 B f E f 1 A z K S 1 s s 6 J D a s x n p X J 0 i k W I I 3 b 2 t o p O 8 N J s z a 1 h I B 2 F I U x Z V t B g L b k B K g q d 1 H W / Y s I a b A M T Y T L Q c r c i E e m l y j L M U 9 W J 5 7 f + O I E D N K H i p C f O C G l U r w j z C 3 t 6 8 K S V k o V X M j o o / S x K n f 9 6 g 2 p N N p E j o L F D o S F L L l g 0 a r d V i u G i + f P X 8 j W L F g / A m u R a 2 A q O a Z K j I 2 O i 5 U P w P X 7 D u 4 L D h a v F Y 8 e P q W K q i 2 y y h I W l I S h I 9 J q r i A R A i Q T V r e F a o Z 1 L g A Y P 2 S K P D / H / N y c 7 O O L 6 x 7 c f y g S B f 6 B 8 6 z O w u I I F R F r W o C 8 B 1 j F d L F a j K W c v / z y a z p 0 C D u L x F a 5 Y K 3 E l A x I 8 / f f q q L C z C X a W e y n m v y A r H y E L Y D 0 u h 1 R C Q W F D / 9 B K h O Z l K F i k U p T p 2 g x h d 9 B p H q S I M F y 8 X 7 z 6 z f 7 3 y L 8 r p 1 S C d S L X S 6 l X k d i o Y G u d b b K b n s A W t e G h g O S 7 u j s k k p p N g J A M u H n s M s G 9 n L C n r g a 8 J R 4 2 d U t 3 w W D Q j d L t p L i I p E M 6 w F U L E g k m K i R h n X x 7 X d O R 5 z h i 6 1 0 v N y H S 0 l N p Z q a a n H 1 0 c B A L B Z z A c l x L + G b G s D k 7 f F 6 x J 3 I L L H M g M c F p F W 4 4 S Q a 4 M c 3 y f e M 5 4 8 G P Q f K D F 2 W S 0 K e A K u m P l q E x 0 S A A z 8 H r H 0 V 7 i F y F 5 f L d Y m K h O 9 D o W U C N k L d M 2 N h f o 5 S u F + A S g b i T L 6 a l H E g Y H 5 u Q S x 0 Z s B Y A Q s d W m o s 5 G I G X J j E g Z V b a V H 3 Z t X 2 L e s B i I t W f u + + P X K M e / v + D z 4 U b 2 0 t j d C w j I 1 N y C q s k x O T s o U n p I i Z T A C M L + + c P U P P W E q h D 6 b f p Q Y k H h q O a G R 6 c P + R L G e G 8 b 9 4 g T U v o F p i b Q 3 0 v + K F 3 A K X s U E r C Z I 2 F f v Q Q h Y T b e M 0 l W 8 D 0 G 8 4 S s z g z i 0 X I m 0 0 m Q B X i j s 4 a x Q V B k 6 o D 5 o e i m N n B 0 s r j B 9 F A l p g r M V n B o i W h / 4 H d / h B u L G x M e 4 / 4 B n W D s w V q q 2 r F j V S A 1 J v a 0 0 l P W V i f P r J B Z Y 6 X 9 L E q w l R T 0 + d O R E 0 s 0 c C j C M / + v H H Q p 7 e v l 4 j d 3 W A 2 A M D g 4 Z 1 b 2 1 j Q B U V 5 X T o 8 A F 5 D x j s h j H E w y S L D T j E R i 9 n n J n 1 W m l 6 E t N R V t a V R A k J L a G 8 g f R v j V A A F g r B J L e b 3 9 y i H 3 z 8 P R n 5 v / j V Z W o 4 o h a X j I S e n j 6 Z i W s G 3 I U g S a B C Q Z L B n B 6 t 1 Q 8 H n q 2 n u 5 c 6 2 j v E T Q m W N V g e z Y B Z f m h g i L A 9 J 6 Q V t g 2 t Z f U O f o P x q G I g H t Z p 7 + r s F q k W T 3 8 U z w H D S 3 9 v v 6 i d a w U a l s r K C l n V a Y q l 6 L / 9 6 3 9 I / t M o Z n c F f m d c 1 F L c k Y q c 8 z z z G 7 + 2 / E Y i o S c Y c i M Z l U w b Q T K s b H r h w Q z t O 3 h A p h Z U V 1 d R A 7 e s q S k r V y s C o D J h P M r t X n 4 e W 2 Z O T n K l 4 1 v y s k o C r Q Q b T E 8 t W M T J N R r w D H f u 3 C O H y 0 E F R Y X 0 h P s r W H c i 3 J C B t d W x g q y e C h E v W c 0 A q U 5 z v w 9 S t J d J E g 8 g m T A E A M f h 8 L G 5 e I H f z c n L o V / 9 6 q / k e G R 6 t T Y c L 0 y / t J U v b 4 n 7 V J H q S q I E b d l M y M D 1 N E i c j S B Q J L g z 8 q h p I E 8 K G q 0 y B h Q v X b w S n C Q X D k i f c A S s b s o r K q V n k 8 W y x 1 J q 7 U d 0 r 9 t B t z q d 9 H W L i 8 K 6 L k H A K l d a W i x z i O D 2 B I k Q v o k b v B R Q o V c z W 8 c D E B H b e L 5 4 0 S b q X D w A I f b s 2 S U L b a 4 X e A Y N 7 y r j 0 8 H y x j 9 O S q w y J B 6 a t i + r I 4 k W E r o P B Q 9 s v O B v m 1 S Q K P d 7 H V K A 6 F d h C e S O j i 7 j b A i w 8 K F P A q s e g O t h s Y L q 2 O W t Z X L m k z s 9 k 1 J S Q 3 0 O 3 P H 9 n p V q D p 5 l Y n w 8 a l 9 N A w S G d S + a V M I 7 w q q r 8 N I I h 7 a K Y i F M T K b 8 5 A + f i x k d L k l X L 1 8 X K 2 C 8 K O d + U a R 3 s h q a m 1 s o 1 1 i p K Z a 0 V l A X S D l L 0 o j 5 W G i F f E m t r C u J E i y X H r T I r S c i F m x Y P + L 1 H G L X A m 6 M Z S G S 2 Z k p + V 2 / o 5 A e 9 9 m l T A H 8 5 v g g D B Y V 5 C e H u M T E i 7 N 1 n u B e V E D 3 4 C T 5 Z 8 e X j W d F A 7 w x v v f 9 D 2 R s y A y Q a W h 4 S N a 7 A M l d r h Q q L S s h m 9 U m Z M L S 0 R i g h v W x t r Z a V o K F O i v r s D N B M a U E a 6 h j 4 B r r / k V b x B N E g s P q 1 S s 3 6 K 9 / + T O R 5 L E M I U B z c 6 u 8 w 7 2 s w u r G A L 5 9 A 1 P R V L 4 l V p 0 X W Z r 7 R Y V W j r G Y G 4 X J h h z 8 X j V H y u e h g 3 t f f 1 m 0 b w u W S w 8 T k 1 D O j B K a n E m T Q t E t 7 b d N K I 2 l h X G Z f 5 S W 8 X q + e D H B 9 + + w L 9 H p b T 6 y r c J L e E w 8 f v y E + 0 A n j R w F G E F g x D h + 4 p h U W q w f g S W 6 / D 4 / t b a + E E m L d Q Q j r X k O D I + M 0 O N H T 8 U z H m t F 2 K 1 2 c R / C d 2 k S Y L J i D / e 5 i o s L u a I v 0 f O u E Z p / 1 S + m e j 1 O B 0 + R z s 4 u W U w T n 3 v E 3 3 n w 4 D 4 5 Z 8 a X r P 5 G L T Y + E V g M K D I Z s 3 Z V r C c b g l Q e 8 n s 9 V F y Q w u S P f 3 3 E P y U s l x O U U N b U E p q e d 0 s n + k 9 N q D 8 V 3 M 4 l m a L x z i o L 8 E N C w 1 y O P h b U t 8 a 7 j U b + o k y I x O T I c O D 9 a F L E A 7 x j u F x h 1 v L 8 w j y T 3 S G S D e r a 0 O C Q W E H 7 J u 1 8 H d G W b B / f Q 5 N 8 f x E T r f l J C 7 1 1 8 q g 4 B m P 8 D N b H c L w c t 1 P r U H R v C / E w F z J h n E 0 R K S S h W D q B Y B z 7 W E K 5 W V D v q n / 9 l a S + D T C h W h O y Z m b m V F H / u M V 4 w Z u T U B q H K 7 y U k x b 7 e e A i d P d 2 o / g I w k s D l k b 4 5 W E X w M q K 6 B s Y r A V 4 1 / C s + O D D d + X 9 a n c j D G S D X B g E x p 5 R e q 8 o 3 B N M + u l p a d L X u 3 L p K r 3 P n w 0 H n s y 8 6 u w K 8 G 9 h u g Y I p d y M D J X P k F R q b p R S + f x M K L s 1 Q A f 2 b T E + n F h I 2 H E o X y C 6 j r 6 J u M R 9 n 0 l q f X S b 2 t v a 6 f a t u 3 T j + k 0 Z k 3 r J Z E H A j h + Y T o F K V V N b I 2 5 G m E e F g d L H D 5 9 Q Q f 7 G T S K E i 5 e Y 1 c c W g 2 Q C x E f v V q O Q 7 E R N S J p i G x y s 9 Y 7 + F K T a o S M N x p n l u N g a 2 5 8 R Z g b j v 2 o o O e h Y Q a 5 Q M e d h X c Z E R c K O Q y 0 E F N f x A u X l L k P 4 c f I i P T 2 T d u 2 u p 7 y C f K 6 Y N r H A 5 e X n k w 3 9 H l a p 3 O l p M r m x q e k h S 6 i 7 r F q p / h I s d O U V W 1 a M i b 0 O 8 F 0 e R x F l p L C 0 M O r z 5 L z q T 8 H S C M m B 3 U o i A d f A Y y Q c 1 9 u c U Y c N N P A 7 i l Q q q P J W c b D 8 J Z a r 1 X G E O p M I I W E l l J M b S P V i N z f S L P A h H K G p y U m R D i 5 u 9 e F f 6 H K 6 Z D 7 T o w e P Z Q w K e 0 5 9 9 P 0 P g 5 s F o H + x 1 r X W Y w F q 9 Y 1 b D 6 i y L J d y M p w y Q H m / x 8 7 k C k 2 g N E u t c M D V K n z n d w w p Y M f C V S F k M Y U w M i 0 P u H w V h v 4 Z w e 8 t M f + t P m a x O e B 2 p z F h M H a V S t U 1 1 e R 0 K N M 4 B n j P v H 1 K + i l e 7 j s A D p Y A 2 t C A N R z M 3 v C v i / G J C a q u K q U j + 9 R 2 O a i 4 e 8 r 8 1 D 1 G 0 q 8 6 e u x Q 8 L c j w W K 1 0 p K p 0 G L 2 m U w A S Y y E p P F P p z m h b k S f k 7 l S m H W A k a j E / J e w E i p h b 2 y D g V Y / J z d P Z g q D R B g 8 1 o B k g K q F L X D C g c q N T v t G o b u r h 6 V f a J g A g 9 G X n 7 u o u d 9 C N X X 1 T P z Y u 8 j j f j Q 5 R m e Y X J J a B c b 1 Q i N J a + K Y S c Q h e B 7 Z o X Q i I m H 7 U K 5 Y P p S b C L t L f T L R M R K w D 2 7 A v y j j R W Z A N b z 1 z S 0 q K N y 4 A c 6 h o S E h N 9 b P m J 7 1 0 M C E l / t p L B 2 9 8 / S 4 z y I b W s c E 1 3 G Y t n F d U w T P k H A s I 4 o Q J J T W p D E H / s P / T d b e s P q S K C F h B c H e 0 s S 1 5 G w U s l I X l T N l F G B A d t + B P T Q 7 E / I r h I / h J 3 / 8 n E 6 c O s 7 q 4 c a 0 O u g / Y T A Y P o y Y i 9 V 4 p 5 H G e p 7 S c P s 9 G n / 5 k B Z G m m l + a l R V 5 C i A Q W V k e J R u x N i N I x w h o u g Q I s z K P I 5 Z 1 d P p R E X C 9 q F s 1 u i F t 1 m A J b Y i 9 R X h v I r 5 W b C q w Z q n F 6 z E M a b E n 3 n n V H A u 1 0 a g p f U 5 H T x 8 k A 5 x w H 5 S d Q d O U 3 F N A 5 X t P E G V u 0 / T L 3 / 6 L o 2 N j t K t W 3 d E D Y 0 E e M i 3 j c R 2 R 1 o B 4 Z M m i T m E E 8 s k m Y z Y X F c S 6 V / C S i i 8 t O P V a 9 v t I h l x r S 3 U o o M w j Y 1 N 9 O j h E 3 F e / e S P n 9 F X F y 7 K 4 i k A X H x A r o 3 w P N e A t 8 W D e w 9 l T A n 7 8 q Z n p J O H u 2 Z W o 0 F D H Y b v 3 v Y d 2 2 W p a k z H D 5 + x D D z o d V J K 0 W 7 j K H 4 w P a S s z W R R M U h k E M k k m T A A j E 8 l K h J 3 P h Q D J t t 4 F q B P Z m B 1 1 b s v l e q G S g P X H 6 w f 8 f G P P q L 3 3 j 9 P f / G T j 0 M G A T 6 P z j + m V G w U Y L h D + P z T C 7 I m R V V V J e W n L d I J b s x S H E t 0 q D I 0 k J u V m S n + g V j 1 C U u p m T E y s 9 Z 7 Y o K A G E I U c 4 g k n c z k Y k K B V O a 6 k k A h Y S W U H y 8 O s c 9 H 2 4 u W 9 6 d i m W + T E d g n C V 7 t 8 I i A 9 z k e D + t B Y D a u e U b u 9 P S s e I x v J E B O 7 P D x / Y + / J 8 Y O i 8 1 C m a l L l M p k O l n j p W x O m w G v C N z j 0 O C w O C 4 D l 5 7 H 2 W 9 a R h Q z m U y k E W k U I o + + V r m f q W O 4 W y U q m F A G t R I s z H m 8 Q h y 8 y K q 8 z W + g w G 5 + F 2 + 2 y B Q K D N h i X T 4 8 u 6 z H w P 0 W r J 2 H D d S w X s N G Y 8 m e Q X 2 j H n F z M k + / j 1 V v M e 3 j 0 q W r 1 N E 3 H f c 0 F q G m Q Z B Q 0 O Q B a Y z j c F I Z x N K k s o t Z d H l 9 S Z R g u f a k L S E V 0 t r S X M p P d 4 o Z F 6 3 o 9 A L R j f a Q V Q s v e D O i O H 2 e h p 5 d o u 7 u X j p 1 + r h 4 S 2 B n E E g s 7 K g B a 9 p G 4 8 u H s 7 Q 4 2 U l n 3 9 o u / a V 4 g a k d n 9 + f o 6 y C + J x z p c x A E v x j c o A g e n O A o K c 5 H G L F K V Z 5 m m v n W D U f S k 3 f 2 F K a R T t 2 b I x D 8 E Y j Y f t Q Y 9 P K V A w V A y 8 + z c k t U 8 I q q B u H j i E f 5 R e V S B 8 q P z + f T p 4 6 Q a m p q S K Z v g 0 y A W W 5 N n r l S 1 8 T m Q C s d R 4 v m T S U l F L k U l I I E g h p Z B r H + p y W T D o t x 4 u U l Z 2 4 i 1 0 m b B W d n F X G C K h 9 C D J d P C u x V 7 z Z C D g c L m r r 6 J P V h t p f t N O z 5 m c y H 6 n p 3 n 0 Z I 8 K S y b r v s l H w s s o G S b F W Y F t Q l 3 0 t m g K u N R E J x A m q d 0 p i L S M a y G Q Q S a Z 3 G O m i w m 9 x 4 u d r I m H 7 U P y e Z Y s U k A l T F r A s c I 5 r c 1 v 8 A I f T R b U H z 1 N Z e R n t P b C X 9 u 4 P h X 1 8 j I 0 N M E Z l h q q E K q w H F T k + m h 3 t p v H p t R E 1 z b U k V s r Y M N 0 b / p v u V R F I E U d L q a A k 4 m N N I L k m e O 0 i W c V J d 2 W d S Y S Q 0 E p U S q o y F 8 M D G y 8 x P T 2 2 P 9 l m w c h c C s 1 Z C m U N i f C A R W L a 2 9 u l 8 m l g z Y d / / 7 f / p D / 8 / l M a G R 2 V V W L N 5 1 d D b l Y 6 l W 4 7 Q P / v i + W m 8 H h g t 8 X / O 0 w X u S + Q I i S N 1 L E O a l 8 o Q 8 3 T e Z p Y E h L b Q C W G n E Q N e L H w F J i Z n a M Z 7 g A v T K 9 v b b h k R L Q F 9 d G f c j p T a N L Y R B r e 6 F g H H b N s 4 R E + O z M j U 9 H x 7 t a C 7 x 3 K 5 g 7 / v F g U Y 6 7 9 Y A L m O b k d q 1 w Y P M 3 E C a p 3 I S I p s h j H R h r q p y a Q J h N i y e f P R K o r i R I S e q F L v D w 4 b K a l p Y s p e d E V c r f Z b G N R 4 c C k 1 I U I G p i s k 7 d 3 F 1 2 9 c p 0 u X 7 x G z U + b Z T M A G A i K i o q o o q J C K m e 8 g 7 + Y U o 8 d 4 7 G 8 M 3 m n 6 X 7 7 L B 3 Z M k O 3 u l Y f W 3 K w 5 j W 1 E P t 3 F J 9 A F k W g I E m M t M Q c Q B Y l l R S Z F I F w j Z o W r 0 g W U N 7 4 Y f U k k U J C 3 9 2 9 r n E Z b M Q 7 t D s c N D G 7 t l Y 3 2 Y G V l y I h z e 2 m j z / + i N 7 7 4 B w 1 N B y k + v o d x h l F O P M U k F h A h W 1 q e k S Z 2 d n i l f G r n 3 9 I i 7 4 F + u L T P 1 B 1 W m 9 U v z 0 z s s I G f s N R k q m X g N P k M U k j i X V f S u V h L A o T F U E e R T S Q C k E R 7 u i x X f y t k e t L I o T 4 3 n w C A B J p c H p j v K u T A d D F c 9 3 K W 2 S t 8 M k Y z u p 9 D a / P R 7 1 j X i r I U 9 v Z p K Y 4 6 P i + U v r 4 h x / R 1 O Q U / c v / / N / 0 L / / 3 o n F 1 Z D h j 9 K F A k o F J q y I L B x m 4 1 Q T R B N J E 0 3 m S B n k U 0 V S A h O J 8 f q Y s 7 u 8 l M h K 6 D 4 W A i q E L R H y M T a r e Z l b 7 u O 7 R 3 G p z k K J g 3 / 5 9 K y y B k W B n d T r b s X L J a X i O w 6 9 v 2 7 Z q O n j s F M 3 H M P 5 t z 5 u i 4 a 6 H x p E J X F 4 q M o g j h A G B N G k M M h n n g g G D u x x r V U / F O K c k F q b a 6 7 q R i C G h + 1 A S G H i h w L c 0 r p m w a B 1 e 4 3 Q I A 1 i T Y p I l D F a D x R L N S E c C G i R v l L 2 f o D p i g c 1 U m 4 d a h 9 R 9 g B w A y g P W R D j I N j c 3 U 0 G l 2 s v K D F y p C K S I p E k U J J A + X n Z e k U Z f s 4 x M H C B B I 9 a R B A q 2 v / / n / / F b T i Y s / F w y 6 U 6 r F H D L 4 P o q W L I C E q q m Y O 1 m Y i y G i Y 2 0 p 5 l I q I x f f 3 W Z B v o H q b B Y m e K x H x Y q K v w F c 3 J z Z C m w S O h + 2 U N l F V W y Q 8 j g y 2 e y M i 3 2 3 2 1 r 6 5 B p H t t q a y g 1 t 5 I G p 0 L l A g 9 1 r B U P Y i h S I F Z S K k Q c I w S v U d J I r 8 u n 3 Y + U O x J i t S 7 f r l 1 V l J 2 z f B f G R I P l x r N O 1 e w k M C r T F y m T C 7 1 t x E l d Y 6 r b p 1 t L w J z e b F j P 9 B V R s / i V w C u 7 p 7 u H K 3 + G + A L C M o i G F L N + M 1 m K Y X 4 T t u e p q K o Q Q 4 d 5 F S X 0 r + C d 0 f Y q m 2 q 2 l t P R b S 7 Z k R D j Y O E W x P A t P o M k M U k b l 4 0 l I R 9 P z 6 t z 4 r d n k E h 8 9 4 Q 4 f p l G r 1 a N N V a M N V a L x Z r m f / H j t 4 1 f S F w k h V E C y w L j J d f k b 6 z L T a K j p m D 9 i 7 C g e w l i z T J 5 M C k R O y J i r O o 9 D j / + 6 Y / E 6 6 L p 3 g M q K S 2 m 7 q 5 u 6 d u Y g Y 0 G s A q T 3 Z V G l f l q M 2 + s s h R O J q z b Z 0 Z I E k E q K c O C l R b p w B Y P p T m V S m c 2 R C h 1 z k g z u V R a E U 0 I t + j n Y z 9 Z l h J 7 Q F d D d q 5 M 9 O A l 7 C a x R D 7 P P G q J c e u b G 5 W 5 a g f 1 9 Q A b W X / B h P j i w l c s g Q b E w R h A n 0 l v V Y q V l M 6 / + w 7 d u H Z T 1 D i z Y y y k B 3 b 0 K C z I p x z n A k 1 O r J y h q x F Y V N 8 H B M k C c h g x i L W z 2 E N 2 y y L N e U A g 4 7 w E R S B F H A S V L 5 s G I I B U R s j P z 1 x R L x I x J I W E 6 p n 0 S i H b u G K s x d U l m R E + q X I t G B s d p / c / O M / h X d m S E + p e J G D y 4 n t 8 z Q 9 + 9 H 3 p W 2 l A q v l Y 5 c J G a d h I 7 n G 3 N + o G 1 H P G h F 4 Q R 5 M l K H 0 4 z n D 6 K T e V 1 T l O L 3 h N F j 9 N I M 7 X R N I k w j V B l d D I O / X 2 Y f V D C Q 4 m F N M q C c L C w j z r 1 w G q z u M + R Z i U 2 m z m c 8 y W f R 1 g / l C 8 w L p / m N o O 8 r S 3 d d D v / v M P M s X 9 e x 9 9 I D t s j L 6 4 T j 8 8 U S a T G y M B z r F K v Q N J 0 H c L E S s / z S + q H r S L t m E L z X s N o h l k E o l m E C e U b x g i h E i q b 0 V L U H 1 X 1 o l E D E k h o Y C B B e 5 H 8 c v P d 8 0 Z h b F 5 J d X r z l B G q 7 8 W Y A O 2 W 7 f u 0 p b y M h n U x b a h 2 F 8 X + 0 7 l 5 m a L z y A M G J H Q N g J 1 n C s / / 6 Y Q h N M W 7 j P t L P L S L l b 1 d N 7 Q p D J W I K 3 I x 2 k h E / I g k U A i I 0 / y F Z k w m H v 8 5 A H j 1 x I f S d G H Q k A V g W 6 t 9 W s u E f U E B j a T l C r O X D + h 0 N B g B 8 N 4 g A b q y p X r 0 t c a H p 2 m a 0 + m a H C C K 7 F x v q + / n 2 q 3 1 d L F r 6 8 E V 1 7 S g G P s h W a H l I W W U C C E 2 x G g P S U e K k g 3 C G K E e V b 3 J C 0 E 0 / 0 k E E u V p y I Y P m N I J 9 Z G N L H K t h S t q A + J G p J G Q g E e P 1 b 9 s Z K F V Q A l o T a n l I L T 6 X q B 9 4 J V k l a T 4 J i k + I J V v F 2 7 6 u l n P / 8 p v f / + G d p X a a G O 5 k b 6 7 J P P R S p h e W i M Z 2 G j N / N S z D O s d X / V 4 m A S K B V P k w n S 6 E i l h 7 J S F F m E O M y 8 s R l u E J k c Q c l k E A g B x I I U E i L x t e o z L J 2 E W H 7 K S I t v j f R E Q d L 0 o R C G F m z y s u u L F i R G I X E p B i v P Z p B S G H P B O h p Y A W l k Z F S k y F q A d 1 B Y X E D 9 M X Z 5 x 4 D u 7 z 6 7 R f l M m P x 8 t Z t H T l a G W P 5 A n p y c H O m v w m h x + G g D 9 7 O y 5 R 1 j E v W X z 5 x 0 o w 2 S K U Q M T S a Y x 0 E g f U 6 n H / Z g Q U + V p 4 k l 5 5 k w m l T K C K H G n 0 Q y o X w 5 / f 5 H Z / j u V t a F R A 2 W m 6 0 v k 6 q Z L 3 I s i G C 6 1 Z M l V j + r 1 c 7 P E V q r b r W W O d H h n x u l P Y W T 5 H Q 5 Z e r K j a s 3 8 X h B W Y x i 4 y a E Y 6 6 k X B H P n D 0 t g 7 L 6 u W E i x 8 A t 1 v f D P r s 2 4 7 0 c P n p I D d z y l z 1 6 3 E L H j u w X n 7 1 I + P q r S 3 T u / D u S 1 t 8 7 6 7 H Q j Q 6 n H I M 8 I m E 4 L a R C H h / b L N z f 2 b r A e S F C z S w s 0 e 1 O 7 M y h S a P I o h Z h Q R o L s C C t B 3 I x s O s h H 0 v I p Y C H f v G r j + X 3 k w V J R y g g z T t F j 0 Z y y G q z c 6 V z y F Y q V u 4 3 a A m l K 0 G y 4 u x 2 b H t p H M Q A d h z s 7 e 2 V 5 0 a r 3 t 7 e J Z a 6 8 v I y 2 f 3 d C c L w u 9 h W V 0 u N d + 7 R j v r t N O t P p b 3 b S 4 J j U + G Q f t X l a 2 J u B / A u M X h 7 u w t k A p E M Q o n E U a T S E g f 9 p 4 Z y W P U g f T g P 3 / X c L t 8 Z I h P S S r t Y W v S J G x S O Q S b x j s D q R l 4 P H 3 v o Z 7 / 4 U B x 4 k w m W W 8 + T j 1 C p / g V 6 2 I d p 8 S y h h F S Q V E w o J h Y q V 7 I T C m Q C q c K B Z Z u x o A r O q a Z j O f 7 1 / / y 7 e E F A s u E 9 Y M + n H F b X k B 4 Y H B I L F N a k i A U 4 x M K p d s u W M n m P 7 S M 2 a h + 1 h Y h j x F p K i X V P C L V I h e l + 2 l 7 o C Z J p 1 s P S q Q N W Q N U / E i I x q b b m L t D z A Z D X I B M T K e R q B D I p 6 f T L X / / I u K v k Q V L 1 o X S Y t 6 d y I a K Q T I E L S h e 0 l l T J C j i X d o + v b J m x k u u 5 K G Q C Z O C b g 3 7 + X O 4 L 6 X R O T j Z 9 c + O W E C Z a g 4 N 8 D 0 s H f c 2 d L g f B L C 5 S y S C N v G M j b S a T 0 x Z Y R i a o e 4 p M k E y 4 x p B Q H F 4 M q V W W E J S 0 U g F q o E r 7 6 P x 7 p / i O V H k n U 4 h D s U h M p N r 1 y 1 e F o l s / H K M A k x 0 t Q 3 b y h r n y x W o n 8 M y Z G d E n 3 6 W w + v e D j 7 8 n K 9 H 2 9 P Q a u c s B y 1 5 T 4 w P a t W u n E C q V V T i l 2 q l 3 G k x r I p k M E I f K Y S h C n i L T o I w 7 K d K o M l H f o c 4 b Q Q i k z m s y o R x t / J x F x S s 3 m U s G J C 2 h K s p T u Y B Q A N o q h E I C q V R h c 3 u r L k x i P B 2 I f 4 Y y n j s 3 T 1 n s o g H S q 6 y 0 h J 6 3 v h A r X j i w s d v R t w 4 L m R D c D o M w Q i Q V Q h I q R L Z t + V 5 + 3 S q t L X v P B r Q U U v m q j F B e o b T K N 1 Q + O c d l y e m f / z K 5 D B F m J P 4 E w x g h N 4 0 L S x c E C k g X k h R U 8 k s p 7 G g R i K N d Q K W F p S y e P X d h D d 1 / c B / d u P E N t b W 1 0 f T 0 j I x J Y e 1 0 D A h j b h T I h O / M T / M F C Q Q r n R D J I E 6 Q V B z n p S m i a D L 1 j W v p p M p H C C T H K i j y q B j 3 L W V o 9 K N c T h v 3 i 7 l w w 8 o 6 W Y I V E 4 q T 9 V 9 J a b o U t C a V L i Q l q V S M V j S Z 8 X W L i / s l K K 3 o u H 7 1 G 1 n o v 7 S s z M i J D Z B g Y d 5 D G R m Z N D 4 + L t P l J 8 Y n Z B M 3 J V F g Q A i Q j z t z Q W J I w L v W x 4 o c C J x p 5 K n P P R 9 G F q 5 F O a g 8 B O S Z x 5 m U m g c i K U I t c f r n v / y h q Y S T 7 1 / S q n w a W 6 H 6 S Y G p Q t E t o p D K K E R p Y Q 0 1 B i H Z 4 F 1 l b H d s b I z q t t f J n K d Y w L N j y T C o e + + + d 5 b y 8 / P E m g f L H 6 a 0 y 4 p D I I B B j p s d d v X u Q B h D 7 U M D p d y F E O s 8 f t + c 5 + d 3 f v U F D B G a c C H L n m r 0 Q m V j D j C V o 0 E 8 c i x 5 f P a i I e k J l Z 4 G q 5 Y q s F C r F y o 4 H a P w u e S N T y U X V r v t e B u J x 4 + e c m e / i I o 5 a K h F U 5 Z o Y m y C 3 5 M i A d T l c O m k 3 I P 0 s Y q 1 1 I H V b m x 6 i a 4 9 t 8 u x v H + D R O p Y k w i f Q x k p 9 Q 4 B A 7 m Q U v C y 2 L m r 1 r i r 5 E V S 9 6 F 0 2 L M z m w v c 1 O K J + q e I p W K D X F z I 0 s I m G b F G Z 2 O 3 e x i H i w V Y 7 2 5 c v y l e 5 O 5 U l u j 8 / E G i C D H U g q J 4 N 7 D O f d 1 i p 4 u t a t c T R R 4 E d b 0 Q x M h X k i p A P d x n e t x r E S k l 1 8 r 7 V k G l Q 2 q e 8 o o w g p A K A 7 p e + v X f / 2 X E s k 2 2 k N R 9 K P O / n d u y u M B U a 7 c o O r m p 4 D B m x Q W t C 1 h X k G Q h V / s q m 0 E 7 H D Y a M P n u Y Q 9 c u A 9 h W g Y q 8 N M n z + j w k Q b K y c 2 W 5 w 6 R g i W R z 0 / 3 G p u o v L J c i P S w 1 y r v K a j q G e 8 K c f D Y 9 A 5 V b K T N 7 5 f f u 2 r Q F J k 0 g a R s O E 9 7 R i D 8 4 I f v m k o y u f 8 l v c q n k Z J i J 7 u V W 1 s U k l G Q Q V I J w V C w 6 l g V v I p V x T G I p U O C m d x j c R 4 V u a S k h J o a 7 8 s z w G r X 1 f W S z r x 9 i s 8 t U W f n S 2 O b U Z i x l 4 L 9 I w Q Q 5 8 r l q 7 K U c 0 q K S z w k F C E M o h j v R + W p Y 3 M 6 9 C 6 N t G E I 0 v n m W J e L a A / w 1 x N S e S j F 5 a D C o u Q c c 4 q E T U M o Y N / u Q q 4 A K D y 0 f i h Y R S p F p O U F H G x V E Y u k 4 i D / d A V O H F L B c w L O q Z G A 5 8 J S Y L l 5 O d T Y e I / 6 + / v p 8 O E G M Y 9 j f b 6 t W y v J 7 U 4 V s i m D g i I S A p 5 / w e O h W z d v k z M t l y W d M / R O j P P q O i M t s R G M 8 y q t 3 q s O + l 0 H Y 0 0 m x E w m x J B Q r K f T L / / 2 x 8 a T b A 5 Y 7 r T 3 J l Z z v A G 4 0 9 j P T Y V N H G e x D Q 4 8 0 l W s / P 1 C s f L 9 k z l W w b Q 6 B r T b T i J g R 5 G f K n J Z Y o S J q 7 n 5 e e r r 7 a P a 2 h o 5 V s Q x B 5 2 H R s O c V u d B C s Q X M b / J O K c 8 I Y z r Q B r k G 6 R S n z E k l y Y U j k E e I Z c i k S Z d U G M Q E q G B U 0 u D Q T X / + 3 / 6 R U K 9 4 4 0 A E 6 p v 0 x H K 5 w v Q v Q c D T J I Q q V R a x S C S 8 k 5 X R J L l f U 2 k 4 j 8 S S + B / + I 8 / R q T / / M l R n e + n 8 Y 7 b I p G q q 6 u k c s P v D u Z q z G V S h M C V i i z h A d 7 p D + 4 / o I z M T K q r q 5 U 8 q I G X W k E m T R Y V a z I J w c y x k E g R S a U V c R S x I N F C W o A i E m I l m T S Z E P / l L z 5 O + E U r 1 4 O E X 9 t 8 P c H J n f T y 0 n R p B W W M g 1 t H q C U y K i / 9 K V 3 Q K H y O u T J I k E p g V B A d p M I Y F U c q F V c 2 V C y p g A j L K y 3 / 4 T v Q Y Y N g f H f r w C J V 1 t V z R c y m 5 q f P x P D A Z y g / L 0 8 q s 6 7 o S t V C 5 Q 4 F L M f c 2 d l J D Y c O 0 s j w C L + L A I d F l k y R H V j 1 s w d V P u N 9 m I + D K p 1 x X V A a I S A t x y C T K g O f Q a a d 9 d s o h 8 k U q e y S P t z d h B J K o 7 G p m z y + J Z Y 8 a o q H S C e W U n C x 0 Z J K S S g t n Z S E W q 7 + q V c l M Y 7 x 2 u Q / 8 u W U g W C O K U 8 D G f o 1 r z j J i F I E n K 3 O q A T I g / / n d y w o 8 u K M Q T Z 1 q N M r A y Y b Y o U j W A O r q 7 e K E U J J J p y H 5 D F i P g a 5 g h J J z o X S m n i S B x J J W h H L T D J p q J h E 5 q k Z i 0 w m D D 5 v t n 6 T G Z a 7 H Z u X U M D t 2 5 2 y e R l I p e Z P q b 6 U u T + l i R U k l B A M s Z E 2 k U q l + Q i x T o M k K q n S Z p g P 9 Z t G n u m t c 1 U 2 U i Z o g k i k z q O y A 9 s L f V S W D f c J R R Y V j K u D x 8 s D J K v H s 6 A M D 3 y M i X + h c 2 r Q O 0 g g S T N R c N 5 M I C M I g Y J 5 I T I p Q h k S C g E S i W O t 5 q W 5 U + h X v / m p P M N m B R O q X 5 X S J s a t 2 + 0 y F U L I Y 0 x G V G l D U m k J B Y I F y a S I p I m j j s E F q x B C k U g S K g 3 g O p V S 5 w y E U s u x 7 M V z 5 d W Q V P A Y l X 5 5 j M S Z b R 7 R 1 1 H p 1 T k d V N 7 K o I j S O W q V w A e S p z w l 1 D k Q R E s h l T a I B e I g n w k j 5 0 G e c D I h D Z X a I J O W T E r d 8 4 q l 8 W / + 7 i / x A J s a b w S h g G 9 u P i e f n y s 8 E 0 j U P 5 O k Q l D S C q R R x F J k C p F q G b l A E X 3 M C M a S L 0 m G P i c R I 5 g w o F 6 7 / F 1 W A k Y + V 2 a N Y B q V H u f 5 P 9 Z 5 L 8 8 x S y l 1 X T D g n 6 h x K v j 8 S 3 S j A 9 4 P 6 p j / C E n M U 9 q R V n n q W B N L 8 k A a 5 B n k E U I Z Z J I + l I l M Q i S o e U w k T M d w s 2 T 6 m 7 / 7 m X q G T Q 5 L 4 x t C K O D 6 j V a u W P z Q I J G h / q m + F I I i 0 z L 1 L 0 x S S R D S q D R I I r H 8 N w g j + Z I V T M c F V H J E 8 p c R P E b l N 1 I 6 5 r 9 H K r n V d 3 B F x x G f U M R B U q d B j i U a n L R Q 5 4 i V P M w 9 L X V U M N I G e e R 6 n Q Z Z j L S W R C p P E 8 k g V Z B M y 7 0 h 1 K A t T O N + V v N S 6 d d v g G T S s D R 2 v j m E A m 7 c a J E 1 t o N E E h V Q 9 a V U n i Y T 1 D + m i R y D O F D 1 F I G E P E Y a C J F L j v R / l d Y w J V c g W A J c w Y 2 U S h j H X N l V F I p d t k W q L / F R Z s o i D U 1 Z a W y W m D x W 9 Q k Q x R T U s S K N C i C N i t U Y k y a S l l B Q 7 R T B l p F J i A R C s T Q C k Q w S K U m l 1 T y Q S o 0 z Y X 7 W L / / L T + S e 3 x Q w o Q Z U K b 1 B 6 O o a o r b 2 Y X 5 6 T S h F J J F Y n B d S / 5 g k E m t S h Q K f E I 6 o N O f h S E g j K c k z Q 6 6 L C F R s I x m E O Q + E k B z + I 3 / D Y i P f C H K I f 0 w M c 3 4 o G M Q S E q l j L Y 2 E U E I m p F W + J p U m l h A I e R w r M p k k k x H g g t T Q s J e O n m j A X b 5 R e C M J B X S / H K a W 5 / 1 c 0 R W p Q h I L p A p X / c y E C q W F P J L G N / I f p C V p x J I n C Q M 6 P w T 1 8 k 1 F I E m u 6 H L A Q K U 3 Y h U h B h H k S B 3 L N a Z 0 W A j l K R I p A h n H k t b 5 I I 2 S U i A K 8 p V U M k u m K G Q y B m 8 t l i X 6 q 1 / 9 B W X n R N 4 V c b P D c u 8 N J R S A w c 2 v v n 7 I b w H S y U Q q D i E p p Q l l I h W O 8 Q 9 M 0 n m g i r A F x y p W / + V g O c x Z E d 4 + V 3 U j X 5 3 k u i 5 p I Y c c I 8 a x H C C l Y l N Y f q w J p N M g k k o H y Q W i S D 7 y T G p e k E w c C 6 G W q 3 p B y c S E w h p 6 v / m H X 5 D T + e b s 1 h 8 O y 7 2 u N 5 d Q G h c u 3 O P O N c z q i l S K T A a x h E B I g y i a V C r m P 8 Y x G G L E 8 l / F R o o j + R s / U M G N Z D D N M f 9 R k c T q C k 0 U n S d p I w 6 F E G m C x 0 I g U 1 r O h Z P J I B L S R h w k U p B M m L z p l 7 X P f / M P f 2 U 8 9 5 s L J t S g K p k 3 H H d v N 8 s O F K o P p U I k 9 U + P U 4 E k Q Y K h F s k x A r 4 N f 0 x p i X V k H E Q E V 3 A V 6 T 9 c y c 1 p x C C B H C C l Y i O o c 5 F C Z E I h L Q S S G H k G i Y x Y e U C Y y a S s e U H J x M d 4 m v L y U v r B j z / g 1 H f 4 j l A m o G J 9 + s k t r p Z M B p F O Z l K B Z A a B D H I p A q n A f / C p Z W n 8 x x 8 j 0 n / i A C q 9 i u W v T n N C J X F e n 9 N p F Q e P N Y k k g B w q V p L I l J Z j M 4 m M d L h k 0 r 6 P M j 1 G E Q v u S 7 / 5 r 3 9 N N t u m m g X 0 W v i O U B H Q 0 z 1 M 9 + + / 4 L c D a R T q U 4 V L K 0 U m H Y N A R g w S S Y w s g 0 Q 4 p 1 I m I G f l 6 5 c c k E K A y h 8 t 5 g Q H I Q j / C 6 Y l a O J w M J E o J J k Q a 1 I p M o V I Z U g m g 1 C Q R D I 9 w 5 B M I N C J 0 0 d p 7 / 5 6 3 M h 3 C I L o / w P f m s U A S d 7 8 G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 N a m e = " W a r s t w a   1 "   G u i d = " e d f 7 4 6 4 5 - 0 0 3 1 - 4 3 3 4 - 8 2 e 4 - 3 6 6 c 5 7 3 0 e 2 9 4 "   R e v = " 2 "   R e v G u i d = " f 8 8 b b 0 7 d - 2 c 6 3 - 4 d 1 7 - 9 9 0 3 - d 0 c 9 5 7 1 e 2 4 0 8 " 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 / & g t ; & l t ; C o l o r A F & g t ; N o n e & l t ; / C o l o r A F & g t ; & l t ; C h o s e n F i e l d s & g t ; & l t ; C h o s e n F i e l d   N a m e = " k "   V i s i b l e = " t r u e "   D a t a T y p e = " L o n g "   M o d e l Q u e r y N a m e = " ' Z a k r e s ' [ k ] " & g t ; & l t ; T a b l e   M o d e l N a m e = " Z a k r e s "   N a m e I n S o u r c e = " Z a k r e s "   V i s i b l e = " t r u e "   L a s t R e f r e s h = " 0 0 0 1 - 0 1 - 0 1 T 0 0 : 0 0 : 0 0 "   / & g t ; & l t ; / C h o s e n F i e l d & g t ; & l t ; / C h o s e n F i e l d s & g t ; & l t ; C h u n k B y & g t ; N o n e & l t ; / C h u n k B y & g t ; & l t ; C h o s e n G e o M a p p i n g s & g t ; & l t ; G e o M a p p i n g T y p e & g t ; N o n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r z e w o d n i k   1 "   I d = " { B B 6 B 0 B A A - 0 D 1 C - 4 2 1 7 - 8 2 2 C - 9 5 4 1 5 7 C 5 5 0 F 7 } "   T o u r I d = " 7 1 8 6 0 d 5 a - 4 3 d 4 - 4 5 0 b - b a 7 0 - 9 7 e 4 d 3 c c d c 8 e "   X m l V e r = " 5 "   M i n X m l V e r = " 3 " > < D e s c r i p t i o n > W   t y m   m i e j s c u   w p i s z   o p i s   p r z e w o d n i k a < / D e s c r i p t i o n > < I m a g e > i V B O R w 0 K G g o A A A A N S U h E U g A A A N Q A A A B 1 C A Y A A A A 2 n s 9 T A A A A A X N S R 0 I A r s 4 c 6 Q A A A A R n Q U 1 B A A C x j w v 8 Y Q U A A A A J c E h Z c w A A A 2 A A A A N g A b T C 1 p 0 A A D 5 X S U R B V H h e 7 X 3 3 d 1 z J d e b t D D R y T k Q g A I I k m A m m Y Z w h O U k j j W R J l i x L l l f 2 8 d p n 1 + f s v 6 D / Z P 3 D 7 j m 7 t o + t l T S B E 5 g 5 T C C Y Q Y B E I n I G k d E J 2 P v d e t X 9 0 O h u N E C M 1 A 3 O R x a q X r 3 X 3 e + 9 q q / u r V u 3 q i x / v N 6 4 R N 8 h I m w O F 7 l y d p P H s 0 i B Q I A W F x c l A E t L S x I 0 z O n l W K L 3 d n p x A a c U 5 r w W 6 h i 1 k 8 W y R C V Z i 9 T 4 0 i H 5 d i u R n 7 9 + b 5 m f i j M D k g d 8 8 c x l p I g W p o Z p V / 4 4 5 e f n 0 s M H j + n o 0 U P k d L n o x o 1 b d P L k W + T z + f h + P Z S e n k 5 T 0 9 N 0 t Z X I l V 5 g f F o h 1 7 1 I 4 3 N W m p + d p P f 3 p Z L D 4 i O L 1 U o z f H 3 A 7 6 O 8 g k K a n n x F A b 6 X n N w c 8 i w s U G Z W F k 1 N T t P 9 z m G a W / A Y 3 / Q d w m H 5 5 M Z 3 h I q E r L I G m p l Z I r / f L y Q C Y c x k M s d A d u o i F W Y s U l b q E q U 6 F s k F j v D 5 2 d l Z m p h 4 x R U 8 T S r 4 E n / F s + k q s t r s 6 o M m n K j x 0 o 1 2 p 3 F E d K D c R w X p 6 j d B t E v P X f h K Q S D g o 3 N 1 H m p p a a W t W y t p b G y c i o o K 5 R 7 T 0 t J o l I 8 n + X e f z V Q x 4 V L V h w x Y L B Y j F U J F T o C K H E O 0 y D e Y z 4 T y M i n t d j s N T F n p 5 S s 3 7 S 4 L U L b L R y m p q U w 0 K 3 1 x 5 7 H x y e 9 g x n e E i g B n b g O 3 9 A E h E 0 h j D o C Z S M D p r V N 8 v Z d S U l K k E k b C o z 4 H j U x b K R D l b d e X + G l L d m C Z N N J A / X 9 3 h 5 I K t 7 u c V F / s o 6 Z e B 5 2 p 9 d L d u 0 2 0 d + 8 u 8 p O L 3 M z F h / w 7 o 9 N 8 j 6 M P 6 P z J e n o y 4 K A M F z c M i x Z 6 O W 6 j / V t 8 l M M S a p H v A 1 L y 5 f j y + 3 X b f Z T r f U L b d 2 y n i b E x s q Z k U 9 N A l p A Q j c V u l o 4 5 u b l k s z v o + s M X N D U 7 b 3 z y O w D f E c q E j J I G m p t T U g k q X j i R g H A y u V k a n a z 1 0 f P n L 2 j b t l o j d z k 0 S a x M j N K s A P W + s s m x G c e r v Z L f z Z U + G s 4 z q Z q Z I P 2 T r B s y I I 1 2 F v m o M l 8 O h W y T 8 y H p g + 9 M Z z L F A 3 z v y K y V v H 4 L + b w L d G 6 7 R 7 5 / a G i E q q u r 5 B l A q v f r v R K P j Y 5 R n 7 e M D l a x t L r 9 y P i W 7 8 C E u v c d o R i u v I P c 9 1 B E 0 i o e E B 6 H 4 9 0 d C 3 S v 8 T 4 1 H D p g 5 C w H p E D b S H S S x M L h S h / 1 v b K S 0 7 5 E v o C F J r j f g / 5 X O P J Z L T z I 6 i E A s j 3 p V 3 2 y V M c S H a 3 y 8 u f l M G 6 A M M D U 1 D S r q x P U 3 z d A e f l 5 1 D a Z R 4 6 M E q o u W K S 6 w g B 5 v H 5 6 0 G O n M 7 v d d L n p O c 1 7 u K / 4 h s P y y T d v N q E K t x 7 k / k e o r 6 T J t B q R k P / e T o 9 U u M z M L L L Z l N Q w 4 1 6 3 g 8 a 4 1 Y 8 G T Q 1 8 V 8 r i O J 3 e n U 5 f s i Q I / 0 V I i 2 v c t 4 L 0 i I a T 3 P + C U e P y i 1 A f D M h K Y V J t X X t F 1 6 R C A / O s u V X i f f v 3 0 L z P S t f 5 X p b G n 1 J D X Q 7 l 5 u X Q t C + V S n J s N L s Q o K s P W + V z b y o s n 7 7 B h E o v P k i z s 4 v L y A T E I p P O c 7 D Q O V M 7 T x O v J i k v N 0 f y A B g P p u a t 1 M h k 0 i j n D n 9 e m j J a R M K T x 0 9 p 9 5 5 d k r 7 R 4 a R Z T 3 T i r B c g G 4 w e u P u u M R v t K P K r E 6 t g c M p G m f Y Z b n T G q K W 5 R a x + W V X H p O 9 V n M U q Z 8 E c 3 b 1 z j / b t 2 0 O p 7 l T K 4 M b l s 5 t v r s H i j S V U S v 5 B m p 9 f r u L F Q y Q N 9 I f Q s Q d O c F 8 F R D C j i M l T n R + g j J T I J D L j 6 p X r d O r 0 C Z E K + J k v W 1 Y a J u I F B I u b V b 2 9 Z T 5 q H b b T 9 A L 3 i V h d j A Q 0 C j b r E i 3 4 L C w t + T 6 7 P 6 f i 0 m J 5 V i s / o N f r 5 X e j J K n d Y a f 9 + / f K 5 / r 6 + u j J Z B V f Y y M X q 5 N v 1 6 l + F d 6 j w + G k 6 e l p a m w b 5 P e z 8 j 1 u d j C h m t 6 4 p 3 b k H O D + k i 8 o l d Z K J j N g b o b k m W G p A k k 0 M D R K 7 h Q 7 Z W d n G 1 f E x l d f X a I j J 8 5 Q Z q q V v F z x L z 9 f T s x v E y V Z A Z r v u 0 s D t I 1 S 0 / P o c M U C 5 a Q t J 9 + 9 x i b u H x 6 U 9 M u X 3 V R V V S l p v J G L r S 4 m j b p e G y u s V i t N j L + i z K x M u v K o U 8 6 9 S b B 8 e v P N I Z T d k U K W t J 1 C J k g m V I s l F j O 6 J Q 0 n T i w i A V D j G i q U M U A D Y 0 0 p L h c 5 n f E R A w O y d T t 2 U E F e i I C / / + w 6 p V a d 4 8 r J f Z j V B d y G I c c 1 T 4 G h u 3 T s r a N G j u p D + V g l x j M B 6 D P 6 f H 4 Z 8 w I g A W 9 1 O c n h 6 a e K j C n K z 8 v j f l U u j Y 9 P 0 K I j h 1 4 O 9 d P U 7 I J c + y b g z S J U F i Q T 1 J i Q V N I h H L H I h I p + i v s j L v v K a 4 a H h 8 m V k k J Z m Z l G T m z g d 5 q a 7 l N d X Z 0 M / t 6 5 0 0 h b t 1 Z R Y W H I u w G / 0 h T F w A G V 7 d z 2 k N E B 1 1 5 + 7 m I 1 T x 2 v B Z n e F s q w z 9 O u X f V y X 6 P c b 2 p t e U G H D h 2 Q M T Y N q K h n 3 j 5 l H I W g D R k z M z O U y c / v 9 w e Y g O P U O j h D / u i v c 1 P B 8 t k b Q C i r 3 c W S q Z 7 7 B E o y o b K A V E A 4 c W I R C Q C R U p 0 r r 5 m c n K L 2 t g 7 u l K c L I a I N 8 E Y C 7 u k b l l T w q v j g w / e M 3 J U Y n L L S O J N q a N q 6 r F 8 E a 2 M k f P H 1 T a o / e I I 6 x u z k 4 X 7 S a g W 9 t 3 i W B j q f U q o 7 h R Y W P J S b m 0 P l 5 V u C R N F A 3 w o B 7 k 3 h 5 / Q x V D + Y 3 X N y s m l 0 Z J R J N U U e W G w 2 O Z h Q 9 z c 1 o W x M J h I 1 T 0 k m L Z 2 A t Z I J 6 h 3 U v H B A q j Q 0 H I x o O o 8 X / + 9 3 f 6 S 9 + 3 Y L G e M B b h X m 6 9 o C v / g D R g L 6 Z + f P v 2 M c K c B b w s 5 S r S x b f W a a + 3 4 d I 3 Y a m / L S V n c 3 9 b z s p V O n j 9 O T J 8 1 M i C l u I D J p k Q m / d + 9 u I Y n H b x H J D M v o C B O l p K Q 4 K q k Q 4 z t G R 8 d E Y n d P + m h 6 b n P 7 A V r F h L O Z A 5 M J k u l 1 y Q Q i h Z M J n 7 l 0 8 S p t 3 1 7 3 W m Q C M j K U Z I s X q L O n a r 1 R y Q S k p 7 m N V A i V u Y E g m Q C 4 J e 3 b 4 q O z 9 R b y + 3 w 0 P z 8 v R K i v 3 0 H 5 + X m 0 d 8 8 u s e 6 h 3 9 T U 9 C C o 5 k I C g 0 z t 7 Z 1 R 3 y X i t L R 0 m p 2 Z o 6 L i I j q 8 f c v K 8 t l k 4 f V q Q Y L D n r U / q O a 9 D p m A 6 n w 1 b o P v W V h Y o M H B I W l 5 3 z l 7 m r K y 4 u s v x U J 1 z V a a 4 8 q 8 k a j Z V k O v X k 0 a R 9 H x Y l h 5 c s B 1 a o S f C e 8 L 5 M F z a r h c T j p 4 c D / 1 9 v a J u q d R w / f d 8 q w l 6 j u F + T 0 9 3 S 3 v D T h W V y r x Z g W G U y I R L e m D M 2 d / 0 J q H w t U F H K 3 g Y w F u P T n u J X E x m p u b k 9 Y Z V q 6 C A s O J b o P g W E O / K x 7 A M D A 1 u T q h t h U G 6 I r h Y b H j 1 C / E q L B j x 3 b a t 0 + N O 5 m x Z U u Z q H 5 P n j w z c o h K y 0 p p k l W 7 a O + 2 i i X v z M y s k C o 1 N Y X q S z I i l t l m C C y h I m U n d 0 j J 3 8 + t a / R p F x r x k A k O q f C V u 3 2 b + 0 m H D k h H H I Q K 7 z e 8 L m B N c z h C 3 h U b A R A 0 H g k F n N n m p a t M K r f T S q P e X F F B o w H P v 3 v 3 T n r 0 6 A k 9 e v i I L l + 6 R t P + d P r 8 K Y w f x k U G 9 D t O S X E F y 6 G Q G 6 I D V b B i r i y 7 Z A + b r g + V X r S T p U h g z W p e u A l 8 Z 8 E s H S z o p z 5 W c b S 1 K h 4 C r g e o 9 F X V a s B 0 I w F J 8 v J l j 3 G 0 O k 4 z q e D x 3 h 6 n Q y 8 M F X t Z i n 3 0 / Q / o V f 8 z C n j n x J d w b B a F E Q L e G x o g T H 7 U Z Q J z e v 2 W n I h l m M x h U / W h n O 4 s m p 1 z L C O T D m a Y j + 1 G v Y H 1 S u P 8 9 g X a k m e T T n l 5 e R l / V 4 D y 8 n P p y p X r y / o V G w W M P 4 G 4 u O + N B k z g a 8 H Z 7 c o K B y / 5 W F N J z L D Z b C y x d t F H B 5 T a i B n I 4 W 5 H e O e Q b P 3 9 A 3 I 8 0 D 9 I W d y 3 K s p c 2 / 0 l O j Y V o Q L 2 K r F G m c k U j v A 8 v 6 k O Q 4 u D i r e 0 t C h u N k 3 3 7 t O X F 7 7 i T v d z y s v N p Z M n j 9 O z Z 6 3 U Z 1 S K j Q I q W n l 5 O f X 2 9 X O D M G f k b g w K C p Z P f 1 8 N c K L F t B G g Z c g u Z v W 1 A G N i + A S 8 5 q d M c 7 M A v P v i 4 i K 6 c / s u V V Z V i M G i q i g + F 6 1 k g e X C 7 Y c r a 1 0 S w p W 3 l 2 Z n / U H P c U 0 c M 4 E i E c w M P U B 6 8 e v L d P b c 2 5 I 2 Y 3 B w U K Y y O J 0 O J m 6 A D h 0 + K N J l o w C V C C 4 7 c 3 P z V M U V L r y f h m c D + d a C f i Z p N q u r b v d K E 3 o s Q O W D l A K i D R z H g p 5 U i f 5 n Q 0 X I s x 3 P N M / P 5 3 Q 5 R S W F V B 4 e H q H O V x s v n f 8 c s F y 4 k / y E S s 3 e Q r O e 7 G U 6 u g 4 a q 5 H p d K 2 H U g y b A L y p y 8 r K 1 I E J r S 2 t V L e 9 T i o F f g e d c l T W i v I t U j l e F z B H X 7 5 8 j X + 7 l F 5 N v B K L Y g O T F i R 6 + r i Z s r I z a X h o m I n c I M a R e I C 1 J i w s C X J z Q l N M 4 g U s f 3 o g F 0 a L t a B n w k b z P o t M F Q H w z j J T l u j Y V u V E O z s 7 J 4 0 R C I V y G x 6 f o u 5 X y T / o u y l U v g V / 7 q r 9 p l j Y V u g P k g k j + y U l J e o g D I O D w 0 G p A Q J h w B P O o F 9 / e Y l e v X o l + e s B V i k C O V t a n t M 5 l o y 7 d u 2 k E y f f o n f f O y d 9 t o X 5 B S o s K q D 6 + p 1 0 5 u 3 T o t Z e + P w r G Q v D M 8 e C K 8 V F n l V W K d I e Q b N e C 8 2 Z e G M L z E g M U k H i 6 O k q 8 Q C e 9 0 O j U 8 a R g m e w i e b g A s V l k 5 b m p s u X r s r 7 R P D M T h t X J T e S X k K l s K o 3 M 7 N + V Q 9 z h 0 7 W q l o 0 P j 5 O Q y w B d u 7 c I c f h + P L C 1 / T u + + e M o x D w u 8 9 b X 5 C V O + c Y 6 E Q n P R 6 g E W j h P p n L 5 a K t 1 V V R P 4 f v v 3 3 r D r 1 1 / J i R o 5 4 J X g 3 N T 5 9 R I f d L S o q L y e F Y q Q 5 C 6 n 3 2 6 R d i t s b 3 w z S P N s F u d 0 i l x j S L 1 J Q U 6 h q a p 5 q K X E p 1 2 c X c / v h J M + 3 f t 4 f u d L t l a g r g t C 3 J 3 K d 4 g X u 8 d K + X / G l q r Y 1 D x U N 0 p y + P 7 H w P R 7 i f N t L X R t u 2 1 U j Z d X a + 5 M Y p l 5 q H Z u X a Z I X l i z u P k p p Q g d R d r 6 X q m f s H 0 O X N X t 7 h 6 H 7 Z T R W V F c b R S k y w l L p 9 q 5 H O n D k p A 5 i x M M j E b W q 8 L 3 0 1 V P b V g F m x u 3 b v j N g X Q p / r 6 d N m K t t S S k W F h S u I + d W X F + n 8 u 2 e N o 5 X A O 8 I 7 B P k w V Q N m / A X + T s z A x W I s o 5 M e s p S q P u V p b n x S u B F a C 5 q b n 4 l 0 R R n B / + / R h H q H f r + H X A 4 X v V M 3 L 6 S C V 0 v L w B T 5 o i 0 N l Q R I a k L Z s v Z w K 7 3 c t S i c Q L E I B R M x r F r 4 L I w B 2 d l Z U T v 9 q G y o D O j f x A I 8 x u H f d + 7 8 2 0 y q 5 e v h A b j X J y x V K i v K 5 f f i x Q x / 7 9 2 7 9 + g d V v m i A f 2 S l y 9 f i j p a W 1 s j M Z 4 N j r c / + e m P j K v W B 2 1 k g K x 6 d x 1 G i s c P H 1 N 1 b b X M p 4 J F 8 5 s O p 0 g + q H s o o x 0 F c + S m C Z a g T m o e U K p m M s L y x d 3 k J J Q r o 4 R 1 / p y g q o c A m A k U i 0 y z f U 2 U 6 u s T F y J 0 8 L O 4 c s e S T u h b Y W w l O 2 t 1 E q B P B P N 6 T 3 c P n W Z p l c W f w f 2 B l D d v 3 q a 3 3 j o W l 1 Q y A 0 Q d H B i i G q 6 U q w G / D 2 9 x q G 7 o g 2 X n 5 l B d l C X O 4 k X X u I 2 e D 6 n G B u s C b s m J 3 X e L B J R V e 0 c n b a / b J k T S S 5 O h n D D W d 6 C g n 6 x 8 v B C w U O / k 2 o w g i Y K k J Z Q l f Q 9 X l u V T M u I l E x C Y G 6 I P G + I f A 4 E 6 C A d R k C N e X L t 2 g 4 q Z s H C i n Z q e o T 1 7 d 1 F B f v 6 6 X I x g E H E 4 7 T I e F i 9 G R 0 d Z I i 4 G Z 9 e + D v A 2 M b a k s T X P L z 6 A 6 w E k v W 6 8 t O R b 4 j L E M t B H t 4 y R j 1 W / z q m 1 E z Y R w A o P h H h y B W d 6 K e v 8 o Y m C q 5 E n E j J z 1 l b J / F z Y W O J 4 L T h + / B h t r d 4 q E u P 9 9 8 9 T a U n J u s g E o A V f q 2 k e s 2 w 3 y r N D 3 j z + G O g c s 9 O A s e D m W t H f 3 2 + k T D B + o L E v U y y T h W 5 8 d 6 j M k y U k p b e 5 j / K C / S a N t U g n Y G e c y 2 h p Y O E R P / / m W g D j A O 4 l Z x 1 j Q C u A B 1 9 j w 4 H + I A Z R N w p v b 4 M X S e g e H h s L a q 4 F G F u b m p q R 7 5 k P 0 + q g / v k C V m k 4 0 h x Y i W l 5 u S d D S D r n 2 L S C b S K d z G q e u Z D N 6 V h w r d F S h b E c v V D J W j A / v 0 B F J U X G 0 f o x P T W 9 6 h T 2 c N i M P t R G I e D z U L X j G Z M 0 N G a E W c P R g L L o 6 e m h W 9 / c p O v X b t L v f / d H M f 5 g x x D A v K K t x W J I O y b V 1 T Y X z X i d V J P L h I 1 Q B x I 5 r E 9 m / x k x t + A S 6 R Q v c a I h L c K 6 E L E w M D h k p N Y G O L 3 m Z L + e h O p 6 2 S 3 S L i f O p c k 0 b N z S w 1 N i I 4 B 3 D p c s r B R 7 c k e o Y c H S 0 E 8 H 7 G o t v r v 3 q I / V O U g h A H 3 H 9 P Q M O v r W M T p + 4 i i d e / c d K i 0 t C a 4 I p d d o D 4 L J J E Y K r p a P B x y y v U 6 y g Z 8 o A s 0 S N D j T 8 s n r X b 6 I / 3 q I B T 0 X / R q M G y 3 G O f y f k Z k h Y z V r A R Y 6 6 e r q F m P G e g F j C A Z s Y Q Z H Z Y s X 2 E L n m x s 3 X 7 v h M Q O r x s I o k p e G 6 R h G J q P v l Y 2 m F m w i i Y u L i m i B 3 y 3 c t O 7 c u i v T X n D f o s Z x H x S T N D W w V r u 5 H N X z c R B S W c j L 7 z t H u G v k J 0 G w f N n 4 Z O P e + L c M W + Y u b v 2 i j z u Z 0 7 G Q O n q R 6 u p q u d y s I k E O H N w v X g f w W A A w s O n 1 e k R d g 9 v P 9 P Q M D Q 4 M 0 s c / + r 6 c N w O / i R m u W D I L 9 9 T S 3 C p j R i A B v B D 2 7 N m 9 b k L h 9 6 9 f u 0 H n z r + z Z o P E 4 8 d P q W p r J a W 5 3 W v + b C R A d Y Q H P t b P A L A e 3 8 3 O 0 H M t e m f p 7 M 7 F V d c j h O l 8 d o 7 7 Y o 4 M u t O l + m A i l V B 2 H A I B v 1 j 7 / D 4 v p 7 1 0 r H K O e m O s D 5 9 o s H x 1 L 3 k I 5 X d h K b C V q x d p x E U o v g Y D k 7 q 1 7 + x 6 K Y 6 j q C x d n S + p o m K L T P N O S V V 7 P U H V Q o V E M E s I / N b 9 + w 9 Z L Z m R s a G b N + / Q W 2 8 d k e k J 4 Z 4 K 6 w E E 5 7 / / 7 i K V 7 D h B h 2 p c l L o G T k L 9 a m / v k C n s 5 n t + H W A c D u 8 e B h a Y 4 u F x D w f Y Z 4 O h j l A 8 X u n Y O f F 2 h 4 X f U e h z K w j F Q Q j l 9 9 J b l b P U y 5 9 J F t h + / Y / / 7 b d G O q G R m r + L W + y Q Z A p H X G R i n N 3 h 5 b 5 F q J K 5 U 1 P p i w s X 6 f j x o 1 S / a y c V l x S T O 8 0 t L a 2 Z U O a K C W n 2 + 9 9 9 Q k e O H R J J l 8 n q o P R x W C X C 9 5 k B a f f 0 y T N 6 8 b x N 1 E x M L Y / k j Q H V U x o K f g 7 8 1 u T U L D 1 8 M U L W j H J K 4 X u Z 8 1 n F W z s e 3 P z m N m 2 t 2 R q 3 R 3 o 8 w D v 4 6 s t L s m M i F n K 5 3 / S A 5 i b 6 6 e j O H O q f d o v B J J 3 v b 7 X 9 q J 4 P 2 / l Z I j c 4 + C T r H D I m h T l p e B + z n i U q c U 3 T P K 1 f b f 5 T I m k I 5 a N C 7 s M o r 4 j X Q S 0 G I 7 n S Q o X B m B A q 9 / j o u D i n r g Z 8 B q v + N D 9 t o f c / P L / M 6 o c x H / j M 1 W 6 r C U o o 3 C s q 4 e E j h 6 i y q l L 8 + y 5 f v k 4 D / Q P i T I s F + O 1 2 G 7 W 1 d U g F R U X t 7 O i k p / z 9 D j s T q G Q H t d 7 5 j O Y c Z T T j T 5 M l w E x t Q U S g Y Y E a C / e e 1 + m 7 h U O r 2 W 9 x w 4 P + 3 M 7 6 H V R R W S 7 q s G W q j a a t J T Q y b Z M N E i L h a p u T W o f s U X c W k Q Y L j S I H P A P G 3 U C q W c 8 i F a T O k s e a H D N 7 W e V 7 G l + z 9 2 e G z 7 l D j A L a w m e W S P F K J 1 z 3 q u 0 S u W m K J s b H 6 C i r a O g T X L t 6 n f Z z P y p j l R Y d V q 7 6 3 T v F A T W S K g V i w H t 8 3 / 6 9 l J e X S 6 2 t z 0 V 9 N K + O B H 8 7 V H S 0 + F h t 9 t X E h G y x a f b r g z E D r k l Y T v l / / e c N y k + Z o 3 N n T 5 E 7 j u n s e E b M q Y I j b e E a Z + v G A q a K w G p Y E M E 9 a 2 x 8 n P u 2 C / R s e u s y t Q / T P j A f C o t r x g W + d x B J q X x c 1 t y X g t q 3 r 2 i C X l k 2 T t p + m 7 D 9 7 T / 9 9 9 + i b i R y S M 2 v j 6 n u x Y v 5 6 Q k 6 X O u g y q 0 V V F K k t m 3 B t 6 W 5 0 1 j V w k 7 v i z Q 6 N i q S K 9 y j Y X q G W 2 K + l 6 r K S o 4 5 E Q F Y u h i W r j / + 4 T N R C z E d R G 8 B o 4 G + h 1 Y h I b H Q J z G v G w 5 o l R B r Z 2 6 r z K f n L S 2 y 6 z t U y 9 W A 7 6 1 k y f H p J 1 8 I q d Y D j B V B y m E c C 8 T W 0 0 T g z Y 6 d 8 c O l J N T c u d l Z s k 6 3 U / N o B m W l u 6 i T i f S 4 z 0 G T 8 / H 3 f 6 R k U S Z Q 9 z g g R h i e t l K x Y 4 w C D r e U Q S K H p O j t c X k G y f Q 6 h P J 5 p q i 9 e 0 z 6 R 2 m Z a Z S V k 0 0 + b g X h 6 n L l 0 j X q 7 u 4 W I s H X z A y o e p h K X l e 3 z c h R g G U P 9 4 O + E Z Z 6 x u L 6 t 2 / e o c O H D 4 r l M G u N 4 0 b h w G p L l y 9 e o Y M N + 0 U y x w t c e / h I A w 0 N D x s 5 a w M I l Z a R I R Y 5 o L u 7 h 3 b U b + f + X 4 b s x R s J a B T Q Z / N a M m S R l t 6 J 1 a U S K m A 4 V O n C S w I n 1 Q V Y x 9 2 p V 9 N J c C Q F o f z + 6 C r e W g i W V V B F S 4 V H a W T K Q m 0 v 2 m V 9 O E z M g / P o z 3 7 + E z F x Q 0 1 6 + G D 5 D n x 3 b j d S a W k p V w B l j c I 0 C k y J + P S P n 9 F / / s f v x Q j w + W d f y N y h 8 + + d o z 1 7 d 8 v 0 b p j a X w f Y m + n 8 e 2 d F i m G Q N B 5 A X f z i w t d i J e t o 7 5 S G S A P m f E 2 S W E j P S B N P 9 Y c P H s k C l S A 2 p D i A j d w i A R K t o D C f f H 0 3 j Z z I K M o M N Q z h R R e B X 0 F 4 l t b u p f L n g O 1 v / / G f f 6 s e J T G D 3 V 1 I H p 9 a J H E t 5 I m G p S U L j f e 1 0 N l T D U I Q D Z 3 G 7 z x / 3 i Z m 8 5 6 e X r r C / R G M R d V t 3 y b G B v T j Z r m S n T x 1 n L b v q J P O O Z Z Q h r q H H d P 1 4 i o y h j U 3 T 1 v K V 6 5 N E Q + w z x Q G Z 6 E e d n Z 0 0 d M n z V R d v V V U s G i A Z I K 3 w v 4 D e / l 3 t 1 C q 2 0 3 P W l r F O + H a 1 W / I 5 / X K M A H m d J m f H f 0 j T M H H M 8 B f E f 1 A z K S 1 s s 6 J D a s x n p X J 0 i k W I I 3 b 2 t o p O 8 N J s z a 1 h I B 2 F I U x Z V t B g L b k B K g q d 1 H W / Y s I a b A M T Y T L Q c r c i E e m l y j L M U 9 W J 5 7 f + O I E D N K H i p C f O C G l U r w j z C 3 t 6 8 K S V k o V X M j o o / S x K n f 9 6 g 2 p N N p E j o L F D o S F L L l g 0 a r d V i u G i + f P X 8 j W L F g / A m u R a 2 A q O a Z K j I 2 O i 5 U P w P X 7 D u 4 L D h a v F Y 8 e P q W K q i 2 y y h I W l I S h I 9 J q r i A R A i Q T V r e F a o Z 1 L g A Y P 2 S K P D / H / N y c 7 O O L 6 x 7 c f y g S B f 6 B 8 6 z O w u I I F R F r W o C 8 B 1 j F d L F a j K W c v / z y a z p 0 C D u L x F a 5 Y K 3 E l A x I 8 / f f q q L C z C X a W e y n m v y A r H y E L Y D 0 u h 1 R C Q W F D / 9 B K h O Z l K F i k U p T p 2 g x h d 9 B p H q S I M F y 8 X 7 z 6 z f 7 3 y L 8 r p 1 S C d S L X S 6 l X k d i o Y G u d b b K b n s A W t e G h g O S 7 u j s k k p p N g J A M u H n s M s G 9 n L C n r g a 8 J R 4 2 d U t 3 w W D Q j d L t p L i I p E M 6 w F U L E g k m K i R h n X x 7 X d O R 5 z h i 6 1 0 v N y H S 0 l N p Z q a a n H 1 0 c B A L B Z z A c l x L + G b G s D k 7 f F 6 x J 3 I L L H M g M c F p F W 4 4 S Q a 4 M c 3 y f e M 5 4 8 G P Q f K D F 2 W S 0 K e A K u m P l q E x 0 S A A z 8 H r H 0 V 7 i F y F 5 f L d Y m K h O 9 D o W U C N k L d M 2 N h f o 5 S u F + A S g b i T L 6 a l H E g Y H 5 u Q S x 0 Z s B Y A Q s d W m o s 5 G I G X J j E g Z V b a V H 3 Z t X 2 L e s B i I t W f u + + P X K M e / v + D z 4 U b 2 0 t j d C w j I 1 N y C q s k x O T s o U n p I i Z T A C M L + + c P U P P W E q h D 6 b f p Q Y k H h q O a G R 6 c P + R L G e G 8 b 9 4 g T U v o F p i b Q 3 0 v + K F 3 A K X s U E r C Z I 2 F f v Q Q h Y T b e M 0 l W 8 D 0 G 8 4 S s z g z i 0 X I m 0 0 m Q B X i j s 4 a x Q V B k 6 o D 5 o e i m N n B 0 s r j B 9 F A l p g r M V n B o i W h / 4 H d / h B u L G x M e 4 / 4 B n W D s w V q q 2 r F j V S A 1 J v a 0 0 l P W V i f P r J B Z Y 6 X 9 L E q w l R T 0 + d O R E 0 s 0 c C j C M / + v H H Q p 7 e v l 4 j d 3 W A 2 A M D g 4 Z 1 b 2 1 j Q B U V 5 X T o 8 A F 5 D x j s h j H E w y S L D T j E R i 9 n n J n 1 W m l 6 E t N R V t a V R A k J L a G 8 g f R v j V A A F g r B J L e b 3 9 y i H 3 z 8 P R n 5 v / j V Z W o 4 o h a X j I S e n j 6 Z i W s G 3 I U g S a B C Q Z L B n B 6 t 1 Q 8 H n q 2 n u 5 c 6 2 j v E T Q m W N V g e z Y B Z f m h g i L A 9 J 6 Q V t g 2 t Z f U O f o P x q G I g H t Z p 7 + r s F q k W T 3 8 U z w H D S 3 9 v v 6 i d a w U a l s r K C l n V a Y q l 6 L / 9 6 3 9 I / t M o Z n c F f m d c 1 F L c k Y q c 8 z z z G 7 + 2 / E Y i o S c Y c i M Z l U w b Q T K s b H r h w Q z t O 3 h A p h Z U V 1 d R A 7 e s q S k r V y s C o D J h P M r t X n 4 e W 2 Z O T n K l 4 1 v y s k o C r Q Q b T E 8 t W M T J N R r w D H f u 3 C O H y 0 E F R Y X 0 h P s r W H c i 3 J C B t d W x g q y e C h E v W c 0 A q U 5 z v w 9 S t J d J E g 8 g m T A E A M f h 8 L G 5 e I H f z c n L o V / 9 6 q / k e G R 6 t T Y c L 0 y / t J U v b 4 n 7 V J H q S q I E b d l M y M D 1 N E i c j S B Q J L g z 8 q h p I E 8 K G q 0 y B h Q v X b w S n C Q X D k i f c A S s b s o r K q V n k 8 W y x 1 J q 7 U d 0 r 9 t B t z q d 9 H W L i 8 K 6 L k H A K l d a W i x z i O D 2 B I k Q v o k b v B R Q o V c z W 8 c D E B H b e L 5 4 0 S b q X D w A I f b s 2 S U L b a 4 X e A Y N 7 y r j 0 8 H y x j 9 O S q w y J B 6 a t i + r I 4 k W E r o P B Q 9 s v O B v m 1 S Q K P d 7 H V K A 6 F d h C e S O j i 7 j b A i w 8 K F P A q s e g O t h s Y L q 2 O W t Z X L m k z s 9 k 1 J S Q 3 0 O 3 P H 9 n p V q D p 5 l Y n w 8 a l 9 N A w S G d S + a V M I 7 w q q r 8 N I I h 7 a K Y i F M T K b 8 5 A + f i x k d L k l X L 1 8 X K 2 C 8 K O d + U a R 3 s h q a m 1 s o 1 1 i p K Z a 0 V l A X S D l L 0 o j 5 W G i F f E m t r C u J E i y X H r T I r S c i F m x Y P + L 1 H G L X A m 6 M Z S G S 2 Z k p + V 2 / o 5 A e 9 9 m l T A H 8 5 v g g D B Y V 5 C e H u M T E i 7 N 1 n u B e V E D 3 4 C T 5 Z 8 e X j W d F A 7 w x v v f 9 D 2 R s y A y Q a W h 4 S N a 7 A M l d r h Q q L S s h m 9 U m Z M L S 0 R i g h v W x t r Z a V o K F O i v r s D N B M a U E a 6 h j 4 B r r / k V b x B N E g s P q 1 S s 3 6 K 9 / + T O R 5 L E M I U B z c 6 u 8 w 7 2 s w u r G A L 5 9 A 1 P R V L 4 l V p 0 X W Z r 7 R Y V W j r G Y G 4 X J h h z 8 X j V H y u e h g 3 t f f 1 m 0 b w u W S w 8 T k 1 D O j B K a n E m T Q t E t 7 b d N K I 2 l h X G Z f 5 S W 8 X q + e D H B 9 + + w L 9 H p b T 6 y r c J L e E w 8 f v y E + 0 A n j R w F G E F g x D h + 4 p h U W q w f g S W 6 / D 4 / t b a + E E m L d Q Q j r X k O D I + M 0 O N H T 8 U z H m t F 2 K 1 2 c R / C d 2 k S Y L J i D / e 5 i o s L u a I v 0 f O u E Z p / 1 S + m e j 1 O B 0 + R z s 4 u W U w T n 3 v E 3 3 n w 4 D 4 5 Z 8 a X r P 5 G L T Y + E V g M K D I Z s 3 Z V r C c b g l Q e 8 n s 9 V F y Q w u S P f 3 3 E P y U s l x O U U N b U E p q e d 0 s n + k 9 N q D 8 V 3 M 4 l m a L x z i o L 8 E N C w 1 y O P h b U t 8 a 7 j U b + o k y I x O T I c O D 9 a F L E A 7 x j u F x h 1 v L 8 w j y T 3 S G S D e r a 0 O C Q W E H 7 J u 1 8 H d G W b B / f Q 5 N 8 f x E T r f l J C 7 1 1 8 q g 4 B m P 8 D N b H c L w c t 1 P r U H R v C / E w F z J h n E 0 R K S S h W D q B Y B z 7 W E K 5 W V D v q n / 9 l a S + D T C h W h O y Z m b m V F H / u M V 4 w Z u T U B q H K 7 y U k x b 7 e e A i d P d 2 o / g I w k s D l k b 4 5 W E X w M q K 6 B s Y r A V 4 1 / C s + O D D d + X 9 a n c j D G S D X B g E x p 5 R e q 8 o 3 B N M + u l p a d L X u 3 L p K r 3 P n w 0 H n s y 8 6 u w K 8 G 9 h u g Y I p d y M D J X P k F R q b p R S + f x M K L s 1 Q A f 2 b T E + n F h I 2 H E o X y C 6 j r 6 J u M R 9 n 0 l q f X S b 2 t v a 6 f a t u 3 T j + k 0 Z k 3 r J Z E H A j h + Y T o F K V V N b I 2 5 G m E e F g d L H D 5 9 Q Q f 7 G T S K E i 5 e Y 1 c c W g 2 Q C x E f v V q O Q 7 E R N S J p i G x y s 9 Y 7 + F K T a o S M N x p n l u N g a 2 5 8 R Z g b j v 2 o o O e h Y Q a 5 Q M e d h X c Z E R c K O Q y 0 E F N f x A u X l L k P 4 c f I i P T 2 T d u 2 u p 7 y C f K 6 Y N r H A 5 e X n k w 3 9 H l a p 3 O l p M r m x q e k h S 6 i 7 r F q p / h I s d O U V W 1 a M i b 0 O 8 F 0 e R x F l p L C 0 M O r z 5 L z q T 8 H S C M m B 3 U o i A d f A Y y Q c 1 9 u c U Y c N N P A 7 i l Q q q P J W c b D 8 J Z a r 1 X G E O p M I I W E l l J M b S P V i N z f S L P A h H K G p y U m R D i 5 u 9 e F f 6 H K 6 Z D 7 T o w e P Z Q w K e 0 5 9 9 P 0 P g 5 s F o H + x 1 r X W Y w F q 9 Y 1 b D 6 i y L J d y M p w y Q H m / x 8 7 k C k 2 g N E u t c M D V K n z n d w w p Y M f C V S F k M Y U w M i 0 P u H w V h v 4 Z w e 8 t M f + t P m a x O e B 2 p z F h M H a V S t U 1 1 e R 0 K N M 4 B n j P v H 1 K + i l e 7 j s A D p Y A 2 t C A N R z M 3 v C v i / G J C a q u K q U j + 9 R 2 O a i 4 e 8 r 8 1 D 1 G 0 q 8 6 e u x Q 8 L c j w W K 1 0 p K p 0 G L 2 m U w A S Y y E p P F P p z m h b k S f k 7 l S m H W A k a j E / J e w E i p h b 2 y D g V Y / J z d P Z g q D R B g 8 1 o B k g K q F L X D C g c q N T v t G o b u r h 6 V f a J g A g 9 G X n 7 u o u d 9 C N X X 1 T P z Y u 8 j j f j Q 5 R m e Y X J J a B c b 1 Q i N J a + K Y S c Q h e B 7 Z o X Q i I m H 7 U K 5 Y P p S b C L t L f T L R M R K w D 2 7 A v y j j R W Z A N b z 1 z S 0 q K N y 4 A c 6 h o S E h N 9 b P m J 7 1 0 M C E l / t p L B 2 9 8 / S 4 z y I b W s c E 1 3 G Y t n F d U w T P k H A s I 4 o Q J J T W p D E H / s P / T d b e s P q S K C F h B c H e 0 s S 1 5 G w U s l I X l T N l F G B A d t + B P T Q 7 E / I r h I / h J 3 / 8 n E 6 c O s 7 q 4 c a 0 O u g / Y T A Y P o y Y i 9 V 4 p 5 H G e p 7 S c P s 9 G n / 5 k B Z G m m l + a l R V 5 C i A Q W V k e J R u x N i N I x w h o u g Q I s z K P I 5 Z 1 d P p R E X C 9 q F s 1 u i F t 1 m A J b Y i 9 R X h v I r 5 W b C q w Z q n F 6 z E M a b E n 3 n n V H A u 1 0 a g p f U 5 H T x 8 k A 5 x w H 5 S d Q d O U 3 F N A 5 X t P E G V u 0 / T L 3 / 6 L o 2 N j t K t W 3 d E D Y 0 E e M i 3 j c R 2 R 1 o B 4 Z M m i T m E E 8 s k m Y z Y X F c S 6 V / C S i i 8 t O P V a 9 v t I h l x r S 3 U o o M w j Y 1 N 9 O j h E 3 F e / e S P n 9 F X F y 7 K 4 i k A X H x A r o 3 w P N e A t 8 W D e w 9 l T A n 7 8 q Z n p J O H u 2 Z W o 0 F D H Y b v 3 v Y d 2 2 W p a k z H D 5 + x D D z o d V J K 0 W 7 j K H 4 w P a S s z W R R M U h k E M k k m T A A j E 8 l K h J 3 P h Q D J t t 4 F q B P Z m B 1 1 b s v l e q G S g P X H 6 w f 8 f G P P q L 3 3 j 9 P f / G T j 0 M G A T 6 P z j + m V G w U Y L h D + P z T C 7 I m R V V V J e W n L d I J b s x S H E t 0 q D I 0 k J u V m S n + g V j 1 C U u p m T E y s 9 Z 7 Y o K A G E I U c 4 g k n c z k Y k K B V O a 6 k k A h Y S W U H y 8 O s c 9 H 2 4 u W 9 6 d i m W + T E d g n C V 7 t 8 I i A 9 z k e D + t B Y D a u e U b u 9 P S s e I x v J E B O 7 P D x / Y + / J 8 Y O i 8 1 C m a l L l M p k O l n j p W x O m w G v C N z j 0 O C w O C 4 D l 5 7 H 2 W 9 a R h Q z m U y k E W k U I o + + V r m f q W O 4 W y U q m F A G t R I s z H m 8 Q h y 8 y K q 8 z W + g w G 5 + F 2 + 2 y B Q K D N h i X T 4 8 u 6 z H w P 0 W r J 2 H D d S w X s N G Y 8 m e Q X 2 j H n F z M k + / j 1 V v M e 3 j 0 q W r 1 N E 3 H f c 0 F q G m Q Z B Q 0 O Q B a Y z j c F I Z x N K k s o t Z d H l 9 S Z R g u f a k L S E V 0 t r S X M p P d 4 o Z F 6 3 o 9 A L R j f a Q V Q s v e D O i O H 2 e h p 5 d o u 7 u X j p 1 + r h 4 S 2 B n E E g s 7 K g B a 9 p G 4 8 u H s 7 Q 4 2 U l n 3 9 o u / a V 4 g a k d n 9 + f o 6 y C + J x z p c x A E v x j c o A g e n O A o K c 5 H G L F K V Z 5 m m v n W D U f S k 3 f 2 F K a R T t 2 b I x D 8 E Y j Y f t Q Y 9 P K V A w V A y 8 + z c k t U 8 I q q B u H j i E f 5 R e V S B 8 q P z + f T p 4 6 Q a m p q S K Z v g 0 y A W W 5 N n r l S 1 8 T m Q C s d R 4 v m T S U l F L k U l I I E g h p Z B r H + p y W T D o t x 4 u U l Z 2 4 i 1 0 m b B W d n F X G C K h 9 C D J d P C u x V 7 z Z C D g c L m r r 6 J P V h t p f t N O z 5 m c y H 6 n p 3 n 0 Z I 8 K S y b r v s l H w s s o G S b F W Y F t Q l 3 0 t m g K u N R E J x A m q d 0 p i L S M a y G Q Q S a Z 3 G O m i w m 9 x 4 u d r I m H 7 U P y e Z Y s U k A l T F r A s c I 5 r c 1 v 8 A I f T R b U H z 1 N Z e R n t P b C X 9 u 4 P h X 1 8 j I 0 N M E Z l h q q E K q w H F T k + m h 3 t p v H p t R E 1 z b U k V s r Y M N 0 b / p v u V R F I E U d L q a A k 4 m N N I L k m e O 0 i W c V J d 2 W d S Y S Q 0 E p U S q o y F 8 M D G y 8 x P T 2 2 P 9 l m w c h c C s 1 Z C m U N i f C A R W L a 2 9 u l 8 m l g z Y d / / 7 f / p D / 8 / l M a G R 2 V V W L N 5 1 d D b l Y 6 l W 4 7 Q P / v i + W m 8 H h g t 8 X / O 0 w X u S + Q I i S N 1 L E O a l 8 o Q 8 3 T e Z p Y E h L b Q C W G n E Q N e L H w F J i Z n a M Z 7 g A v T K 9 v b b h k R L Q F 9 d G f c j p T a N L Y R B r e 6 F g H H b N s 4 R E + O z M j U 9 H x 7 t a C 7 x 3 K 5 g 7 / v F g U Y 6 7 9 Y A L m O b k d q 1 w Y P M 3 E C a p 3 I S I p s h j H R h r q p y a Q J h N i y e f P R K o r i R I S e q F L v D w 4 b K a l p Y s p e d E V c r f Z b G N R 4 c C k 1 I U I G p i s k 7 d 3 F 1 2 9 c p 0 u X 7 x G z U + b Z T M A G A i K i o q o o q J C K m e 8 g 7 + Y U o 8 d 4 7 G 8 M 3 m n 6 X 7 7 L B 3 Z M k O 3 u l Y f W 3 K w 5 j W 1 E P t 3 F J 9 A F k W g I E m M t M Q c Q B Y l l R S Z F I F w j Z o W r 0 g W U N 7 4 Y f U k k U J C 3 9 2 9 r n E Z b M Q 7 t D s c N D G 7 t l Y 3 2 Y G V l y I h z e 2 m j z / + i N 7 7 4 B w 1 N B y k + v o d x h l F O P M U k F h A h W 1 q e k S Z 2 d n i l f G r n 3 9 I i 7 4 F + u L T P 1 B 1 W m 9 U v z 0 z s s I G f s N R k q m X g N P k M U k j i X V f S u V h L A o T F U E e R T S Q C k E R 7 u i x X f y t k e t L I o T 4 3 n w C A B J p c H p j v K u T A d D F c 9 3 K W 2 S t 8 M k Y z u p 9 D a / P R 7 1 j X i r I U 9 v Z p K Y 4 6 P i + U v r 4 h x / R 1 O Q U / c v / / N / 0 L / / 3 o n F 1 Z D h j 9 K F A k o F J q y I L B x m 4 1 Q T R B N J E 0 3 m S B n k U 0 V S A h O J 8 f q Y s 7 u 8 l M h K 6 D 4 W A i q E L R H y M T a r e Z l b 7 u O 7 R 3 G p z k K J g 3 / 5 9 K y y B k W B n d T r b s X L J a X i O w 6 9 v 2 7 Z q O n j s F M 3 H M P 5 t z 5 u i 4 a 6 H x p E J X F 4 q M o g j h A G B N G k M M h n n g g G D u x x r V U / F O K c k F q b a 6 7 q R i C G h + 1 A S G H i h w L c 0 r p m w a B 1 e 4 3 Q I A 1 i T Y p I l D F a D x R L N S E c C G i R v l L 2 f o D p i g c 1 U m 4 d a h 9 R 9 g B w A y g P W R D j I N j c 3 U 0 G l 2 s v K D F y p C K S I p E k U J J A + X n Z e k U Z f s 4 x M H C B B I 9 a R B A q 2 v / / n / / F b T i Y s / F w y 6 U 6 r F H D L 4 P o q W L I C E q q m Y O 1 m Y i y G i Y 2 0 p 5 l I q I x f f 3 W Z B v o H q b B Y m e K x H x Y q K v w F c 3 J z Z C m w S O h + 2 U N l F V W y Q 8 j g y 2 e y M i 3 2 3 2 1 r 6 5 B p H t t q a y g 1 t 5 I G p 0 L l A g 9 1 r B U P Y i h S I F Z S K k Q c I w S v U d J I r 8 u n 3 Y + U O x J i t S 7 f r l 1 V l J 2 z f B f G R I P l x r N O 1 e w k M C r T F y m T C 7 1 t x E l d Y 6 r b p 1 t L w J z e b F j P 9 B V R s / i V w C u 7 p 7 u H K 3 + G + A L C M o i G F L N + M 1 m K Y X 4 T t u e p q K o Q Q 4 d 5 F S X 0 r + C d 0 f Y q m 2 q 2 l t P R b S 7 Z k R D j Y O E W x P A t P o M k M U k b l 4 0 l I R 9 P z 6 t z 4 r d n k E h 8 9 4 Q 4 f p l G r 1 a N N V a M N V a L x Z r m f / H j t 4 1 f S F w k h V E C y w L j J d f k b 6 z L T a K j p m D 9 i 7 C g e w l i z T J 5 M C k R O y J i r O o 9 D j / + 6 Y / E 6 6 L p 3 g M q K S 2 m 7 q 5 u 6 d u Y g Y 0 G s A q T 3 Z V G l f l q M 2 + s s h R O J q z b Z 0 Z I E k E q K c O C l R b p w B Y P p T m V S m c 2 R C h 1 z k g z u V R a E U 0 I t + j n Y z 9 Z l h J 7 Q F d D d q 5 M 9 O A l 7 C a x R D 7 P P G q J c e u b G 5 W 5 a g f 1 9 Q A b W X / B h P j i w l c s g Q b E w R h A n 0 l v V Y q V l M 6 / + w 7 d u H Z T 1 D i z Y y y k B 3 b 0 K C z I p x z n A k 1 O r J y h q x F Y V N 8 H B M k C c h g x i L W z 2 E N 2 y y L N e U A g 4 7 w E R S B F H A S V L 5 s G I I B U R s j P z 1 x R L x I x J I W E 6 p n 0 S i H b u G K s x d U l m R E + q X I t G B s d p / c / O M / h X d m S E + p e J G D y 4 n t 8 z Q 9 + 9 H 3 p W 2 l A q v l Y 5 c J G a d h I 7 n G 3 N + o G 1 H P G h F 4 Q R 5 M l K H 0 4 z n D 6 K T e V 1 T l O L 3 h N F j 9 N I M 7 X R N I k w j V B l d D I O / X 2 Y f V D C Q 4 m F N M q C c L C w j z r 1 w G q z u M + R Z i U 2 m z m c 8 y W f R 1 g / l C 8 w L p / m N o O 8 r S 3 d d D v / v M P M s X 9 e x 9 9 I D t s j L 6 4 T j 8 8 U S a T G y M B z r F K v Q N J 0 H c L E S s / z S + q H r S L t m E L z X s N o h l k E o l m E C e U b x g i h E i q b 0 V L U H 1 X 1 o l E D E k h o Y C B B e 5 H 8 c v P d 8 0 Z h b F 5 J d X r z l B G q 7 8 W Y A O 2 W 7 f u 0 p b y M h n U x b a h 2 F 8 X + 0 7 l 5 m a L z y A M G J H Q N g J 1 n C s / / 6 Y Q h N M W 7 j P t L P L S L l b 1 d N 7 Q p D J W I K 3 I x 2 k h E / I g k U A i I 0 / y F Z k w m H v 8 5 A H j 1 x I f S d G H Q k A V g W 6 t 9 W s u E f U E B j a T l C r O X D + h 0 N B g B 8 N 4 g A b q y p X r 0 t c a H p 2 m a 0 + m a H C C K 7 F x v q + / n 2 q 3 1 d L F r 6 8 E V 1 7 S g G P s h W a H l I W W U C C E 2 x G g P S U e K k g 3 C G K E e V b 3 J C 0 E 0 / 0 k E E u V p y I Y P m N I J 9 Z G N L H K t h S t q A + J G p J G Q g E e P 1 b 9 s Z K F V Q A l o T a n l I L T 6 X q B 9 4 J V k l a T 4 J i k + I J V v F 2 7 6 u l n P / 8 p v f / + G d p X a a G O 5 k b 6 7 J P P R S p h e W i M Z 2 G j N / N S z D O s d X / V 4 m A S K B V P k w n S 6 E i l h 7 J S F F m E O M y 8 s R l u E J k c Q c l k E A g B x I I U E i L x t e o z L J 2 E W H 7 K S I t v j f R E Q d L 0 o R C G F m z y s u u L F i R G I X E p B i v P Z p B S G H P B O h p Y A W l k Z F S k y F q A d 1 B Y X E D 9 M X Z 5 x 4 D u 7 z 6 7 R f l M m P x 8 t Z t H T l a G W P 5 A n p y c H O m v w m h x + G g D 9 7 O y 5 R 1 j E v W X z 5 x 0 o w 2 S K U Q M T S a Y x 0 E g f U 6 n H / Z g Q U + V p 4 k l 5 5 k w m l T K C K H G n 0 Q y o X w 5 / f 5 H Z / j u V t a F R A 2 W m 6 0 v k 6 q Z L 3 I s i G C 6 1 Z M l V j + r 1 c 7 P E V q r b r W W O d H h n x u l P Y W T 5 H Q 5 Z e r K j a s 3 8 X h B W Y x i 4 y a E Y 6 6 k X B H P n D 0 t g 7 L 6 u W E i x 8 A t 1 v f D P r s 2 4 7 0 c P n p I D d z y l z 1 6 3 E L H j u w X n 7 1 I + P q r S 3 T u / D u S 1 t 8 7 6 7 H Q j Q 6 n H I M 8 I m E 4 L a R C H h / b L N z f 2 b r A e S F C z S w s 0 e 1 O 7 M y h S a P I o h Z h Q R o L s C C t B 3 I x s O s h H 0 v I p Y C H f v G r j + X 3 k w V J R y g g z T t F j 0 Z y y G q z c 6 V z y F Y q V u 4 3 a A m l K 0 G y 4 u x 2 b H t p H M Q A d h z s 7 e 2 V 5 0 a r 3 t 7 e J Z a 6 8 v I y 2 f 3 d C c L w u 9 h W V 0 u N d + 7 R j v r t N O t P p b 3 b S 4 J j U + G Q f t X l a 2 J u B / A u M X h 7 u w t k A p E M Q o n E U a T S E g f 9 p 4 Z y W P U g f T g P 3 / X c L t 8 Z I h P S S r t Y W v S J G x S O Q S b x j s D q R l 4 P H 3 v o Z 7 / 4 U B x 4 k w m W W 8 + T j 1 C p / g V 6 2 I d p 8 S y h h F S Q V E w o J h Y q V 7 I T C m Q C q c K B Z Z u x o A r O q a Z j O f 7 1 / / y 7 e E F A s u E 9 Y M + n H F b X k B 4 Y H B I L F N a k i A U 4 x M K p d s u W M n m P 7 S M 2 a h + 1 h Y h j x F p K i X V P C L V I h e l + 2 l 7 o C Z J p 1 s P S q Q N W Q N U / E i I x q b b m L t D z A Z D X I B M T K e R q B D I p 6 f T L X / / I u K v k Q V L 1 o X S Y t 6 d y I a K Q T I E L S h e 0 l l T J C j i X d o + v b J m x k u u 5 K G Q C Z O C b g 3 7 + X O 4 L 6 X R O T j Z 9 c + O W E C Z a g 4 N 8 D 0 s H f c 2 d L g f B L C 5 S y S C N v G M j b S a T 0 x Z Y R i a o e 4 p M k E y 4 x p B Q H F 4 M q V W W E J S 0 U g F q o E r 7 6 P x 7 p / i O V H k n U 4 h D s U h M p N r 1 y 1 e F o l s / H K M A k x 0 t Q 3 b y h r n y x W o n 8 M y Z G d E n 3 6 W w + v e D j 7 8 n K 9 H 2 9 P Q a u c s B y 1 5 T 4 w P a t W u n E C q V V T i l 2 q l 3 G k x r I p k M E I f K Y S h C n i L T o I w 7 K d K o M l H f o c 4 b Q Q i k z m s y o R x t / J x F x S s 3 m U s G J C 2 h K s p T u Y B Q A N o q h E I C q V R h c 3 u r L k x i P B 2 I f 4 Y y n j s 3 T 1 n s o g H S q 6 y 0 h J 6 3 v h A r X j i w s d v R t w 4 L m R D c D o M w Q i Q V Q h I q R L Z t + V 5 + 3 S q t L X v P B r Q U U v m q j F B e o b T K N 1 Q + O c d l y e m f / z K 5 D B F m J P 4 E w x g h N 4 0 L S x c E C k g X k h R U 8 k s p 7 G g R i K N d Q K W F p S y e P X d h D d 1 / c B / d u P E N t b W 1 0 f T 0 j I x J Y e 1 0 D A h j b h T I h O / M T / M F C Q Q r n R D J I E 6 Q V B z n p S m i a D L 1 j W v p p M p H C C T H K i j y q B j 3 L W V o 9 K N c T h v 3 i 7 l w w 8 o 6 W Y I V E 4 q T 9 V 9 J a b o U t C a V L i Q l q V S M V j S Z 8 X W L i / s l K K 3 o u H 7 1 G 1 n o v 7 S s z M i J D Z B g Y d 5 D G R m Z N D 4 + L t P l J 8 Y n Z B M 3 J V F g Q A i Q j z t z Q W J I w L v W x 4 o c C J x p 5 K n P P R 9 G F q 5 F O a g 8 B O S Z x 5 m U m g c i K U I t c f r n v / y h q Y S T 7 1 / S q n w a W 6 H 6 S Y G p Q t E t o p D K K E R p Y Q 0 1 B i H Z 4 F 1 l b H d s b I z q t t f J n K d Y w L N j y T C o e + + + d 5 b y 8 / P E m g f L H 6 a 0 y 4 p D I I B B j p s d d v X u Q B h D 7 U M D p d y F E O s 8 f t + c 5 + d 3 f v U F D B G a c C H L n m r 0 Q m V j D j C V o 0 E 8 c i x 5 f P a i I e k J l Z 4 G q 5 Y q s F C r F y o 4 H a P w u e S N T y U X V r v t e B u J x 4 + e c m e / i I o 5 a K h F U 5 Z o Y m y C 3 5 M i A d T l c O m k 3 I P 0 s Y q 1 1 I H V b m x 6 i a 4 9 t 8 u x v H + D R O p Y k w i f Q x k p 9 Q 4 B A 7 m Q U v C y 2 L m r 1 r i r 5 E V S 9 6 F 0 2 L M z m w v c 1 O K J + q e I p W K D X F z I 0 s I m G b F G Z 2 O 3 e x i H i w V Y 7 2 5 c v y l e 5 O 5 U l u j 8 / E G i C D H U g q J 4 N 7 D O f d 1 i p 4 u t a t c T R R 4 E d b 0 Q x M h X k i p A P d x n e t x r E S k l 1 8 r 7 V k G l Q 2 q e 8 o o w g p A K A 7 p e + v X f / 2 X E s k 2 2 k N R 9 K P O / n d u y u M B U a 7 c o O r m p 4 D B m x Q W t C 1 h X k G Q h V / s q m 0 E 7 H D Y a M P n u Y Q 9 c u A 9 h W g Y q 8 N M n z + j w k Q b K y c 2 W 5 w 6 R g i W R z 0 / 3 G p u o v L J c i P S w 1 y r v K a j q G e 8 K c f D Y 9 A 5 V b K T N 7 5 f f u 2 r Q F J k 0 g a R s O E 9 7 R i D 8 4 I f v m k o y u f 8 l v c q n k Z J i J 7 u V W 1 s U k l G Q Q V I J w V C w 6 l g V v I p V x T G I p U O C m d x j c R 4 V u a S k h J o a 7 8 s z w G r X 1 f W S z r x 9 i s 8 t U W f n S 2 O b U Z i x l 4 L 9 I w Q Q 5 8 r l q 7 K U c 0 q K S z w k F C E M o h j v R + W p Y 3 M 6 9 C 6 N t G E I 0 v n m W J e L a A / w 1 x N S e S j F 5 a D C o u Q c c 4 q E T U M o Y N / u Q q 4 A K D y 0 f i h Y R S p F p O U F H G x V E Y u k 4 i D / d A V O H F L B c w L O q Z G A 5 8 J S Y L l 5 O d T Y e I / 6 + / v p 8 O E G M Y 9 j f b 6 t W y v J 7 U 4 V s i m D g i I S A p 5 / w e O h W z d v k z M t l y W d M / R O j P P q O i M t s R G M 8 y q t 3 q s O + l 0 H Y 0 0 m x E w m x J B Q r K f T L / / 2 x 8 a T b A 5 Y 7 r T 3 J l Z z v A G 4 0 9 j P T Y V N H G e x D Q 4 8 0 l W s / P 1 C s f L 9 k z l W w b Q 6 B r T b T i J g R 5 G f K n J Z Y o S J q 7 n 5 e e r r 7 a P a 2 h o 5 V s Q x B 5 2 H R s O c V u d B C s Q X M b / J O K c 8 I Y z r Q B r k G 6 R S n z E k l y Y U j k E e I Z c i k S Z d U G M Q E q G B U 0 u D Q T X / + 3 / 6 R U K 9 4 4 0 A E 6 p v 0 x H K 5 w v Q v Q c D T J I Q q V R a x S C S 8 k 5 X R J L l f U 2 k 4 j 8 S S + B / + I 8 / R q T / / M l R n e + n 8 Y 7 b I p G q q 6 u k c s P v D u Z q z G V S h M C V i i z h A d 7 p D + 4 / o I z M T K q r q 5 U 8 q I G X W k E m T R Y V a z I J w c y x k E g R S a U V c R S x I N F C W o A i E m I l m T S Z E P / l L z 5 O + E U r 1 4 O E X 9 t 8 P c H J n f T y 0 n R p B W W M g 1 t H q C U y K i / 9 K V 3 Q K H y O u T J I k E p g V B A d p M I Y F U c q F V c 2 V C y p g A j L K y 3 / 4 T v Q Y Y N g f H f r w C J V 1 t V z R c y m 5 q f P x P D A Z y g / L 0 8 q s 6 7 o S t V C 5 Q 4 F L M f c 2 d l J D Y c O 0 s j w C L + L A I d F l k y R H V j 1 s w d V P u N 9 m I + D K p 1 x X V A a I S A t x y C T K g O f Q a a d 9 d s o h 8 k U q e y S P t z d h B J K o 7 G p m z y + J Z Y 8 a o q H S C e W U n C x 0 Z J K S S g t n Z S E W q 7 + q V c l M Y 7 x 2 u Q / 8 u W U g W C O K U 8 D G f o 1 r z j J i F I E n K 3 O q A T I g / / n d y w o 8 u K M Q T Z 1 q N M r A y Y b Y o U j W A O r q 7 e K E U J J J p y H 5 D F i P g a 5 g h J J z o X S m n i S B x J J W h H L T D J p q J h E 5 q k Z i 0 w m D D 5 v t n 6 T G Z a 7 H Z u X U M D t 2 5 2 y e R l I p e Z P q b 6 U u T + l i R U k l B A M s Z E 2 k U q l + Q i x T o M k K q n S Z p g P 9 Z t G n u m t c 1 U 2 U i Z o g k i k z q O y A 9 s L f V S W D f c J R R Y V j K u D x 8 s D J K v H s 6 A M D 3 y M i X + h c 2 r Q O 0 g g S T N R c N 5 M I C M I g Y J 5 I T I p Q h k S C g E S i W O t 5 q W 5 U + h X v / m p P M N m B R O q X 5 X S J s a t 2 + 0 y F U L I Y 0 x G V G l D U m k J B Y I F y a S I p I m j j s E F q x B C k U g S K g 3 g O p V S 5 w y E U s u x 7 M V z 5 d W Q V P A Y l X 5 5 j M S Z b R 7 R 1 1 H p 1 T k d V N 7 K o I j S O W q V w A e S p z w l 1 D k Q R E s h l T a I B e I g n w k j 5 0 G e c D I h D Z X a I J O W T E r d 8 4 q l 8 W / + 7 i / x A J s a b w S h g G 9 u P i e f n y s 8 E 0 j U P 5 O k Q l D S C q R R x F J k C p F q G b l A E X 3 M C M a S L 0 m G P i c R I 5 g w o F 6 7 / F 1 W A k Y + V 2 a N Y B q V H u f 5 P 9 Z 5 L 8 8 x S y l 1 X T D g n 6 h x K v j 8 S 3 S j A 9 4 P 6 p j / C E n M U 9 q R V n n q W B N L 8 k A a 5 B n k E U I Z Z J I + l I l M Q i S o e U w k T M d w s 2 T 6 m 7 / 7 m X q G T Q 5 L 4 x t C K O D 6 j V a u W P z Q I J G h / q m + F I I i 0 z L 1 L 0 x S S R D S q D R I I r H 8 N w g j + Z I V T M c F V H J E 8 p c R P E b l N 1 I 6 5 r 9 H K r n V d 3 B F x x G f U M R B U q d B j i U a n L R Q 5 4 i V P M w 9 L X V U M N I G e e R 6 n Q Z Z j L S W R C p P E 8 k g V Z B M y 7 0 h 1 K A t T O N + V v N S 6 d d v g G T S s D R 2 v j m E A m 7 c a J E 1 t o N E E h V Q 9 a V U n i Y T 1 D + m i R y D O F D 1 F I G E P E Y a C J F L j v R / l d Y w J V c g W A J c w Y 2 U S h j H X N l V F I p d t k W q L / F R Z s o i D U 1 Z a W y W m D x W 9 Q k Q x R T U s S K N C i C N i t U Y k y a S l l B Q 7 R T B l p F J i A R C s T Q C k Q w S K U m l 1 T y Q S o 0 z Y X 7 W L / / L T + S e 3 x Q w o Q Z U K b 1 B 6 O o a o r b 2 Y X 5 6 T S h F J J F Y n B d S / 5 g k E m t S h Q K f E I 6 o N O f h S E g j K c k z Q 6 6 L C F R s I x m E O Q + E k B z + I 3 / D Y i P f C H K I f 0 w M c 3 4 o G M Q S E q l j L Y 2 E U E I m p F W + J p U m l h A I e R w r M p k k k x H g g t T Q s J e O n m j A X b 5 R e C M J B X S / H K a W 5 / 1 c 0 R W p Q h I L p A p X / c y E C q W F P J L G N / I f p C V p x J I n C Q M 6 P w T 1 8 k 1 F I E m u 6 H L A Q K U 3 Y h U h B h H k S B 3 L N a Z 0 W A j l K R I p A h n H k t b 5 I I 2 S U i A K 8 p V U M k u m K G Q y B m 8 t l i X 6 q 1 / 9 B W X n R N 4 V c b P D c u 8 N J R S A w c 2 v v n 7 I b w H S y U Q q D i E p p Q l l I h W O 8 Q 9 M 0 n m g i r A F x y p W / + V g O c x Z E d 4 + V 3 U j X 5 3 k u i 5 p I Y c c I 8 a x H C C l Y l N Y f q w J p N M g k k o H y Q W i S D 7 y T G p e k E w c C 6 G W q 3 p B y c S E w h p 6 v / m H X 5 D T + e b s 1 h 8 O y 7 2 u N 5 d Q G h c u 3 O P O N c z q i l S K T A a x h E B I g y i a V C r m P 8 Y x G G L E 8 l / F R o o j + R s / U M G N Z D D N M f 9 R k c T q C k 0 U n S d p I w 6 F E G m C x 0 I g U 1 r O h Z P J I B L S R h w k U p B M m L z p l 7 X P f / M P f 2 U 8 9 5 s L J t S g K p k 3 H H d v N 8 s O F K o P p U I k 9 U + P U 4 E k Q Y K h F s k x A r 4 N f 0 x p i X V k H E Q E V 3 A V 6 T 9 c y c 1 p x C C B H C C l Y i O o c 5 F C Z E I h L Q S S G H k G i Y x Y e U C Y y a S s e U H J x M d 4 m v L y U v r B j z / g 1 H f 4 j l A m o G J 9 + s k t r p Z M B p F O Z l K B Z A a B D H I p A q n A f / C p Z W n 8 x x 8 j 0 n / i A C q 9 i u W v T n N C J X F e n 9 N p F Q e P N Y k k g B w q V p L I l J Z j M 4 m M d L h k 0 r 6 P M j 1 G E Q v u S 7 / 5 r 3 9 N N t u m m g X 0 W v i O U B H Q 0 z 1 M 9 + + / 4 L c D a R T q U 4 V L K 0 U m H Y N A R g w S S Y w s g 0 Q 4 p 1 I m I G f l 6 5 c c k E K A y h 8 t 5 g Q H I Q j / C 6 Y l a O J w M J E o J J k Q a 1 I p M o V I Z U g m g 1 C Q R D I 9 w 5 B M I N C J 0 0 d p 7 / 5 6 3 M h 3 C I L o / w P f m s U A S d 7 8 G w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BB6B0BAA-0D1C-4217-822C-954157C550F7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DDC6FA2F-6E7B-49A3-B36E-11FF3F01DF2C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>Transition Technologies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Ziniewicz</dc:creator>
  <cp:lastModifiedBy>Maciek</cp:lastModifiedBy>
  <dcterms:created xsi:type="dcterms:W3CDTF">2016-10-04T10:48:16Z</dcterms:created>
  <dcterms:modified xsi:type="dcterms:W3CDTF">2016-11-22T22:48:03Z</dcterms:modified>
</cp:coreProperties>
</file>