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B72" i="1" l="1"/>
  <c r="B89" i="1" l="1"/>
  <c r="B90" i="1"/>
  <c r="B91" i="1"/>
  <c r="B92" i="1"/>
  <c r="B93" i="1"/>
  <c r="B94" i="1"/>
  <c r="B88" i="1"/>
  <c r="B85" i="1"/>
  <c r="B84" i="1"/>
  <c r="B83" i="1"/>
  <c r="B82" i="1"/>
  <c r="B81" i="1"/>
  <c r="B80" i="1"/>
  <c r="B79" i="1"/>
  <c r="B76" i="1"/>
  <c r="B75" i="1"/>
  <c r="B74" i="1"/>
  <c r="B73" i="1"/>
  <c r="B71" i="1"/>
  <c r="B70" i="1"/>
  <c r="J19" i="1"/>
  <c r="H27" i="1"/>
  <c r="G27" i="1"/>
  <c r="F27" i="1"/>
  <c r="E27" i="1"/>
  <c r="D27" i="1"/>
  <c r="C27" i="1"/>
  <c r="B27" i="1"/>
  <c r="B31" i="1"/>
  <c r="H32" i="1" l="1"/>
  <c r="H31" i="1"/>
  <c r="H30" i="1"/>
  <c r="H35" i="1" s="1"/>
  <c r="H29" i="1"/>
  <c r="H34" i="1" s="1"/>
  <c r="G32" i="1"/>
  <c r="G31" i="1"/>
  <c r="G30" i="1"/>
  <c r="G35" i="1" s="1"/>
  <c r="G29" i="1"/>
  <c r="G34" i="1" s="1"/>
  <c r="F32" i="1"/>
  <c r="F31" i="1"/>
  <c r="F30" i="1"/>
  <c r="F35" i="1" s="1"/>
  <c r="F29" i="1"/>
  <c r="F34" i="1" s="1"/>
  <c r="E32" i="1"/>
  <c r="E31" i="1"/>
  <c r="E30" i="1"/>
  <c r="E35" i="1" s="1"/>
  <c r="E29" i="1"/>
  <c r="E34" i="1" s="1"/>
  <c r="D32" i="1"/>
  <c r="D31" i="1"/>
  <c r="D30" i="1"/>
  <c r="D35" i="1" s="1"/>
  <c r="D29" i="1"/>
  <c r="D34" i="1" s="1"/>
  <c r="C32" i="1"/>
  <c r="C31" i="1"/>
  <c r="C30" i="1"/>
  <c r="C35" i="1" s="1"/>
  <c r="C29" i="1"/>
  <c r="C34" i="1" s="1"/>
  <c r="B32" i="1"/>
  <c r="B30" i="1"/>
  <c r="B35" i="1" s="1"/>
  <c r="B29" i="1"/>
  <c r="B34" i="1" s="1"/>
  <c r="C13" i="1"/>
  <c r="D13" i="1" s="1"/>
  <c r="C14" i="1"/>
  <c r="D14" i="1" s="1"/>
  <c r="C23" i="1"/>
  <c r="C24" i="1"/>
  <c r="C25" i="1"/>
  <c r="C26" i="1"/>
  <c r="C22" i="1"/>
  <c r="C19" i="1"/>
  <c r="D19" i="1" s="1"/>
  <c r="C20" i="1"/>
  <c r="D20" i="1" s="1"/>
  <c r="C21" i="1"/>
  <c r="C16" i="1"/>
  <c r="D16" i="1" s="1"/>
  <c r="C17" i="1"/>
  <c r="D17" i="1" s="1"/>
  <c r="C18" i="1"/>
  <c r="D18" i="1" s="1"/>
  <c r="C15" i="1"/>
  <c r="D15" i="1" s="1"/>
  <c r="J13" i="1" l="1"/>
  <c r="B45" i="1"/>
  <c r="B41" i="1"/>
  <c r="K13" i="1"/>
  <c r="B46" i="1"/>
  <c r="B38" i="1"/>
  <c r="B44" i="1"/>
  <c r="B40" i="1"/>
  <c r="B47" i="1"/>
  <c r="B43" i="1"/>
  <c r="B39" i="1"/>
  <c r="B37" i="1"/>
  <c r="B42" i="1"/>
  <c r="B36" i="1"/>
  <c r="J14" i="1"/>
  <c r="C46" i="1"/>
  <c r="C38" i="1"/>
  <c r="C42" i="1"/>
  <c r="C47" i="1"/>
  <c r="C45" i="1"/>
  <c r="C43" i="1"/>
  <c r="C41" i="1"/>
  <c r="C36" i="1"/>
  <c r="C48" i="1" s="1"/>
  <c r="C39" i="1"/>
  <c r="K14" i="1"/>
  <c r="C44" i="1"/>
  <c r="C40" i="1"/>
  <c r="C37" i="1"/>
  <c r="J15" i="1"/>
  <c r="D43" i="1"/>
  <c r="D47" i="1"/>
  <c r="D39" i="1"/>
  <c r="D37" i="1"/>
  <c r="D40" i="1"/>
  <c r="D46" i="1"/>
  <c r="D38" i="1"/>
  <c r="D42" i="1"/>
  <c r="D45" i="1"/>
  <c r="D41" i="1"/>
  <c r="D36" i="1"/>
  <c r="D48" i="1" s="1"/>
  <c r="K15" i="1"/>
  <c r="D44" i="1"/>
  <c r="J16" i="1"/>
  <c r="E44" i="1"/>
  <c r="E40" i="1"/>
  <c r="E41" i="1"/>
  <c r="E47" i="1"/>
  <c r="E39" i="1"/>
  <c r="E37" i="1"/>
  <c r="K16" i="1"/>
  <c r="E45" i="1"/>
  <c r="E36" i="1"/>
  <c r="E46" i="1"/>
  <c r="E43" i="1"/>
  <c r="E38" i="1"/>
  <c r="E42" i="1"/>
  <c r="J17" i="1"/>
  <c r="F45" i="1"/>
  <c r="F41" i="1"/>
  <c r="F36" i="1"/>
  <c r="F48" i="1" s="1"/>
  <c r="K17" i="1"/>
  <c r="F44" i="1"/>
  <c r="F40" i="1"/>
  <c r="F43" i="1"/>
  <c r="F42" i="1"/>
  <c r="F47" i="1"/>
  <c r="F39" i="1"/>
  <c r="F37" i="1"/>
  <c r="F46" i="1"/>
  <c r="F38" i="1"/>
  <c r="J18" i="1"/>
  <c r="G46" i="1"/>
  <c r="G43" i="1"/>
  <c r="G38" i="1"/>
  <c r="G42" i="1"/>
  <c r="G37" i="1"/>
  <c r="G45" i="1"/>
  <c r="G41" i="1"/>
  <c r="G36" i="1"/>
  <c r="G48" i="1" s="1"/>
  <c r="G44" i="1"/>
  <c r="G40" i="1"/>
  <c r="G47" i="1"/>
  <c r="G39" i="1"/>
  <c r="K18" i="1"/>
  <c r="H47" i="1"/>
  <c r="H39" i="1"/>
  <c r="H37" i="1"/>
  <c r="H44" i="1"/>
  <c r="H46" i="1"/>
  <c r="H43" i="1"/>
  <c r="H38" i="1"/>
  <c r="H42" i="1"/>
  <c r="H40" i="1"/>
  <c r="H45" i="1"/>
  <c r="H41" i="1"/>
  <c r="H36" i="1"/>
  <c r="H48" i="1" s="1"/>
  <c r="K19" i="1"/>
  <c r="D23" i="1"/>
  <c r="D26" i="1"/>
  <c r="D22" i="1"/>
  <c r="D21" i="1"/>
  <c r="D25" i="1"/>
  <c r="D24" i="1"/>
  <c r="B48" i="1" l="1"/>
  <c r="B51" i="1" s="1"/>
  <c r="B53" i="1"/>
  <c r="B63" i="1"/>
  <c r="B66" i="1"/>
  <c r="B56" i="1"/>
  <c r="B62" i="1"/>
  <c r="B52" i="1"/>
  <c r="B55" i="1"/>
  <c r="B65" i="1"/>
  <c r="B67" i="1"/>
  <c r="B57" i="1"/>
  <c r="E48" i="1"/>
  <c r="E13" i="1"/>
  <c r="F14" i="1" s="1"/>
  <c r="F15" i="1"/>
  <c r="F18" i="1"/>
  <c r="F19" i="1"/>
  <c r="F16" i="1"/>
  <c r="B61" i="1" l="1"/>
  <c r="F24" i="1"/>
  <c r="F22" i="1"/>
  <c r="F25" i="1"/>
  <c r="F23" i="1"/>
  <c r="B64" i="1"/>
  <c r="B54" i="1"/>
  <c r="F21" i="1"/>
  <c r="F20" i="1"/>
  <c r="F26" i="1"/>
  <c r="F13" i="1"/>
  <c r="F17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<sst xmlns="http://schemas.openxmlformats.org/spreadsheetml/2006/main" count="35" uniqueCount="31">
  <si>
    <t>i</t>
  </si>
  <si>
    <t>Q(i)</t>
  </si>
  <si>
    <t>p0</t>
  </si>
  <si>
    <t>C</t>
  </si>
  <si>
    <t>u</t>
  </si>
  <si>
    <t>λ1</t>
  </si>
  <si>
    <t>λ2</t>
  </si>
  <si>
    <t>M1</t>
  </si>
  <si>
    <t>m</t>
  </si>
  <si>
    <t>u dla stanow</t>
  </si>
  <si>
    <t>RO</t>
  </si>
  <si>
    <t>pi</t>
  </si>
  <si>
    <t>pstr2</t>
  </si>
  <si>
    <t>c0</t>
  </si>
  <si>
    <t>c1</t>
  </si>
  <si>
    <t>c\lambda</t>
  </si>
  <si>
    <t>2i4</t>
  </si>
  <si>
    <t>4i8</t>
  </si>
  <si>
    <t>8i16</t>
  </si>
  <si>
    <t>6i12</t>
  </si>
  <si>
    <t>10i20</t>
  </si>
  <si>
    <t>12i24</t>
  </si>
  <si>
    <t>14i28</t>
  </si>
  <si>
    <t>Qc+m1</t>
  </si>
  <si>
    <t>pstr1</t>
  </si>
  <si>
    <t>pt</t>
  </si>
  <si>
    <t>g</t>
  </si>
  <si>
    <t>g2</t>
  </si>
  <si>
    <t>g1</t>
  </si>
  <si>
    <t>pl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</si>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</sst>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\ _z_ł_-;\-* #,##0.00\ _z_ł_-;_-* &quot;-&quot;??\ _z_ł_-;_-@_-"/>
    <numFmt numFmtId="164" formatCode="0.0000"/>
    <numFmt numFmtId="165" formatCode="0.0"/>
    <numFmt numFmtId="166" formatCode="0.0000000000000000"/>
    <numFmt numFmtId="167" formatCode="0.00000000000000000"/>
    <numFmt numFmtId="168" formatCode="0.00000000000000000000000000"/>
    <numFmt numFmtId="169" formatCode="_-* #,##0.000000000000000\ _z_ł_-;\-* #,##0.000000000000000\ _z_ł_-;_-* &quot;-&quot;??\ _z_ł_-;_-@_-"/>
    <numFmt numFmtId="170" formatCode="_-* #,##0.000000000000000000000000\ _z_ł_-;\-* #,##0.000000000000000000000000\ _z_ł_-;_-* &quot;-&quot;??\ _z_ł_-;_-@_-"/>
    <numFmt numFmtId="171" formatCode="_-* #,##0\ _z_ł_-;\-* #,##0\ _z_ł_-;_-* &quot;-&quot;??\ _z_ł_-;_-@_-"/>
    <numFmt numFmtId="172" formatCode="_-* #,##0.000000000000000\ _z_ł_-;\-* #,##0.000000000000000\ _z_ł_-;_-* &quot;-&quot;???????????????\ _z_ł_-;_-@_-"/>
    <numFmt numFmtId="173" formatCode="0.000000"/>
    <numFmt numFmtId="174" formatCode="0.000000000000000"/>
    <numFmt numFmtId="175" formatCode="0.000000000000000000"/>
    <numFmt numFmtId="176" formatCode="0.000000000000000000000"/>
    <numFmt numFmtId="177" formatCode="0.00000000000000000000000"/>
    <numFmt numFmtId="178" formatCode="0.000000000000000000000000"/>
    <numFmt numFmtId="179" formatCode="0.00000000000000000000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71" fontId="0" fillId="0" borderId="0" xfId="1" applyNumberFormat="1" applyFont="1"/>
    <xf numFmtId="2" fontId="0" fillId="0" borderId="0" xfId="1" applyNumberFormat="1" applyFont="1"/>
    <xf numFmtId="169" fontId="0" fillId="0" borderId="0" xfId="0" applyNumberForma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  <xf numFmtId="175" fontId="0" fillId="0" borderId="0" xfId="1" applyNumberFormat="1" applyFont="1"/>
    <xf numFmtId="174" fontId="3" fillId="2" borderId="0" xfId="2" applyNumberFormat="1"/>
    <xf numFmtId="166" fontId="0" fillId="0" borderId="0" xfId="0" applyNumberFormat="1"/>
    <xf numFmtId="175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0" xfId="1" applyNumberFormat="1" applyFont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effectLst/>
              </a:rPr>
              <a:t>Prawdopodobienstwa stanow modelu tylko dla λ1 = 10.0 i λ2 = 20.0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Arkusz1!$F$13:$F$26</c:f>
              <c:numCache>
                <c:formatCode>0.000000000000000000</c:formatCode>
                <c:ptCount val="14"/>
                <c:pt idx="0">
                  <c:v>0.30769696102517424</c:v>
                </c:pt>
                <c:pt idx="1">
                  <c:v>0.46154544153776134</c:v>
                </c:pt>
                <c:pt idx="2">
                  <c:v>0.15384848051258712</c:v>
                </c:pt>
                <c:pt idx="3">
                  <c:v>5.1282826837529036E-2</c:v>
                </c:pt>
                <c:pt idx="4">
                  <c:v>1.7094275612509681E-2</c:v>
                </c:pt>
                <c:pt idx="5">
                  <c:v>5.6980918708365597E-3</c:v>
                </c:pt>
                <c:pt idx="6">
                  <c:v>1.8993639569455198E-3</c:v>
                </c:pt>
                <c:pt idx="7">
                  <c:v>6.3312131898183991E-4</c:v>
                </c:pt>
                <c:pt idx="8">
                  <c:v>2.1104043966061329E-4</c:v>
                </c:pt>
                <c:pt idx="9">
                  <c:v>7.034681322020444E-5</c:v>
                </c:pt>
                <c:pt idx="10">
                  <c:v>1.563262516004543E-5</c:v>
                </c:pt>
                <c:pt idx="11">
                  <c:v>3.4739167022323175E-6</c:v>
                </c:pt>
                <c:pt idx="12">
                  <c:v>7.7198148938495949E-7</c:v>
                </c:pt>
                <c:pt idx="13">
                  <c:v>1.715514420855465E-7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9832256"/>
        <c:axId val="-969833344"/>
      </c:lineChart>
      <c:catAx>
        <c:axId val="-9698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833344"/>
        <c:crosses val="autoZero"/>
        <c:auto val="1"/>
        <c:lblAlgn val="ctr"/>
        <c:lblOffset val="100"/>
        <c:noMultiLvlLbl val="0"/>
      </c:catAx>
      <c:valAx>
        <c:axId val="-9698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8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Prawdopodobieństo straty dla ruchu tranzytowego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Arkusz1!$B$51:$B$57</c:f>
              <c:numCache>
                <c:formatCode>0.00000000000000000000000</c:formatCode>
                <c:ptCount val="7"/>
                <c:pt idx="0">
                  <c:v>8.8582409570259433E-11</c:v>
                </c:pt>
                <c:pt idx="1">
                  <c:v>3.5414557164169455E-8</c:v>
                </c:pt>
                <c:pt idx="2">
                  <c:v>1.0842354072100266E-6</c:v>
                </c:pt>
                <c:pt idx="3">
                  <c:v>1.1639291306051172E-5</c:v>
                </c:pt>
                <c:pt idx="4">
                  <c:v>7.034681322020444E-5</c:v>
                </c:pt>
                <c:pt idx="5">
                  <c:v>2.9493851779430186E-4</c:v>
                </c:pt>
                <c:pt idx="6">
                  <c:v>9.5707095617853346E-4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473568"/>
        <c:axId val="-963471392"/>
      </c:lineChart>
      <c:catAx>
        <c:axId val="-9634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471392"/>
        <c:crosses val="autoZero"/>
        <c:auto val="1"/>
        <c:lblAlgn val="ctr"/>
        <c:lblOffset val="100"/>
        <c:noMultiLvlLbl val="0"/>
      </c:catAx>
      <c:valAx>
        <c:axId val="-9634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4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Prawdopodobieństo straty dla ruchu lokalnego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Arkusz1!$B$61:$B$67</c:f>
              <c:numCache>
                <c:formatCode>0.000000000000000000000000</c:formatCode>
                <c:ptCount val="7"/>
                <c:pt idx="0">
                  <c:v>1.2117542292886998E-10</c:v>
                </c:pt>
                <c:pt idx="1">
                  <c:v>6.3387190437976105E-8</c:v>
                </c:pt>
                <c:pt idx="2">
                  <c:v>2.4707527285044384E-6</c:v>
                </c:pt>
                <c:pt idx="3">
                  <c:v>3.3199441383754082E-5</c:v>
                </c:pt>
                <c:pt idx="4">
                  <c:v>2.486737602075571E-4</c:v>
                </c:pt>
                <c:pt idx="5">
                  <c:v>1.2863560274947239E-3</c:v>
                </c:pt>
                <c:pt idx="6">
                  <c:v>5.1517810222523365E-3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9826816"/>
        <c:axId val="-969831168"/>
      </c:lineChart>
      <c:catAx>
        <c:axId val="-9698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831168"/>
        <c:crosses val="autoZero"/>
        <c:auto val="1"/>
        <c:lblAlgn val="ctr"/>
        <c:lblOffset val="100"/>
        <c:noMultiLvlLbl val="0"/>
      </c:catAx>
      <c:valAx>
        <c:axId val="-969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8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Współczynnik strat dla ruchu tranzytowego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Arkusz1!$B$70:$B$76</c:f>
              <c:numCache>
                <c:formatCode>0.0000000000000000000000000</c:formatCode>
                <c:ptCount val="7"/>
                <c:pt idx="0">
                  <c:v>5.905493971350628E-11</c:v>
                </c:pt>
                <c:pt idx="1">
                  <c:v>2.3609704776112969E-8</c:v>
                </c:pt>
                <c:pt idx="2">
                  <c:v>7.2282360480668449E-7</c:v>
                </c:pt>
                <c:pt idx="3">
                  <c:v>7.7595275373674474E-6</c:v>
                </c:pt>
                <c:pt idx="4">
                  <c:v>4.6897875480136291E-5</c:v>
                </c:pt>
                <c:pt idx="5">
                  <c:v>1.9662567852953458E-4</c:v>
                </c:pt>
                <c:pt idx="6">
                  <c:v>6.3804730411902238E-4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478464"/>
        <c:axId val="-963483904"/>
      </c:lineChart>
      <c:catAx>
        <c:axId val="-9634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483904"/>
        <c:crosses val="autoZero"/>
        <c:auto val="1"/>
        <c:lblAlgn val="ctr"/>
        <c:lblOffset val="100"/>
        <c:noMultiLvlLbl val="0"/>
      </c:catAx>
      <c:valAx>
        <c:axId val="-9634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4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Współczynnik strat dla ruchu lokalnego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Arkusz1!$B$79:$B$85</c:f>
              <c:numCache>
                <c:formatCode>0.0000000000000000000000000</c:formatCode>
                <c:ptCount val="7"/>
                <c:pt idx="0">
                  <c:v>8.0783615285913315E-11</c:v>
                </c:pt>
                <c:pt idx="1">
                  <c:v>4.2258126958650734E-8</c:v>
                </c:pt>
                <c:pt idx="2">
                  <c:v>1.6471684856696257E-6</c:v>
                </c:pt>
                <c:pt idx="3">
                  <c:v>2.2132960922502719E-5</c:v>
                </c:pt>
                <c:pt idx="4">
                  <c:v>1.6578250680503805E-4</c:v>
                </c:pt>
                <c:pt idx="5">
                  <c:v>8.575706849964827E-4</c:v>
                </c:pt>
                <c:pt idx="6">
                  <c:v>3.4345206815015582E-3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7727936"/>
        <c:axId val="-867730656"/>
      </c:lineChart>
      <c:catAx>
        <c:axId val="-8677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7730656"/>
        <c:crosses val="autoZero"/>
        <c:auto val="1"/>
        <c:lblAlgn val="ctr"/>
        <c:lblOffset val="100"/>
        <c:noMultiLvlLbl val="0"/>
      </c:catAx>
      <c:valAx>
        <c:axId val="-8677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77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Współczynnik strat dla obu ruchów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Arkusz1!$B$88:$B$94</c:f>
              <c:numCache>
                <c:formatCode>0.0000000000000000000000000</c:formatCode>
                <c:ptCount val="7"/>
                <c:pt idx="0">
                  <c:v>1.3983855499941961E-10</c:v>
                </c:pt>
                <c:pt idx="1">
                  <c:v>6.5867831734763707E-8</c:v>
                </c:pt>
                <c:pt idx="2">
                  <c:v>2.3699920904763104E-6</c:v>
                </c:pt>
                <c:pt idx="3">
                  <c:v>2.9892488459870165E-5</c:v>
                </c:pt>
                <c:pt idx="4">
                  <c:v>2.1268038228517433E-4</c:v>
                </c:pt>
                <c:pt idx="5">
                  <c:v>1.0541963635260173E-3</c:v>
                </c:pt>
                <c:pt idx="6">
                  <c:v>4.0725679856205808E-3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3482272"/>
        <c:axId val="-963477376"/>
      </c:lineChart>
      <c:catAx>
        <c:axId val="-9634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477376"/>
        <c:crosses val="autoZero"/>
        <c:auto val="1"/>
        <c:lblAlgn val="ctr"/>
        <c:lblOffset val="100"/>
        <c:noMultiLvlLbl val="0"/>
      </c:catAx>
      <c:valAx>
        <c:axId val="-9634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4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252619</xdr:colOff>
      <xdr:row>11</xdr:row>
      <xdr:rowOff>90279</xdr:rowOff>
    </xdr:from>
    <xdr:to>
      <xdr:col>9</xdr:col>
      <xdr:colOff>1379053</xdr:colOff>
      <xdr:row>25</xdr:row>
      <xdr:rowOff>166479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397565</xdr:colOff>
      <xdr:row>48</xdr:row>
      <xdr:rowOff>156541</xdr:rowOff>
    </xdr:from>
    <xdr:to>
      <xdr:col>5</xdr:col>
      <xdr:colOff>612913</xdr:colOff>
      <xdr:row>63</xdr:row>
      <xdr:rowOff>42241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248478</xdr:colOff>
      <xdr:row>55</xdr:row>
      <xdr:rowOff>123410</xdr:rowOff>
    </xdr:from>
    <xdr:to>
      <xdr:col>5</xdr:col>
      <xdr:colOff>463826</xdr:colOff>
      <xdr:row>70</xdr:row>
      <xdr:rowOff>9110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182217</xdr:colOff>
      <xdr:row>67</xdr:row>
      <xdr:rowOff>57150</xdr:rowOff>
    </xdr:from>
    <xdr:to>
      <xdr:col>5</xdr:col>
      <xdr:colOff>397565</xdr:colOff>
      <xdr:row>81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41413</xdr:colOff>
      <xdr:row>73</xdr:row>
      <xdr:rowOff>164823</xdr:rowOff>
    </xdr:from>
    <xdr:to>
      <xdr:col>7</xdr:col>
      <xdr:colOff>256761</xdr:colOff>
      <xdr:row>88</xdr:row>
      <xdr:rowOff>50523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2153479</xdr:colOff>
      <xdr:row>81</xdr:row>
      <xdr:rowOff>189671</xdr:rowOff>
    </xdr:from>
    <xdr:to>
      <xdr:col>4</xdr:col>
      <xdr:colOff>1167848</xdr:colOff>
      <xdr:row>96</xdr:row>
      <xdr:rowOff>75371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82" zoomScale="115" zoomScaleNormal="115" workbookViewId="0">
      <selection activeCell="B94" sqref="B94"/>
    </sheetView>
  </sheetViews>
  <sheetFormatPr defaultRowHeight="15" x14ac:dyDescent="0.25"/>
  <cols>
    <col min="1" max="1" width="5.5703125" customWidth="1"/>
    <col min="2" max="2" width="39" customWidth="1"/>
    <col min="3" max="3" width="22.5703125" customWidth="1"/>
    <col min="4" max="4" width="21.7109375" customWidth="1"/>
    <col min="5" max="5" width="21" customWidth="1"/>
    <col min="6" max="6" width="23.5703125" customWidth="1"/>
    <col min="7" max="7" width="20.7109375" customWidth="1"/>
    <col min="8" max="8" width="22" customWidth="1"/>
    <col min="9" max="9" width="9" customWidth="1"/>
    <col min="10" max="10" width="27.28515625" style="19" customWidth="1"/>
    <col min="11" max="11" width="23.7109375" customWidth="1"/>
    <col min="12" max="12" width="13.85546875" customWidth="1"/>
    <col min="13" max="13" width="27.42578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5" x14ac:dyDescent="0.25">
      <c r="A1" t="s">
        <v>5</v>
      </c>
      <c r="B1" t="s">
        <v>6</v>
      </c>
      <c r="C1" s="1" t="s">
        <v>3</v>
      </c>
      <c r="D1" s="1" t="s">
        <v>7</v>
      </c>
      <c r="E1" s="1" t="s">
        <v>8</v>
      </c>
      <c r="F1" s="1" t="s">
        <v>4</v>
      </c>
      <c r="G1" s="1"/>
    </row>
    <row r="2" spans="1:15" x14ac:dyDescent="0.25">
      <c r="A2" s="5">
        <v>2</v>
      </c>
      <c r="B2" s="4">
        <v>4</v>
      </c>
      <c r="C2" s="4">
        <v>3</v>
      </c>
      <c r="D2" s="4">
        <v>6</v>
      </c>
      <c r="E2" s="4">
        <v>10</v>
      </c>
      <c r="F2" s="4">
        <v>10</v>
      </c>
      <c r="K2" s="5"/>
      <c r="L2" s="10"/>
      <c r="M2" s="5"/>
      <c r="N2" s="2"/>
      <c r="O2" s="7"/>
    </row>
    <row r="3" spans="1:15" x14ac:dyDescent="0.25">
      <c r="A3" s="5">
        <v>4</v>
      </c>
      <c r="B3" s="4">
        <v>8</v>
      </c>
      <c r="C3" s="4"/>
      <c r="F3" s="9"/>
      <c r="K3" s="8"/>
      <c r="L3" s="6"/>
      <c r="M3" s="2"/>
      <c r="N3" s="2"/>
      <c r="O3" s="7"/>
    </row>
    <row r="4" spans="1:15" x14ac:dyDescent="0.25">
      <c r="A4" s="5">
        <v>6</v>
      </c>
      <c r="B4" s="4">
        <v>12</v>
      </c>
      <c r="C4" s="4"/>
      <c r="F4" s="9"/>
      <c r="K4" s="8"/>
      <c r="L4" s="6"/>
      <c r="M4" s="2"/>
      <c r="N4" s="2"/>
      <c r="O4" s="7"/>
    </row>
    <row r="5" spans="1:15" x14ac:dyDescent="0.25">
      <c r="A5" s="5">
        <v>8</v>
      </c>
      <c r="B5" s="4">
        <v>16</v>
      </c>
      <c r="C5" s="4"/>
      <c r="F5" s="9"/>
      <c r="G5" s="11"/>
      <c r="H5" s="11"/>
      <c r="I5" s="11"/>
      <c r="J5" s="16"/>
      <c r="K5" s="8"/>
      <c r="L5" s="6"/>
      <c r="M5" s="2"/>
      <c r="N5" s="2"/>
      <c r="O5" s="7"/>
    </row>
    <row r="6" spans="1:15" x14ac:dyDescent="0.25">
      <c r="A6" s="5">
        <v>10</v>
      </c>
      <c r="B6" s="4">
        <v>20</v>
      </c>
      <c r="C6" s="4"/>
      <c r="F6" s="9"/>
      <c r="G6" s="11"/>
      <c r="H6" s="11"/>
      <c r="I6" s="11"/>
      <c r="J6" s="16"/>
      <c r="K6" s="8"/>
      <c r="L6" s="6"/>
      <c r="M6" s="2"/>
      <c r="N6" s="2"/>
      <c r="O6" s="7"/>
    </row>
    <row r="7" spans="1:15" x14ac:dyDescent="0.25">
      <c r="A7" s="5">
        <v>12</v>
      </c>
      <c r="B7" s="4">
        <v>24</v>
      </c>
      <c r="C7" s="4"/>
      <c r="F7" s="9"/>
      <c r="G7" s="11"/>
      <c r="H7" s="11"/>
      <c r="I7" s="11"/>
      <c r="J7" s="16"/>
      <c r="K7" s="8"/>
      <c r="L7" s="6"/>
      <c r="M7" s="2"/>
      <c r="N7" s="2"/>
      <c r="O7" s="7"/>
    </row>
    <row r="8" spans="1:15" x14ac:dyDescent="0.25">
      <c r="A8" s="5">
        <v>14</v>
      </c>
      <c r="B8" s="4">
        <v>28</v>
      </c>
      <c r="C8" s="4"/>
      <c r="F8" s="9"/>
      <c r="G8" s="11"/>
      <c r="H8" s="11"/>
      <c r="I8" s="11"/>
      <c r="J8" s="16"/>
      <c r="K8" s="8"/>
      <c r="L8" s="6"/>
      <c r="M8" s="2"/>
      <c r="N8" s="2"/>
      <c r="O8" s="7"/>
    </row>
    <row r="9" spans="1:15" x14ac:dyDescent="0.25">
      <c r="A9" s="5"/>
      <c r="B9" s="3"/>
      <c r="C9" s="4"/>
      <c r="F9" s="9"/>
      <c r="G9" s="11"/>
      <c r="H9" s="11"/>
      <c r="I9" s="11"/>
      <c r="J9" s="16"/>
      <c r="K9" s="8"/>
      <c r="L9" s="6"/>
      <c r="M9" s="2"/>
      <c r="N9" s="2"/>
      <c r="O9" s="7"/>
    </row>
    <row r="10" spans="1:15" x14ac:dyDescent="0.25">
      <c r="A10" s="5"/>
      <c r="B10" s="3"/>
      <c r="C10" s="4"/>
      <c r="F10" s="9"/>
      <c r="G10" s="11"/>
      <c r="H10" s="11"/>
      <c r="I10" s="11"/>
      <c r="J10" s="16"/>
      <c r="K10" s="8"/>
      <c r="L10" s="6"/>
      <c r="M10" s="2"/>
      <c r="N10" s="2"/>
      <c r="O10" s="7"/>
    </row>
    <row r="11" spans="1:15" x14ac:dyDescent="0.25">
      <c r="A11" s="5"/>
      <c r="B11" s="3"/>
      <c r="C11" s="4"/>
      <c r="F11" s="9"/>
      <c r="G11" s="11"/>
      <c r="H11" s="11"/>
      <c r="I11" s="11"/>
      <c r="J11" s="16"/>
      <c r="K11" s="8"/>
      <c r="L11" s="6"/>
      <c r="M11" s="2"/>
      <c r="N11" s="2"/>
      <c r="O11" s="7"/>
    </row>
    <row r="12" spans="1:15" x14ac:dyDescent="0.25">
      <c r="A12" t="s">
        <v>0</v>
      </c>
      <c r="B12" s="5" t="s">
        <v>9</v>
      </c>
      <c r="C12" s="3" t="s">
        <v>10</v>
      </c>
      <c r="D12" s="4" t="s">
        <v>1</v>
      </c>
      <c r="E12" t="s">
        <v>2</v>
      </c>
      <c r="F12" s="9" t="s">
        <v>11</v>
      </c>
      <c r="G12" s="11"/>
      <c r="H12" s="11"/>
      <c r="I12" s="11"/>
      <c r="J12" s="16" t="s">
        <v>23</v>
      </c>
      <c r="K12" s="8" t="s">
        <v>23</v>
      </c>
      <c r="L12" s="6"/>
      <c r="M12" s="2"/>
      <c r="N12" s="2"/>
      <c r="O12" s="7"/>
    </row>
    <row r="13" spans="1:15" x14ac:dyDescent="0.25">
      <c r="A13">
        <v>0</v>
      </c>
      <c r="B13" s="5">
        <v>10</v>
      </c>
      <c r="C13" s="14">
        <f>($A$6+$B$6)/B13</f>
        <v>3</v>
      </c>
      <c r="D13" s="15">
        <f>(C13^$A13)/FACT($A13)</f>
        <v>1</v>
      </c>
      <c r="E13">
        <f>1/SUM(D13:D26)</f>
        <v>0.30769696102517424</v>
      </c>
      <c r="F13" s="16">
        <f>$E$13*$D13</f>
        <v>0.30769696102517424</v>
      </c>
      <c r="G13" s="11"/>
      <c r="H13" s="11"/>
      <c r="I13" s="11">
        <v>1</v>
      </c>
      <c r="J13" s="23">
        <f>(($B$31^$C$2)/FACT($C$2))*(($B$31/$C$2)^($D$2))*(($B$32/$C$2)^($A$26-($C$2+$D$2)))</f>
        <v>4.5673165210423354E-16</v>
      </c>
      <c r="K13" s="19">
        <f>(($B$31^$C$2)/FACT($C$2))*(($B$31/$C$2)^($D$2))*(($B$32/$C$2)^($A$22-($C$2+$D$2)))</f>
        <v>1.1705532693187018E-10</v>
      </c>
      <c r="L13" s="6"/>
      <c r="M13" s="2"/>
      <c r="N13" s="2"/>
      <c r="O13" s="7"/>
    </row>
    <row r="14" spans="1:15" x14ac:dyDescent="0.25">
      <c r="A14">
        <v>1</v>
      </c>
      <c r="B14" s="5">
        <v>20</v>
      </c>
      <c r="C14" s="14">
        <f>($A$6+$B$6)/B14</f>
        <v>1.5</v>
      </c>
      <c r="D14" s="15">
        <f t="shared" ref="D14" si="0">(C14^$A14)/FACT($A14)</f>
        <v>1.5</v>
      </c>
      <c r="F14" s="16">
        <f t="shared" ref="F14:F26" si="1">$E$13*$D14</f>
        <v>0.46154544153776134</v>
      </c>
      <c r="G14" s="11"/>
      <c r="H14" s="11"/>
      <c r="I14" s="11">
        <v>2</v>
      </c>
      <c r="J14" s="23">
        <f>(($C$31^$C$2)/FACT($C$2))*(($C$31/$C$2)^($D$2))*(($C$32/$C$2)^($A$26-($C$2+$D$2)))</f>
        <v>3.7415456940378812E-12</v>
      </c>
      <c r="K14" s="19">
        <f>(($C$31^$C$2)/FACT($C$2))*(($C$31/$C$2)^($D$2))*(($C$32/$C$2)^($A$22-($C$2+$D$2)))</f>
        <v>5.9932327389117531E-8</v>
      </c>
      <c r="M14" s="2"/>
      <c r="N14" s="2"/>
    </row>
    <row r="15" spans="1:15" x14ac:dyDescent="0.25">
      <c r="A15">
        <v>2</v>
      </c>
      <c r="B15" s="5">
        <v>30</v>
      </c>
      <c r="C15" s="14">
        <f t="shared" ref="C15:C21" si="2">($A$6+$B$6)/B15</f>
        <v>1</v>
      </c>
      <c r="D15" s="15">
        <f>((C15^$C$2)/FACT($C$2))*((C15/$C$2)^($A15-$C$2))</f>
        <v>0.5</v>
      </c>
      <c r="F15" s="16">
        <f t="shared" si="1"/>
        <v>0.15384848051258712</v>
      </c>
      <c r="I15" s="11">
        <v>3</v>
      </c>
      <c r="J15" s="23">
        <f>(($D$31^$C$2)/FACT($C$2))*(($D$31/$C$2)^($D$2))*(($D$32/$C$2)^($A$26-($C$2+$D$2)))</f>
        <v>7.2817777777777732E-10</v>
      </c>
      <c r="K15" s="19">
        <f>(($D$31^$C$2)/FACT($C$2))*(($D$31/$C$2)^($D$2))*(($D$32/$C$2)^($A$22-($C$2+$D$2)))</f>
        <v>2.3039999999999986E-6</v>
      </c>
    </row>
    <row r="16" spans="1:15" x14ac:dyDescent="0.25">
      <c r="A16">
        <v>3</v>
      </c>
      <c r="B16" s="5">
        <v>30</v>
      </c>
      <c r="C16" s="14">
        <f>($A$6+$B$6)/B16</f>
        <v>1</v>
      </c>
      <c r="D16" s="15">
        <f t="shared" ref="D16:D21" si="3">((C16^$C$2)/FACT($C$2))*((C16/$C$2)^($A16-$C$2))</f>
        <v>0.16666666666666666</v>
      </c>
      <c r="F16" s="16">
        <f t="shared" si="1"/>
        <v>5.1282826837529036E-2</v>
      </c>
      <c r="I16" s="11">
        <v>4</v>
      </c>
      <c r="J16" s="23">
        <f>(($E$31^$C$2)/FACT($C$2))*(($E$31/$C$2)^($D$2))*(($E$32/$C$2)^($A$26-($C$2+$D$2)))</f>
        <v>3.0650742325558322E-8</v>
      </c>
      <c r="K16" s="19">
        <f>(($E$31^$C$2)/FACT($C$2))*(($E$31/$C$2)^($D$2))*(($E$32/$C$2)^($A$22-($C$2+$D$2)))</f>
        <v>3.0685351623228176E-5</v>
      </c>
    </row>
    <row r="17" spans="1:11" x14ac:dyDescent="0.25">
      <c r="A17">
        <v>4</v>
      </c>
      <c r="B17" s="5">
        <v>30</v>
      </c>
      <c r="C17" s="14">
        <f t="shared" si="2"/>
        <v>1</v>
      </c>
      <c r="D17" s="15">
        <f t="shared" si="3"/>
        <v>5.5555555555555552E-2</v>
      </c>
      <c r="F17" s="16">
        <f t="shared" si="1"/>
        <v>1.7094275612509681E-2</v>
      </c>
      <c r="I17" s="11">
        <v>5</v>
      </c>
      <c r="J17" s="23">
        <f>(($F$31^$C$2)/FACT($C$2))*(($F$31/$C$2)^($D$2))*(($F$32/$C$2)^($A$26-($C$2+$D$2)))</f>
        <v>5.5753375501005037E-7</v>
      </c>
      <c r="K17" s="19">
        <f>(($F$31^$C$2)/FACT($C$2))*(($F$31/$C$2)^($D$2))*(($F$32/$C$2)^($A$22-($C$2+$D$2)))</f>
        <v>2.2862368541380884E-4</v>
      </c>
    </row>
    <row r="18" spans="1:11" x14ac:dyDescent="0.25">
      <c r="A18">
        <v>5</v>
      </c>
      <c r="B18" s="5">
        <v>30</v>
      </c>
      <c r="C18" s="14">
        <f t="shared" si="2"/>
        <v>1</v>
      </c>
      <c r="D18" s="15">
        <f t="shared" si="3"/>
        <v>1.8518518518518517E-2</v>
      </c>
      <c r="F18" s="16">
        <f t="shared" si="1"/>
        <v>5.6980918708365597E-3</v>
      </c>
      <c r="I18" s="11">
        <v>6</v>
      </c>
      <c r="J18" s="23">
        <f>(($G$31^$C$2)/FACT($C$2))*(($G$31/$C$2)^($D$2))*(($G$32/$C$2)^($A$26-($C$2+$D$2)))</f>
        <v>5.9652323555555518E-6</v>
      </c>
      <c r="K18" s="19">
        <f>(($G$31^$C$2)/FACT($C$2))*(($G$31/$C$2)^($D$2))*(($G$32/$C$2)^($A$22-($C$2+$D$2)))</f>
        <v>1.1796479999999993E-3</v>
      </c>
    </row>
    <row r="19" spans="1:11" x14ac:dyDescent="0.25">
      <c r="A19">
        <v>6</v>
      </c>
      <c r="B19" s="5">
        <v>30</v>
      </c>
      <c r="C19" s="14">
        <f>($A$6+$B$6)/B19</f>
        <v>1</v>
      </c>
      <c r="D19" s="15">
        <f t="shared" si="3"/>
        <v>6.1728395061728392E-3</v>
      </c>
      <c r="F19" s="16">
        <f t="shared" si="1"/>
        <v>1.8993639569455198E-3</v>
      </c>
      <c r="I19" s="11">
        <v>7</v>
      </c>
      <c r="J19" s="23">
        <f>(($H$31^$C$2)/FACT($C$2))*(($H$31/$C$2)^($D$2))*(($H$32/$C$2)^($A$26-($C$2+$D$2)))</f>
        <v>4.425227779393334E-5</v>
      </c>
      <c r="K19" s="19">
        <f>(($H$31^$C$2)/FACT($C$2))*(($H$31/$C$2)^($D$2))*(($H$32/$C$2)^($A$22-($C$2+$D$2)))</f>
        <v>4.7236046602651995E-3</v>
      </c>
    </row>
    <row r="20" spans="1:11" x14ac:dyDescent="0.25">
      <c r="A20">
        <v>7</v>
      </c>
      <c r="B20" s="5">
        <v>30</v>
      </c>
      <c r="C20" s="14">
        <f t="shared" si="2"/>
        <v>1</v>
      </c>
      <c r="D20" s="15">
        <f t="shared" si="3"/>
        <v>2.0576131687242796E-3</v>
      </c>
      <c r="F20" s="16">
        <f t="shared" si="1"/>
        <v>6.3312131898183991E-4</v>
      </c>
      <c r="G20" s="11"/>
      <c r="H20" s="11"/>
      <c r="I20" s="11"/>
      <c r="J20" s="16"/>
    </row>
    <row r="21" spans="1:11" x14ac:dyDescent="0.25">
      <c r="A21">
        <v>8</v>
      </c>
      <c r="B21" s="5">
        <v>30</v>
      </c>
      <c r="C21" s="14">
        <f t="shared" si="2"/>
        <v>1</v>
      </c>
      <c r="D21" s="15">
        <f t="shared" si="3"/>
        <v>6.8587105624142645E-4</v>
      </c>
      <c r="F21" s="16">
        <f t="shared" si="1"/>
        <v>2.1104043966061329E-4</v>
      </c>
      <c r="G21" s="11"/>
      <c r="H21" s="11"/>
      <c r="I21" s="11"/>
      <c r="J21" s="16"/>
    </row>
    <row r="22" spans="1:11" x14ac:dyDescent="0.25">
      <c r="A22">
        <v>9</v>
      </c>
      <c r="B22" s="5">
        <v>30</v>
      </c>
      <c r="C22" s="14">
        <f>$B$6/B22</f>
        <v>0.66666666666666663</v>
      </c>
      <c r="D22" s="15">
        <f>(($C$21^$C$2)/FACT($C$2))*(($C$21/$C$2)^($D$2))*(($C22/$C$2)^($A22-($C$2+$D$2)))</f>
        <v>2.2862368541380884E-4</v>
      </c>
      <c r="F22" s="16">
        <f t="shared" si="1"/>
        <v>7.034681322020444E-5</v>
      </c>
      <c r="G22" s="11"/>
      <c r="H22" s="11"/>
      <c r="I22" s="11"/>
      <c r="J22" s="16"/>
    </row>
    <row r="23" spans="1:11" x14ac:dyDescent="0.25">
      <c r="A23">
        <v>10</v>
      </c>
      <c r="B23" s="5">
        <v>30</v>
      </c>
      <c r="C23" s="14">
        <f t="shared" ref="C23:C26" si="4">$B$6/B23</f>
        <v>0.66666666666666663</v>
      </c>
      <c r="D23" s="15">
        <f t="shared" ref="D23:D25" si="5">(($C$21^$C$2)/FACT($C$2))*(($C$21/$C$2)^($D$2))*(($C23/$C$2)^($A23-($C$2+$D$2)))</f>
        <v>5.080526342529085E-5</v>
      </c>
      <c r="F23" s="16">
        <f t="shared" si="1"/>
        <v>1.563262516004543E-5</v>
      </c>
      <c r="G23" s="11"/>
      <c r="H23" s="11"/>
      <c r="I23" s="11"/>
      <c r="J23" s="16"/>
    </row>
    <row r="24" spans="1:11" x14ac:dyDescent="0.25">
      <c r="A24">
        <v>11</v>
      </c>
      <c r="B24" s="5">
        <v>30</v>
      </c>
      <c r="C24" s="14">
        <f t="shared" si="4"/>
        <v>0.66666666666666663</v>
      </c>
      <c r="D24" s="15">
        <f t="shared" si="5"/>
        <v>1.1290058538953523E-5</v>
      </c>
      <c r="F24" s="16">
        <f t="shared" si="1"/>
        <v>3.4739167022323175E-6</v>
      </c>
      <c r="G24" s="11"/>
      <c r="H24" s="11"/>
      <c r="I24" s="11"/>
      <c r="J24" s="16"/>
    </row>
    <row r="25" spans="1:11" x14ac:dyDescent="0.25">
      <c r="A25">
        <v>12</v>
      </c>
      <c r="B25" s="5">
        <v>30</v>
      </c>
      <c r="C25" s="14">
        <f t="shared" si="4"/>
        <v>0.66666666666666663</v>
      </c>
      <c r="D25" s="15">
        <f t="shared" si="5"/>
        <v>2.5089018975452273E-6</v>
      </c>
      <c r="F25" s="16">
        <f t="shared" si="1"/>
        <v>7.7198148938495949E-7</v>
      </c>
      <c r="G25" s="11"/>
      <c r="H25" s="11"/>
      <c r="I25" s="11"/>
      <c r="J25" s="16"/>
    </row>
    <row r="26" spans="1:11" x14ac:dyDescent="0.25">
      <c r="A26">
        <v>13</v>
      </c>
      <c r="B26" s="5">
        <v>30</v>
      </c>
      <c r="C26" s="14">
        <f t="shared" si="4"/>
        <v>0.66666666666666663</v>
      </c>
      <c r="D26" s="17">
        <f>(($C$21^$C$2)/FACT($C$2))*(($C$21/$C$2)^($D$2))*(($C26/$C$2)^($A26-($C$2+$D$2)))</f>
        <v>5.5753375501005037E-7</v>
      </c>
      <c r="F26" s="16">
        <f t="shared" si="1"/>
        <v>1.715514420855465E-7</v>
      </c>
      <c r="G26" s="11"/>
      <c r="H26" s="11"/>
      <c r="I26" s="11"/>
      <c r="J26" s="16"/>
    </row>
    <row r="27" spans="1:11" x14ac:dyDescent="0.25">
      <c r="A27" t="s">
        <v>28</v>
      </c>
      <c r="B27">
        <f>$A2/$B$16</f>
        <v>6.6666666666666666E-2</v>
      </c>
      <c r="C27">
        <f>$A3/$B$16</f>
        <v>0.13333333333333333</v>
      </c>
      <c r="D27">
        <f>$A4/$B$16</f>
        <v>0.2</v>
      </c>
      <c r="E27">
        <f>$A5/$B$16</f>
        <v>0.26666666666666666</v>
      </c>
      <c r="F27">
        <f>$A6/$B$16</f>
        <v>0.33333333333333331</v>
      </c>
      <c r="G27">
        <f>$A7/$B$16</f>
        <v>0.4</v>
      </c>
      <c r="H27">
        <f>$A8/$B$16</f>
        <v>0.46666666666666667</v>
      </c>
      <c r="I27" s="11"/>
      <c r="J27" s="16"/>
    </row>
    <row r="28" spans="1:11" x14ac:dyDescent="0.25">
      <c r="A28" t="s">
        <v>15</v>
      </c>
      <c r="B28" t="s">
        <v>16</v>
      </c>
      <c r="C28" t="s">
        <v>17</v>
      </c>
      <c r="D28" t="s">
        <v>19</v>
      </c>
      <c r="E28" t="s">
        <v>18</v>
      </c>
      <c r="F28" t="s">
        <v>20</v>
      </c>
      <c r="G28" s="11" t="s">
        <v>21</v>
      </c>
      <c r="H28" s="11" t="s">
        <v>22</v>
      </c>
      <c r="I28" s="11"/>
      <c r="J28" s="16"/>
    </row>
    <row r="29" spans="1:11" x14ac:dyDescent="0.25">
      <c r="A29" t="s">
        <v>13</v>
      </c>
      <c r="B29">
        <f>($A2+$B2)/$B$13</f>
        <v>0.6</v>
      </c>
      <c r="C29">
        <f>($A3+$B3)/$B$13</f>
        <v>1.2</v>
      </c>
      <c r="D29">
        <f>($A$4+$B$4)/$B13</f>
        <v>1.8</v>
      </c>
      <c r="E29">
        <f>($A$5+$B$5)/$B13</f>
        <v>2.4</v>
      </c>
      <c r="F29">
        <f>($A$6+$B$6)/$B13</f>
        <v>3</v>
      </c>
      <c r="G29">
        <f>($A$7+$B$7)/$B13</f>
        <v>3.6</v>
      </c>
      <c r="H29">
        <f>($A$8+$B$8)/$B13</f>
        <v>4.2</v>
      </c>
    </row>
    <row r="30" spans="1:11" x14ac:dyDescent="0.25">
      <c r="A30" t="s">
        <v>14</v>
      </c>
      <c r="B30">
        <f>($A2+$B2)/$B$14</f>
        <v>0.3</v>
      </c>
      <c r="C30">
        <f>($A3+$B3)/$B$14</f>
        <v>0.6</v>
      </c>
      <c r="D30">
        <f>($A$4+$B$4)/$B14</f>
        <v>0.9</v>
      </c>
      <c r="E30">
        <f>($A$5+$B$5)/$B14</f>
        <v>1.2</v>
      </c>
      <c r="F30">
        <f>($A$6+$B$6)/$B14</f>
        <v>1.5</v>
      </c>
      <c r="G30">
        <f>($A$7+$B$7)/$B14</f>
        <v>1.8</v>
      </c>
      <c r="H30">
        <f>($A$8+$B$8)/$B14</f>
        <v>2.1</v>
      </c>
    </row>
    <row r="31" spans="1:11" x14ac:dyDescent="0.25">
      <c r="A31" t="s">
        <v>26</v>
      </c>
      <c r="B31">
        <f>($A2+$B2)/$B$16</f>
        <v>0.2</v>
      </c>
      <c r="C31">
        <f>($A3+$B3)/$B$16</f>
        <v>0.4</v>
      </c>
      <c r="D31">
        <f>($A$4+$B$4)/$B$16</f>
        <v>0.6</v>
      </c>
      <c r="E31">
        <f>($A$5+$B$5)/$B$16</f>
        <v>0.8</v>
      </c>
      <c r="F31">
        <f>($A$6+$B$6)/$B$16</f>
        <v>1</v>
      </c>
      <c r="G31">
        <f>($A$7+$B$7)/$B$16</f>
        <v>1.2</v>
      </c>
      <c r="H31">
        <f>($A$8+$B$8)/$B$16</f>
        <v>1.4</v>
      </c>
    </row>
    <row r="32" spans="1:11" x14ac:dyDescent="0.25">
      <c r="A32" t="s">
        <v>27</v>
      </c>
      <c r="B32">
        <f>$B2/$B$22</f>
        <v>0.13333333333333333</v>
      </c>
      <c r="C32">
        <f>$B3/$B$22</f>
        <v>0.26666666666666666</v>
      </c>
      <c r="D32">
        <f>$B4/$B$22</f>
        <v>0.4</v>
      </c>
      <c r="E32">
        <f>$B5/$B$22</f>
        <v>0.53333333333333333</v>
      </c>
      <c r="F32">
        <f>$B6/$B$22</f>
        <v>0.66666666666666663</v>
      </c>
      <c r="G32">
        <f>$B7/$B$22</f>
        <v>0.8</v>
      </c>
      <c r="H32">
        <f>$B8/$B$22</f>
        <v>0.93333333333333335</v>
      </c>
    </row>
    <row r="33" spans="1:8" x14ac:dyDescent="0.25">
      <c r="A33" t="s">
        <v>0</v>
      </c>
      <c r="B33" t="s">
        <v>1</v>
      </c>
      <c r="F33" s="12"/>
    </row>
    <row r="34" spans="1:8" x14ac:dyDescent="0.25">
      <c r="A34">
        <v>0</v>
      </c>
      <c r="B34" s="18">
        <f t="shared" ref="B34:H34" si="6">(B$29^$A13)/FACT($A13)</f>
        <v>1</v>
      </c>
      <c r="C34" s="18">
        <f t="shared" si="6"/>
        <v>1</v>
      </c>
      <c r="D34" s="18">
        <f t="shared" si="6"/>
        <v>1</v>
      </c>
      <c r="E34" s="18">
        <f t="shared" si="6"/>
        <v>1</v>
      </c>
      <c r="F34" s="18">
        <f t="shared" si="6"/>
        <v>1</v>
      </c>
      <c r="G34" s="18">
        <f t="shared" si="6"/>
        <v>1</v>
      </c>
      <c r="H34" s="18">
        <f t="shared" si="6"/>
        <v>1</v>
      </c>
    </row>
    <row r="35" spans="1:8" x14ac:dyDescent="0.25">
      <c r="A35">
        <v>1</v>
      </c>
      <c r="B35" s="18">
        <f t="shared" ref="B35:H35" si="7">(B$30^$A14)/FACT($A14)</f>
        <v>0.3</v>
      </c>
      <c r="C35" s="18">
        <f t="shared" si="7"/>
        <v>0.6</v>
      </c>
      <c r="D35" s="18">
        <f t="shared" si="7"/>
        <v>0.9</v>
      </c>
      <c r="E35" s="18">
        <f t="shared" si="7"/>
        <v>1.2</v>
      </c>
      <c r="F35" s="18">
        <f t="shared" si="7"/>
        <v>1.5</v>
      </c>
      <c r="G35" s="18">
        <f t="shared" si="7"/>
        <v>1.8</v>
      </c>
      <c r="H35" s="18">
        <f t="shared" si="7"/>
        <v>2.1</v>
      </c>
    </row>
    <row r="36" spans="1:8" x14ac:dyDescent="0.25">
      <c r="A36">
        <v>2</v>
      </c>
      <c r="B36" s="18">
        <f t="shared" ref="B36:H42" si="8">((B$31^$C$2)/FACT($C$2))*((B$31/$C$2)^($A15-$C$2))</f>
        <v>2.0000000000000007E-2</v>
      </c>
      <c r="C36" s="18">
        <f t="shared" si="8"/>
        <v>8.0000000000000029E-2</v>
      </c>
      <c r="D36" s="18">
        <f t="shared" si="8"/>
        <v>0.18</v>
      </c>
      <c r="E36" s="18">
        <f t="shared" si="8"/>
        <v>0.32000000000000012</v>
      </c>
      <c r="F36" s="18">
        <f t="shared" si="8"/>
        <v>0.5</v>
      </c>
      <c r="G36" s="18">
        <f t="shared" si="8"/>
        <v>0.72</v>
      </c>
      <c r="H36" s="18">
        <f t="shared" si="8"/>
        <v>0.97999999999999987</v>
      </c>
    </row>
    <row r="37" spans="1:8" x14ac:dyDescent="0.25">
      <c r="A37">
        <v>3</v>
      </c>
      <c r="B37" s="18">
        <f t="shared" si="8"/>
        <v>1.3333333333333337E-3</v>
      </c>
      <c r="C37" s="18">
        <f t="shared" si="8"/>
        <v>1.066666666666667E-2</v>
      </c>
      <c r="D37" s="18">
        <f t="shared" si="8"/>
        <v>3.5999999999999997E-2</v>
      </c>
      <c r="E37" s="18">
        <f t="shared" si="8"/>
        <v>8.5333333333333358E-2</v>
      </c>
      <c r="F37" s="18">
        <f t="shared" si="8"/>
        <v>0.16666666666666666</v>
      </c>
      <c r="G37" s="18">
        <f t="shared" si="8"/>
        <v>0.28799999999999998</v>
      </c>
      <c r="H37" s="18">
        <f t="shared" si="8"/>
        <v>0.4573333333333332</v>
      </c>
    </row>
    <row r="38" spans="1:8" x14ac:dyDescent="0.25">
      <c r="A38">
        <v>4</v>
      </c>
      <c r="B38" s="18">
        <f t="shared" si="8"/>
        <v>8.888888888888892E-5</v>
      </c>
      <c r="C38" s="18">
        <f t="shared" si="8"/>
        <v>1.4222222222222227E-3</v>
      </c>
      <c r="D38" s="18">
        <f t="shared" si="8"/>
        <v>7.1999999999999989E-3</v>
      </c>
      <c r="E38" s="18">
        <f t="shared" si="8"/>
        <v>2.2755555555555564E-2</v>
      </c>
      <c r="F38" s="18">
        <f t="shared" si="8"/>
        <v>5.5555555555555552E-2</v>
      </c>
      <c r="G38" s="18">
        <f t="shared" si="8"/>
        <v>0.11519999999999998</v>
      </c>
      <c r="H38" s="18">
        <f t="shared" si="8"/>
        <v>0.21342222222222215</v>
      </c>
    </row>
    <row r="39" spans="1:8" x14ac:dyDescent="0.25">
      <c r="A39">
        <v>5</v>
      </c>
      <c r="B39" s="18">
        <f t="shared" si="8"/>
        <v>5.9259259259259275E-6</v>
      </c>
      <c r="C39" s="18">
        <f t="shared" si="8"/>
        <v>1.8962962962962968E-4</v>
      </c>
      <c r="D39" s="18">
        <f t="shared" si="8"/>
        <v>1.4399999999999997E-3</v>
      </c>
      <c r="E39" s="18">
        <f t="shared" si="8"/>
        <v>6.0681481481481498E-3</v>
      </c>
      <c r="F39" s="18">
        <f t="shared" si="8"/>
        <v>1.8518518518518517E-2</v>
      </c>
      <c r="G39" s="18">
        <f t="shared" si="8"/>
        <v>4.6079999999999989E-2</v>
      </c>
      <c r="H39" s="18">
        <f t="shared" si="8"/>
        <v>9.9597037037036984E-2</v>
      </c>
    </row>
    <row r="40" spans="1:8" x14ac:dyDescent="0.25">
      <c r="A40">
        <v>6</v>
      </c>
      <c r="B40" s="18">
        <f t="shared" si="8"/>
        <v>3.9506172839506184E-7</v>
      </c>
      <c r="C40" s="18">
        <f t="shared" si="8"/>
        <v>2.5283950617283958E-5</v>
      </c>
      <c r="D40" s="18">
        <f t="shared" si="8"/>
        <v>2.879999999999999E-4</v>
      </c>
      <c r="E40" s="18">
        <f t="shared" si="8"/>
        <v>1.6181728395061733E-3</v>
      </c>
      <c r="F40" s="18">
        <f t="shared" si="8"/>
        <v>6.1728395061728392E-3</v>
      </c>
      <c r="G40" s="18">
        <f t="shared" si="8"/>
        <v>1.8431999999999994E-2</v>
      </c>
      <c r="H40" s="18">
        <f t="shared" si="8"/>
        <v>4.6478617283950592E-2</v>
      </c>
    </row>
    <row r="41" spans="1:8" x14ac:dyDescent="0.25">
      <c r="A41">
        <v>7</v>
      </c>
      <c r="B41" s="18">
        <f t="shared" si="8"/>
        <v>2.633744855967079E-8</v>
      </c>
      <c r="C41" s="18">
        <f t="shared" si="8"/>
        <v>3.3711934156378611E-6</v>
      </c>
      <c r="D41" s="18">
        <f t="shared" si="8"/>
        <v>5.7599999999999977E-5</v>
      </c>
      <c r="E41" s="18">
        <f t="shared" si="8"/>
        <v>4.3151275720164622E-4</v>
      </c>
      <c r="F41" s="18">
        <f t="shared" si="8"/>
        <v>2.0576131687242796E-3</v>
      </c>
      <c r="G41" s="18">
        <f t="shared" si="8"/>
        <v>7.3727999999999971E-3</v>
      </c>
      <c r="H41" s="18">
        <f t="shared" si="8"/>
        <v>2.1690021399176938E-2</v>
      </c>
    </row>
    <row r="42" spans="1:8" x14ac:dyDescent="0.25">
      <c r="A42">
        <v>8</v>
      </c>
      <c r="B42" s="18">
        <f t="shared" si="8"/>
        <v>1.7558299039780527E-9</v>
      </c>
      <c r="C42" s="18">
        <f t="shared" si="8"/>
        <v>4.4949245541838149E-7</v>
      </c>
      <c r="D42" s="18">
        <f t="shared" si="8"/>
        <v>1.1519999999999995E-5</v>
      </c>
      <c r="E42" s="18">
        <f t="shared" si="8"/>
        <v>1.1507006858710566E-4</v>
      </c>
      <c r="F42" s="18">
        <f t="shared" si="8"/>
        <v>6.8587105624142645E-4</v>
      </c>
      <c r="G42" s="18">
        <f t="shared" si="8"/>
        <v>2.9491199999999987E-3</v>
      </c>
      <c r="H42" s="18">
        <f t="shared" si="8"/>
        <v>1.0122009986282571E-2</v>
      </c>
    </row>
    <row r="43" spans="1:8" x14ac:dyDescent="0.25">
      <c r="A43">
        <v>9</v>
      </c>
      <c r="B43" s="18">
        <f t="shared" ref="B43:H47" si="9">((B$31^$C$2)/FACT($C$2))*((B$31/$C$2)^($D$2))*((B$32/$C$2)^($A22-($C$2+$D$2)))</f>
        <v>1.1705532693187018E-10</v>
      </c>
      <c r="C43" s="18">
        <f t="shared" si="9"/>
        <v>5.9932327389117531E-8</v>
      </c>
      <c r="D43" s="18">
        <f t="shared" si="9"/>
        <v>2.3039999999999986E-6</v>
      </c>
      <c r="E43" s="18">
        <f t="shared" si="9"/>
        <v>3.0685351623228176E-5</v>
      </c>
      <c r="F43" s="18">
        <f t="shared" si="9"/>
        <v>2.2862368541380884E-4</v>
      </c>
      <c r="G43" s="18">
        <f t="shared" si="9"/>
        <v>1.1796479999999993E-3</v>
      </c>
      <c r="H43" s="18">
        <f t="shared" si="9"/>
        <v>4.7236046602651995E-3</v>
      </c>
    </row>
    <row r="44" spans="1:8" x14ac:dyDescent="0.25">
      <c r="A44">
        <v>10</v>
      </c>
      <c r="B44" s="18">
        <f t="shared" si="9"/>
        <v>5.2024589747497858E-12</v>
      </c>
      <c r="C44" s="18">
        <f t="shared" si="9"/>
        <v>5.3273179901437806E-9</v>
      </c>
      <c r="D44" s="18">
        <f t="shared" si="9"/>
        <v>3.0719999999999979E-7</v>
      </c>
      <c r="E44" s="18">
        <f t="shared" si="9"/>
        <v>5.4551736219072314E-6</v>
      </c>
      <c r="F44" s="18">
        <f t="shared" si="9"/>
        <v>5.080526342529085E-5</v>
      </c>
      <c r="G44" s="18">
        <f t="shared" si="9"/>
        <v>3.1457279999999978E-4</v>
      </c>
      <c r="H44" s="18">
        <f t="shared" si="9"/>
        <v>1.4695658943047287E-3</v>
      </c>
    </row>
    <row r="45" spans="1:8" x14ac:dyDescent="0.25">
      <c r="A45">
        <v>11</v>
      </c>
      <c r="B45" s="18">
        <f t="shared" si="9"/>
        <v>2.3122039887776827E-13</v>
      </c>
      <c r="C45" s="18">
        <f t="shared" si="9"/>
        <v>4.7353937690166942E-10</v>
      </c>
      <c r="D45" s="18">
        <f t="shared" si="9"/>
        <v>4.0959999999999978E-8</v>
      </c>
      <c r="E45" s="18">
        <f t="shared" si="9"/>
        <v>9.6980864389461897E-7</v>
      </c>
      <c r="F45" s="18">
        <f t="shared" si="9"/>
        <v>1.1290058538953523E-5</v>
      </c>
      <c r="G45" s="18">
        <f t="shared" si="9"/>
        <v>8.3886079999999954E-5</v>
      </c>
      <c r="H45" s="18">
        <f t="shared" si="9"/>
        <v>4.5719827822813782E-4</v>
      </c>
    </row>
    <row r="46" spans="1:8" x14ac:dyDescent="0.25">
      <c r="A46">
        <v>12</v>
      </c>
      <c r="B46" s="18">
        <f t="shared" si="9"/>
        <v>1.0276462172345256E-14</v>
      </c>
      <c r="C46" s="18">
        <f t="shared" si="9"/>
        <v>4.2092389057926169E-11</v>
      </c>
      <c r="D46" s="18">
        <f t="shared" si="9"/>
        <v>5.4613333333333302E-9</v>
      </c>
      <c r="E46" s="18">
        <f t="shared" si="9"/>
        <v>1.7241042558126559E-7</v>
      </c>
      <c r="F46" s="18">
        <f t="shared" si="9"/>
        <v>2.5089018975452273E-6</v>
      </c>
      <c r="G46" s="18">
        <f t="shared" si="9"/>
        <v>2.236962133333332E-5</v>
      </c>
      <c r="H46" s="18">
        <f t="shared" si="9"/>
        <v>1.4223946433764288E-4</v>
      </c>
    </row>
    <row r="47" spans="1:8" x14ac:dyDescent="0.25">
      <c r="A47">
        <v>13</v>
      </c>
      <c r="B47" s="18">
        <f t="shared" si="9"/>
        <v>4.5673165210423354E-16</v>
      </c>
      <c r="C47" s="18">
        <f t="shared" si="9"/>
        <v>3.7415456940378812E-12</v>
      </c>
      <c r="D47" s="18">
        <f t="shared" si="9"/>
        <v>7.2817777777777732E-10</v>
      </c>
      <c r="E47" s="18">
        <f t="shared" si="9"/>
        <v>3.0650742325558322E-8</v>
      </c>
      <c r="F47" s="18">
        <f t="shared" si="9"/>
        <v>5.5753375501005037E-7</v>
      </c>
      <c r="G47" s="18">
        <f t="shared" si="9"/>
        <v>5.9652323555555518E-6</v>
      </c>
      <c r="H47" s="18">
        <f t="shared" si="9"/>
        <v>4.425227779393334E-5</v>
      </c>
    </row>
    <row r="48" spans="1:8" x14ac:dyDescent="0.25">
      <c r="A48" t="s">
        <v>2</v>
      </c>
      <c r="B48" s="18">
        <f>1/SUM(B$34:B$47)</f>
        <v>0.75675675675842702</v>
      </c>
      <c r="C48" s="18">
        <f t="shared" ref="C48:H48" si="10">1/SUM(C$34:C$47)</f>
        <v>0.59090909208708631</v>
      </c>
      <c r="D48" s="18">
        <f t="shared" si="10"/>
        <v>0.47058828437935207</v>
      </c>
      <c r="E48" s="18">
        <f t="shared" si="10"/>
        <v>0.37931099662682272</v>
      </c>
      <c r="F48" s="18">
        <f t="shared" si="10"/>
        <v>0.30769696102517424</v>
      </c>
      <c r="G48" s="18">
        <f t="shared" si="10"/>
        <v>0.25002247941275874</v>
      </c>
      <c r="H48" s="18">
        <f t="shared" si="10"/>
        <v>0.20261453381765446</v>
      </c>
    </row>
    <row r="50" spans="1:6" x14ac:dyDescent="0.25">
      <c r="B50" t="s">
        <v>12</v>
      </c>
    </row>
    <row r="51" spans="1:6" x14ac:dyDescent="0.25">
      <c r="A51" s="4">
        <v>1</v>
      </c>
      <c r="B51" s="20">
        <f>B$48*B$43</f>
        <v>8.8582409570259433E-11</v>
      </c>
      <c r="F51" s="13"/>
    </row>
    <row r="52" spans="1:6" x14ac:dyDescent="0.25">
      <c r="A52" s="4">
        <v>2</v>
      </c>
      <c r="B52" s="20">
        <f>C$48*C$43</f>
        <v>3.5414557164169455E-8</v>
      </c>
      <c r="F52" s="13"/>
    </row>
    <row r="53" spans="1:6" x14ac:dyDescent="0.25">
      <c r="A53" s="4">
        <v>3</v>
      </c>
      <c r="B53" s="20">
        <f>D$48*D$43</f>
        <v>1.0842354072100266E-6</v>
      </c>
      <c r="F53" s="13"/>
    </row>
    <row r="54" spans="1:6" x14ac:dyDescent="0.25">
      <c r="A54" s="4">
        <v>4</v>
      </c>
      <c r="B54" s="20">
        <f>E$48*E$43</f>
        <v>1.1639291306051172E-5</v>
      </c>
      <c r="F54" s="13"/>
    </row>
    <row r="55" spans="1:6" x14ac:dyDescent="0.25">
      <c r="A55" s="4">
        <v>5</v>
      </c>
      <c r="B55" s="20">
        <f>F$48*F$43</f>
        <v>7.034681322020444E-5</v>
      </c>
      <c r="F55" s="13"/>
    </row>
    <row r="56" spans="1:6" x14ac:dyDescent="0.25">
      <c r="A56" s="4">
        <v>6</v>
      </c>
      <c r="B56" s="20">
        <f>G$48*G$43</f>
        <v>2.9493851779430186E-4</v>
      </c>
      <c r="F56" s="13"/>
    </row>
    <row r="57" spans="1:6" x14ac:dyDescent="0.25">
      <c r="A57" s="4">
        <v>7</v>
      </c>
      <c r="B57" s="20">
        <f>H$48*H$43</f>
        <v>9.5707095617853346E-4</v>
      </c>
      <c r="F57" s="13"/>
    </row>
    <row r="60" spans="1:6" x14ac:dyDescent="0.25">
      <c r="B60" t="s">
        <v>24</v>
      </c>
    </row>
    <row r="61" spans="1:6" x14ac:dyDescent="0.25">
      <c r="A61" s="4">
        <v>1</v>
      </c>
      <c r="B61" s="21">
        <f>B$48*B$47+B$48*B$46+B$48*B$45+B$48*B$44+B$43</f>
        <v>1.2117542292886998E-10</v>
      </c>
      <c r="F61" s="13"/>
    </row>
    <row r="62" spans="1:6" x14ac:dyDescent="0.25">
      <c r="A62" s="4">
        <v>2</v>
      </c>
      <c r="B62" s="21">
        <f>C$48*C$47+C$48*C$46+C$48*C$45+C$48*C$44+C$43</f>
        <v>6.3387190437976105E-8</v>
      </c>
      <c r="F62" s="13"/>
    </row>
    <row r="63" spans="1:6" x14ac:dyDescent="0.25">
      <c r="A63" s="4">
        <v>3</v>
      </c>
      <c r="B63" s="21">
        <f>D$48*D$47+D$48*D$46+D$48*D$45+D$48*D$44+D$43</f>
        <v>2.4707527285044384E-6</v>
      </c>
      <c r="F63" s="13"/>
    </row>
    <row r="64" spans="1:6" x14ac:dyDescent="0.25">
      <c r="A64" s="4">
        <v>4</v>
      </c>
      <c r="B64" s="21">
        <f>E$48*E$47+E$48*E$46+E$48*E$45+E$48*E$44+E$43</f>
        <v>3.3199441383754082E-5</v>
      </c>
      <c r="F64" s="13"/>
    </row>
    <row r="65" spans="1:6" x14ac:dyDescent="0.25">
      <c r="A65" s="4">
        <v>5</v>
      </c>
      <c r="B65" s="21">
        <f>F$48*F$47+F$48*F$46+F$48*F$45+F$48*F$44+F$43</f>
        <v>2.486737602075571E-4</v>
      </c>
      <c r="F65" s="13"/>
    </row>
    <row r="66" spans="1:6" x14ac:dyDescent="0.25">
      <c r="A66" s="4">
        <v>6</v>
      </c>
      <c r="B66" s="21">
        <f>G$48*G$47+G$48*G$46+G$48*G$45+G$48*G$44+G$43</f>
        <v>1.2863560274947239E-3</v>
      </c>
      <c r="F66" s="13"/>
    </row>
    <row r="67" spans="1:6" x14ac:dyDescent="0.25">
      <c r="A67" s="4">
        <v>7</v>
      </c>
      <c r="B67" s="21">
        <f>H$48*H$47+H$48*H$46+H$48*H$45+H$48*H$44+H$43</f>
        <v>5.1517810222523365E-3</v>
      </c>
      <c r="F67" s="13"/>
    </row>
    <row r="69" spans="1:6" x14ac:dyDescent="0.25">
      <c r="B69" t="s">
        <v>25</v>
      </c>
    </row>
    <row r="70" spans="1:6" x14ac:dyDescent="0.25">
      <c r="A70" s="4">
        <v>1</v>
      </c>
      <c r="B70" s="22">
        <f>($B51*(B$32/B$31))</f>
        <v>5.905493971350628E-11</v>
      </c>
    </row>
    <row r="71" spans="1:6" x14ac:dyDescent="0.25">
      <c r="A71" s="4">
        <v>2</v>
      </c>
      <c r="B71" s="22">
        <f>($B52*(C$32/C$31))</f>
        <v>2.3609704776112969E-8</v>
      </c>
    </row>
    <row r="72" spans="1:6" x14ac:dyDescent="0.25">
      <c r="A72" s="4">
        <v>3</v>
      </c>
      <c r="B72" s="22">
        <f>($B53*(D$32/D$31))</f>
        <v>7.2282360480668449E-7</v>
      </c>
    </row>
    <row r="73" spans="1:6" x14ac:dyDescent="0.25">
      <c r="A73" s="4">
        <v>4</v>
      </c>
      <c r="B73" s="22">
        <f>($B54*(E$32/E$31))</f>
        <v>7.7595275373674474E-6</v>
      </c>
    </row>
    <row r="74" spans="1:6" x14ac:dyDescent="0.25">
      <c r="A74" s="4">
        <v>5</v>
      </c>
      <c r="B74" s="22">
        <f>($B55*(F$32/F$31))</f>
        <v>4.6897875480136291E-5</v>
      </c>
    </row>
    <row r="75" spans="1:6" x14ac:dyDescent="0.25">
      <c r="A75" s="4">
        <v>6</v>
      </c>
      <c r="B75" s="22">
        <f>($B56*(G$32/G$31))</f>
        <v>1.9662567852953458E-4</v>
      </c>
    </row>
    <row r="76" spans="1:6" x14ac:dyDescent="0.25">
      <c r="A76" s="4">
        <v>7</v>
      </c>
      <c r="B76" s="22">
        <f>($B57*(H$32/H$31))</f>
        <v>6.3804730411902238E-4</v>
      </c>
    </row>
    <row r="78" spans="1:6" x14ac:dyDescent="0.25">
      <c r="B78" t="s">
        <v>29</v>
      </c>
    </row>
    <row r="79" spans="1:6" x14ac:dyDescent="0.25">
      <c r="A79" s="4">
        <v>1</v>
      </c>
      <c r="B79" s="22">
        <f>($B61*(B$32/B$31))</f>
        <v>8.0783615285913315E-11</v>
      </c>
    </row>
    <row r="80" spans="1:6" x14ac:dyDescent="0.25">
      <c r="A80" s="4">
        <v>2</v>
      </c>
      <c r="B80" s="22">
        <f>($B62*(C$32/C$31))</f>
        <v>4.2258126958650734E-8</v>
      </c>
    </row>
    <row r="81" spans="1:2" x14ac:dyDescent="0.25">
      <c r="A81" s="4">
        <v>3</v>
      </c>
      <c r="B81" s="22">
        <f>($B63*(D$32/D$31))</f>
        <v>1.6471684856696257E-6</v>
      </c>
    </row>
    <row r="82" spans="1:2" x14ac:dyDescent="0.25">
      <c r="A82" s="4">
        <v>4</v>
      </c>
      <c r="B82" s="22">
        <f>($B64*(E$32/E$31))</f>
        <v>2.2132960922502719E-5</v>
      </c>
    </row>
    <row r="83" spans="1:2" x14ac:dyDescent="0.25">
      <c r="A83" s="4">
        <v>5</v>
      </c>
      <c r="B83" s="22">
        <f>($B65*(F$32/F$31))</f>
        <v>1.6578250680503805E-4</v>
      </c>
    </row>
    <row r="84" spans="1:2" x14ac:dyDescent="0.25">
      <c r="A84" s="4">
        <v>6</v>
      </c>
      <c r="B84" s="22">
        <f>($B66*(G$32/G$31))</f>
        <v>8.575706849964827E-4</v>
      </c>
    </row>
    <row r="85" spans="1:2" x14ac:dyDescent="0.25">
      <c r="A85" s="4">
        <v>7</v>
      </c>
      <c r="B85" s="22">
        <f>($B67*(H$32/H$31))</f>
        <v>3.4345206815015582E-3</v>
      </c>
    </row>
    <row r="87" spans="1:2" x14ac:dyDescent="0.25">
      <c r="B87" t="s">
        <v>30</v>
      </c>
    </row>
    <row r="88" spans="1:2" x14ac:dyDescent="0.25">
      <c r="A88" s="4">
        <v>1</v>
      </c>
      <c r="B88" s="22">
        <f>B70+B79</f>
        <v>1.3983855499941961E-10</v>
      </c>
    </row>
    <row r="89" spans="1:2" x14ac:dyDescent="0.25">
      <c r="A89" s="4">
        <v>2</v>
      </c>
      <c r="B89" s="22">
        <f t="shared" ref="B89:B94" si="11">B71+B80</f>
        <v>6.5867831734763707E-8</v>
      </c>
    </row>
    <row r="90" spans="1:2" x14ac:dyDescent="0.25">
      <c r="A90" s="4">
        <v>3</v>
      </c>
      <c r="B90" s="22">
        <f t="shared" si="11"/>
        <v>2.3699920904763104E-6</v>
      </c>
    </row>
    <row r="91" spans="1:2" x14ac:dyDescent="0.25">
      <c r="A91" s="4">
        <v>4</v>
      </c>
      <c r="B91" s="22">
        <f t="shared" si="11"/>
        <v>2.9892488459870165E-5</v>
      </c>
    </row>
    <row r="92" spans="1:2" x14ac:dyDescent="0.25">
      <c r="A92" s="4">
        <v>5</v>
      </c>
      <c r="B92" s="22">
        <f t="shared" si="11"/>
        <v>2.1268038228517433E-4</v>
      </c>
    </row>
    <row r="93" spans="1:2" x14ac:dyDescent="0.25">
      <c r="A93" s="4">
        <v>6</v>
      </c>
      <c r="B93" s="22">
        <f t="shared" si="11"/>
        <v>1.0541963635260173E-3</v>
      </c>
    </row>
    <row r="94" spans="1:2" x14ac:dyDescent="0.25">
      <c r="A94" s="4">
        <v>7</v>
      </c>
      <c r="B94" s="22">
        <f t="shared" si="11"/>
        <v>4.0725679856205808E-3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2016-12-03T21:46:39Z</dcterms:modified>
</cp:coreProperties>
</file>