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F62" i="1" l="1"/>
  <c r="F63" i="1"/>
  <c r="F64" i="1"/>
  <c r="F65" i="1"/>
  <c r="F66" i="1"/>
  <c r="F67" i="1"/>
  <c r="F61" i="1"/>
  <c r="F52" i="1"/>
  <c r="F53" i="1"/>
  <c r="F54" i="1"/>
  <c r="F55" i="1"/>
  <c r="F56" i="1"/>
  <c r="F57" i="1"/>
  <c r="F51" i="1"/>
  <c r="F43" i="1"/>
  <c r="F44" i="1"/>
  <c r="F45" i="1"/>
  <c r="F46" i="1"/>
  <c r="F47" i="1"/>
  <c r="F48" i="1"/>
  <c r="F42" i="1"/>
  <c r="F38" i="1"/>
  <c r="F37" i="1"/>
  <c r="F36" i="1"/>
  <c r="F35" i="1"/>
  <c r="F34" i="1"/>
  <c r="F32" i="1"/>
  <c r="F33" i="1"/>
  <c r="S43" i="1"/>
  <c r="S42" i="1"/>
  <c r="S41" i="1"/>
  <c r="S40" i="1"/>
  <c r="S39" i="1"/>
  <c r="S38" i="1"/>
  <c r="S37" i="1"/>
  <c r="S36" i="1"/>
  <c r="S35" i="1"/>
  <c r="S34" i="1"/>
  <c r="R43" i="1"/>
  <c r="R42" i="1"/>
  <c r="R41" i="1"/>
  <c r="R40" i="1"/>
  <c r="R39" i="1"/>
  <c r="R38" i="1"/>
  <c r="R37" i="1"/>
  <c r="R36" i="1"/>
  <c r="R35" i="1"/>
  <c r="R34" i="1"/>
  <c r="Q43" i="1"/>
  <c r="Q42" i="1"/>
  <c r="Q41" i="1"/>
  <c r="Q40" i="1"/>
  <c r="Q39" i="1"/>
  <c r="Q38" i="1"/>
  <c r="Q37" i="1"/>
  <c r="Q36" i="1"/>
  <c r="Q35" i="1"/>
  <c r="Q34" i="1"/>
  <c r="P43" i="1"/>
  <c r="P42" i="1"/>
  <c r="P41" i="1"/>
  <c r="P40" i="1"/>
  <c r="P39" i="1"/>
  <c r="P38" i="1"/>
  <c r="P37" i="1"/>
  <c r="P36" i="1"/>
  <c r="P35" i="1"/>
  <c r="P34" i="1"/>
  <c r="O43" i="1"/>
  <c r="O42" i="1"/>
  <c r="O41" i="1"/>
  <c r="O40" i="1"/>
  <c r="O39" i="1"/>
  <c r="O38" i="1"/>
  <c r="O37" i="1"/>
  <c r="O36" i="1"/>
  <c r="O35" i="1"/>
  <c r="O34" i="1"/>
  <c r="N43" i="1"/>
  <c r="N42" i="1"/>
  <c r="N41" i="1"/>
  <c r="N40" i="1"/>
  <c r="N39" i="1"/>
  <c r="N38" i="1"/>
  <c r="N37" i="1"/>
  <c r="N36" i="1"/>
  <c r="N35" i="1"/>
  <c r="N34" i="1"/>
  <c r="M35" i="1"/>
  <c r="M36" i="1"/>
  <c r="M37" i="1"/>
  <c r="M38" i="1"/>
  <c r="M39" i="1"/>
  <c r="M40" i="1"/>
  <c r="M41" i="1"/>
  <c r="M42" i="1"/>
  <c r="M43" i="1"/>
  <c r="M34" i="1"/>
  <c r="S32" i="1"/>
  <c r="S31" i="1"/>
  <c r="P32" i="1"/>
  <c r="P31" i="1"/>
  <c r="R32" i="1"/>
  <c r="R31" i="1"/>
  <c r="Q32" i="1"/>
  <c r="Q31" i="1"/>
  <c r="O32" i="1"/>
  <c r="O31" i="1"/>
  <c r="N32" i="1"/>
  <c r="N31" i="1"/>
  <c r="M32" i="1"/>
  <c r="M31" i="1"/>
  <c r="N17" i="1"/>
  <c r="F18" i="1"/>
  <c r="F19" i="1"/>
  <c r="F20" i="1"/>
  <c r="F21" i="1"/>
  <c r="F22" i="1"/>
  <c r="F23" i="1"/>
  <c r="F24" i="1"/>
  <c r="S18" i="1"/>
  <c r="S19" i="1"/>
  <c r="S20" i="1"/>
  <c r="S21" i="1"/>
  <c r="S22" i="1"/>
  <c r="S23" i="1"/>
  <c r="S24" i="1"/>
  <c r="S25" i="1"/>
  <c r="S26" i="1"/>
  <c r="S17" i="1"/>
  <c r="R18" i="1"/>
  <c r="R19" i="1"/>
  <c r="R20" i="1"/>
  <c r="R21" i="1"/>
  <c r="R22" i="1"/>
  <c r="R23" i="1"/>
  <c r="R24" i="1"/>
  <c r="R25" i="1"/>
  <c r="R26" i="1"/>
  <c r="R17" i="1"/>
  <c r="Q18" i="1"/>
  <c r="Q19" i="1"/>
  <c r="Q20" i="1"/>
  <c r="Q21" i="1"/>
  <c r="Q22" i="1"/>
  <c r="Q23" i="1"/>
  <c r="Q24" i="1"/>
  <c r="Q25" i="1"/>
  <c r="Q26" i="1"/>
  <c r="Q17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3" i="1"/>
  <c r="O24" i="1"/>
  <c r="O25" i="1"/>
  <c r="O26" i="1"/>
  <c r="O17" i="1"/>
  <c r="N18" i="1"/>
  <c r="N19" i="1"/>
  <c r="N20" i="1"/>
  <c r="N21" i="1"/>
  <c r="N22" i="1"/>
  <c r="N23" i="1"/>
  <c r="N24" i="1"/>
  <c r="N25" i="1"/>
  <c r="N26" i="1"/>
  <c r="M18" i="1"/>
  <c r="M19" i="1"/>
  <c r="M20" i="1"/>
  <c r="M21" i="1"/>
  <c r="M22" i="1"/>
  <c r="M23" i="1"/>
  <c r="M24" i="1"/>
  <c r="M25" i="1"/>
  <c r="M26" i="1"/>
  <c r="M17" i="1"/>
  <c r="E18" i="1"/>
  <c r="E19" i="1"/>
  <c r="E20" i="1"/>
  <c r="E21" i="1"/>
  <c r="E22" i="1"/>
  <c r="E24" i="1"/>
  <c r="E23" i="1"/>
  <c r="E3" i="1"/>
  <c r="H21" i="1"/>
  <c r="H22" i="1"/>
  <c r="H23" i="1"/>
  <c r="H24" i="1"/>
  <c r="H25" i="1"/>
  <c r="H26" i="1"/>
  <c r="H27" i="1"/>
  <c r="H28" i="1"/>
  <c r="H29" i="1"/>
  <c r="H20" i="1"/>
  <c r="H18" i="1"/>
  <c r="H19" i="1"/>
  <c r="H17" i="1"/>
  <c r="I21" i="1"/>
  <c r="I22" i="1"/>
  <c r="I23" i="1"/>
  <c r="I24" i="1"/>
  <c r="I25" i="1"/>
  <c r="I26" i="1"/>
  <c r="I27" i="1"/>
  <c r="I28" i="1"/>
  <c r="I29" i="1"/>
  <c r="I20" i="1"/>
  <c r="I18" i="1"/>
  <c r="I19" i="1"/>
  <c r="I17" i="1"/>
  <c r="J21" i="1"/>
  <c r="J22" i="1"/>
  <c r="J23" i="1"/>
  <c r="J24" i="1"/>
  <c r="J25" i="1"/>
  <c r="J26" i="1"/>
  <c r="J27" i="1"/>
  <c r="J28" i="1"/>
  <c r="J29" i="1"/>
  <c r="J20" i="1"/>
  <c r="J18" i="1"/>
  <c r="J19" i="1"/>
  <c r="J17" i="1"/>
  <c r="G6" i="1"/>
  <c r="G7" i="1"/>
  <c r="G8" i="1"/>
  <c r="G9" i="1"/>
  <c r="G10" i="1"/>
  <c r="G11" i="1"/>
  <c r="G12" i="1"/>
  <c r="G13" i="1"/>
  <c r="G14" i="1"/>
  <c r="G3" i="1"/>
  <c r="G4" i="1"/>
  <c r="G5" i="1"/>
  <c r="G2" i="1"/>
  <c r="H6" i="1"/>
  <c r="H7" i="1"/>
  <c r="H8" i="1"/>
  <c r="H9" i="1"/>
  <c r="H10" i="1"/>
  <c r="H11" i="1"/>
  <c r="H12" i="1"/>
  <c r="H13" i="1"/>
  <c r="H14" i="1"/>
  <c r="H5" i="1"/>
  <c r="H3" i="1"/>
  <c r="H4" i="1"/>
  <c r="H2" i="1"/>
  <c r="I6" i="1"/>
  <c r="I7" i="1"/>
  <c r="I8" i="1"/>
  <c r="I9" i="1"/>
  <c r="I10" i="1"/>
  <c r="I11" i="1"/>
  <c r="I12" i="1"/>
  <c r="I13" i="1"/>
  <c r="I14" i="1"/>
  <c r="I5" i="1"/>
  <c r="I3" i="1"/>
  <c r="I4" i="1"/>
  <c r="I2" i="1"/>
  <c r="J6" i="1"/>
  <c r="J7" i="1"/>
  <c r="J8" i="1"/>
  <c r="J9" i="1"/>
  <c r="J10" i="1"/>
  <c r="J11" i="1"/>
  <c r="J12" i="1"/>
  <c r="J13" i="1"/>
  <c r="J14" i="1"/>
  <c r="J5" i="1"/>
  <c r="J3" i="1"/>
  <c r="J4" i="1"/>
  <c r="J2" i="1"/>
  <c r="D3" i="1"/>
  <c r="D2" i="1"/>
  <c r="D4" i="1"/>
  <c r="E9" i="1" l="1"/>
  <c r="E4" i="1"/>
  <c r="F4" i="1" s="1"/>
  <c r="E5" i="1"/>
  <c r="E13" i="1"/>
  <c r="E8" i="1"/>
  <c r="E12" i="1"/>
  <c r="F12" i="1" s="1"/>
  <c r="E11" i="1"/>
  <c r="E2" i="1"/>
  <c r="F2" i="1" s="1"/>
  <c r="E6" i="1"/>
  <c r="F6" i="1" s="1"/>
  <c r="E10" i="1"/>
  <c r="F10" i="1" s="1"/>
  <c r="E14" i="1"/>
  <c r="F14" i="1" s="1"/>
  <c r="F3" i="1"/>
  <c r="E7" i="1"/>
  <c r="F7" i="1" s="1"/>
  <c r="D6" i="1"/>
  <c r="D7" i="1"/>
  <c r="D8" i="1"/>
  <c r="D9" i="1"/>
  <c r="F9" i="1" s="1"/>
  <c r="D10" i="1"/>
  <c r="D11" i="1"/>
  <c r="D12" i="1"/>
  <c r="D13" i="1"/>
  <c r="D14" i="1"/>
  <c r="D5" i="1"/>
  <c r="F5" i="1" s="1"/>
  <c r="D19" i="1"/>
  <c r="D20" i="1"/>
  <c r="D21" i="1"/>
  <c r="D22" i="1"/>
  <c r="D23" i="1"/>
  <c r="D24" i="1"/>
  <c r="D18" i="1"/>
  <c r="F8" i="1"/>
  <c r="F11" i="1"/>
  <c r="F13" i="1" l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<sst xmlns="http://schemas.openxmlformats.org/spreadsheetml/2006/main" count="31" uniqueCount="29">
  <si>
    <t>i</t>
  </si>
  <si>
    <t>Q(i)</t>
  </si>
  <si>
    <t>zad1</t>
  </si>
  <si>
    <t>p</t>
  </si>
  <si>
    <t>p0</t>
  </si>
  <si>
    <t>p(i)</t>
  </si>
  <si>
    <t>zad2</t>
  </si>
  <si>
    <t>lamda</t>
  </si>
  <si>
    <t>mi</t>
  </si>
  <si>
    <t>N</t>
  </si>
  <si>
    <t>C</t>
  </si>
  <si>
    <t>u</t>
  </si>
  <si>
    <t>N SUM i=c+1</t>
  </si>
  <si>
    <t>0.2</t>
  </si>
  <si>
    <t>0.4</t>
  </si>
  <si>
    <t>0.6</t>
  </si>
  <si>
    <t>0.8</t>
  </si>
  <si>
    <t>0.10</t>
  </si>
  <si>
    <t>0.12</t>
  </si>
  <si>
    <t>0.14</t>
  </si>
  <si>
    <t>v</t>
  </si>
  <si>
    <t>n</t>
  </si>
  <si>
    <t>c</t>
  </si>
  <si>
    <t>zad3</t>
  </si>
  <si>
    <t>ł</t>
  </si>
  <si>
    <t xml:space="preserve">zad4 </t>
  </si>
  <si>
    <t>lambda duze</t>
  </si>
  <si>
    <t xml:space="preserve">zad5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</si>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</sst>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\ _z_ł_-;\-* #,##0.00\ _z_ł_-;_-* &quot;-&quot;??\ _z_ł_-;_-@_-"/>
    <numFmt numFmtId="164" formatCode="_-* #,##0.0000\ _z_ł_-;\-* #,##0.0000\ _z_ł_-;_-* &quot;-&quot;??\ _z_ł_-;_-@_-"/>
    <numFmt numFmtId="165" formatCode="0.0000"/>
    <numFmt numFmtId="166" formatCode="0.0"/>
    <numFmt numFmtId="167" formatCode="0.0000000000000000"/>
    <numFmt numFmtId="168" formatCode="0.00000000000000000"/>
    <numFmt numFmtId="169" formatCode="0.00000000000000000000000000"/>
    <numFmt numFmtId="204" formatCode="_-* #,##0.000000000000000\ _z_ł_-;\-* #,##0.000000000000000\ _z_ł_-;_-* &quot;-&quot;??\ _z_ł_-;_-@_-"/>
    <numFmt numFmtId="213" formatCode="_-* #,##0.000000000000000000000000\ _z_ł_-;\-* #,##0.000000000000000000000000\ _z_ł_-;_-* &quot;-&quot;??\ _z_ł_-;_-@_-"/>
    <numFmt numFmtId="215" formatCode="_-* #,##0\ _z_ł_-;\-* #,##0\ _z_ł_-;_-* &quot;-&quot;??\ _z_ł_-;_-@_-"/>
    <numFmt numFmtId="235" formatCode="_-* #,##0.000000000000000\ _z_ł_-;\-* #,##0.000000000000000\ _z_ł_-;_-* &quot;-&quot;?????????????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213" fontId="0" fillId="0" borderId="0" xfId="1" applyNumberFormat="1" applyFont="1"/>
    <xf numFmtId="215" fontId="0" fillId="0" borderId="0" xfId="1" applyNumberFormat="1" applyFont="1"/>
    <xf numFmtId="2" fontId="0" fillId="0" borderId="0" xfId="1" applyNumberFormat="1" applyFont="1"/>
    <xf numFmtId="204" fontId="0" fillId="0" borderId="0" xfId="0" applyNumberFormat="1"/>
    <xf numFmtId="23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A10" zoomScale="115" zoomScaleNormal="115" workbookViewId="0">
      <selection activeCell="F61" sqref="F61"/>
    </sheetView>
  </sheetViews>
  <sheetFormatPr defaultRowHeight="15" x14ac:dyDescent="0.25"/>
  <cols>
    <col min="1" max="1" width="13.85546875" customWidth="1"/>
    <col min="2" max="2" width="21.7109375" customWidth="1"/>
    <col min="3" max="3" width="11.5703125" customWidth="1"/>
    <col min="4" max="4" width="13.85546875" customWidth="1"/>
    <col min="5" max="5" width="9.7109375" customWidth="1"/>
    <col min="6" max="6" width="35" customWidth="1"/>
    <col min="7" max="7" width="13.42578125" customWidth="1"/>
    <col min="8" max="8" width="13.140625" customWidth="1"/>
    <col min="9" max="9" width="18" customWidth="1"/>
    <col min="10" max="10" width="17" bestFit="1" customWidth="1"/>
    <col min="11" max="11" width="6.42578125" customWidth="1"/>
    <col min="12" max="12" width="13.85546875" customWidth="1"/>
    <col min="13" max="13" width="11.5703125" customWidth="1"/>
    <col min="14" max="14" width="17.140625" customWidth="1"/>
    <col min="15" max="15" width="12.28515625" customWidth="1"/>
    <col min="16" max="19" width="13.140625" bestFit="1" customWidth="1"/>
    <col min="21" max="21" width="9.140625" customWidth="1"/>
  </cols>
  <sheetData>
    <row r="1" spans="1:19" x14ac:dyDescent="0.25">
      <c r="A1" t="s">
        <v>2</v>
      </c>
      <c r="B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>
        <v>4</v>
      </c>
      <c r="H1">
        <v>5</v>
      </c>
      <c r="I1">
        <v>6</v>
      </c>
      <c r="J1">
        <v>7</v>
      </c>
      <c r="K1" t="s">
        <v>9</v>
      </c>
      <c r="L1" t="s">
        <v>10</v>
      </c>
      <c r="M1" t="s">
        <v>11</v>
      </c>
    </row>
    <row r="2" spans="1:19" x14ac:dyDescent="0.25">
      <c r="A2" s="6"/>
      <c r="B2" s="4">
        <v>1.4</v>
      </c>
      <c r="C2" s="5">
        <v>0</v>
      </c>
      <c r="D2">
        <f>(FACT($K$2)/(FACT($K$2-C2)*FACT(C2)))*1.4^C2</f>
        <v>1</v>
      </c>
      <c r="E2">
        <f>1/SUM(D2:D14)</f>
        <v>1.8073234409369274E-8</v>
      </c>
      <c r="F2" s="10">
        <f>E2*D2</f>
        <v>1.8073234409369274E-8</v>
      </c>
      <c r="G2">
        <f>(FACT($K$2)/(FACT($K$2-$C2)*FACT($C2)))*$D$21^$C2</f>
        <v>1</v>
      </c>
      <c r="H2">
        <f>(FACT($K$2)/(FACT($K$2-$C2)*FACT($C2)))*$D$22^$C2</f>
        <v>1</v>
      </c>
      <c r="I2">
        <f>(FACT($K$2)/(FACT($K$2-$C2)*FACT($C2)))*$D$23^$C2</f>
        <v>1</v>
      </c>
      <c r="J2">
        <f>(FACT($K$2)/(FACT($K$2-$C2)*FACT($C2)))*$B$2^$C2</f>
        <v>1</v>
      </c>
      <c r="K2" s="6">
        <v>12</v>
      </c>
      <c r="L2" s="11">
        <v>2</v>
      </c>
      <c r="M2" s="6">
        <v>5</v>
      </c>
      <c r="N2" s="3"/>
      <c r="O2" s="8"/>
    </row>
    <row r="3" spans="1:19" x14ac:dyDescent="0.25">
      <c r="A3" s="6"/>
      <c r="B3" s="4"/>
      <c r="C3" s="5">
        <v>1</v>
      </c>
      <c r="D3">
        <f t="shared" ref="D3:D4" si="0">(FACT($K$2)/(FACT($K$2-C3)*FACT(C3)))*1.4^C3</f>
        <v>16.799999999999997</v>
      </c>
      <c r="E3">
        <f>1/SUM(D2:D14)</f>
        <v>1.8073234409369274E-8</v>
      </c>
      <c r="F3" s="10">
        <f t="shared" ref="F3:F14" si="1">E3*D3</f>
        <v>3.0363033807740376E-7</v>
      </c>
      <c r="G3">
        <f t="shared" ref="G3:G4" si="2">(FACT($K$2)/(FACT($K$2-$C3)*FACT($C3)))*$D$21^$C3</f>
        <v>9.6000000000000014</v>
      </c>
      <c r="H3">
        <f t="shared" ref="H3:H4" si="3">(FACT($K$2)/(FACT($K$2-$C3)*FACT($C3)))*$D$22^$C3</f>
        <v>12</v>
      </c>
      <c r="I3">
        <f t="shared" ref="I3:I4" si="4">(FACT($K$2)/(FACT($K$2-$C3)*FACT($C3)))*$D$23^$C3</f>
        <v>14.399999999999999</v>
      </c>
      <c r="J3">
        <f t="shared" ref="J3:J4" si="5">(FACT($K$2)/(FACT($K$2-$C3)*FACT($C3)))*$B$2^$C3</f>
        <v>16.799999999999997</v>
      </c>
      <c r="K3" s="9"/>
      <c r="L3" s="7"/>
      <c r="M3" s="3"/>
      <c r="N3" s="3"/>
      <c r="O3" s="8"/>
    </row>
    <row r="4" spans="1:19" x14ac:dyDescent="0.25">
      <c r="A4" s="6"/>
      <c r="B4" s="4"/>
      <c r="C4" s="5">
        <v>2</v>
      </c>
      <c r="D4">
        <f t="shared" si="0"/>
        <v>129.35999999999999</v>
      </c>
      <c r="E4">
        <f>1/SUM(D2:D14)</f>
        <v>1.8073234409369274E-8</v>
      </c>
      <c r="F4" s="10">
        <f t="shared" si="1"/>
        <v>2.3379536031960092E-6</v>
      </c>
      <c r="G4">
        <f t="shared" si="2"/>
        <v>42.240000000000009</v>
      </c>
      <c r="H4">
        <f t="shared" si="3"/>
        <v>66</v>
      </c>
      <c r="I4">
        <f t="shared" si="4"/>
        <v>95.039999999999992</v>
      </c>
      <c r="J4">
        <f t="shared" si="5"/>
        <v>129.35999999999999</v>
      </c>
      <c r="K4" s="9"/>
      <c r="L4" s="7"/>
      <c r="M4" s="3"/>
      <c r="N4" s="3"/>
      <c r="O4" s="8"/>
    </row>
    <row r="5" spans="1:19" x14ac:dyDescent="0.25">
      <c r="A5" s="6"/>
      <c r="B5" s="4"/>
      <c r="C5" s="5">
        <v>3</v>
      </c>
      <c r="D5">
        <f>((2^2)*FACT(12)/(FACT(12-C5)*FACT(2)))*(1.4/2)^C5</f>
        <v>905.51999999999975</v>
      </c>
      <c r="E5">
        <f>1/SUM(D2:D14)</f>
        <v>1.8073234409369274E-8</v>
      </c>
      <c r="F5" s="10">
        <f t="shared" si="1"/>
        <v>1.6365675222372061E-5</v>
      </c>
      <c r="G5" s="12">
        <f>(($L$2*$L$2)*FACT($K$2)/(FACT($K$2-$C5)*FACT($L$2)))*($D$21/$L$2)^$C5</f>
        <v>168.96000000000004</v>
      </c>
      <c r="H5" s="12">
        <f>(($L$2*$L$2)*FACT($K$2)/(FACT($K$2-$C5)*FACT($L$2)))*($D$22/$L$2)^$C5</f>
        <v>330</v>
      </c>
      <c r="I5" s="12">
        <f>(($L$2*$L$2)*FACT($K$2)/(FACT($K$2-$C5)*FACT($L$2)))*($D$23/$L$2)^$C5</f>
        <v>570.24</v>
      </c>
      <c r="J5" s="12">
        <f>(($L$2*$L$2)*FACT($K$2)/(FACT($K$2-$C5)*FACT($L$2)))*($B$2/$L$2)^$C5</f>
        <v>905.51999999999975</v>
      </c>
      <c r="K5" s="9"/>
      <c r="L5" s="7"/>
      <c r="M5" s="3"/>
      <c r="N5" s="3"/>
      <c r="O5" s="8"/>
    </row>
    <row r="6" spans="1:19" x14ac:dyDescent="0.25">
      <c r="A6" s="6"/>
      <c r="B6" s="4"/>
      <c r="C6" s="5">
        <v>4</v>
      </c>
      <c r="D6">
        <f t="shared" ref="D6:D14" si="6">((2^2)*FACT(12)/(FACT(12-C6)*FACT(2)))*(1.4/2)^C6</f>
        <v>5704.775999999998</v>
      </c>
      <c r="E6">
        <f>1/SUM(D2:D14)</f>
        <v>1.8073234409369274E-8</v>
      </c>
      <c r="F6" s="10">
        <f t="shared" si="1"/>
        <v>1.0310375390094397E-4</v>
      </c>
      <c r="G6" s="12">
        <f t="shared" ref="G6:G14" si="7">(($L$2*$L$2)*FACT($K$2)/(FACT($K$2-$C6)*FACT($L$2)))*($D$21/$L$2)^$C6</f>
        <v>608.25600000000031</v>
      </c>
      <c r="H6" s="12">
        <f t="shared" ref="H6:H14" si="8">(($L$2*$L$2)*FACT($K$2)/(FACT($K$2-$C6)*FACT($L$2)))*($D$22/$L$2)^$C6</f>
        <v>1485</v>
      </c>
      <c r="I6" s="12">
        <f t="shared" ref="I6:I14" si="9">(($L$2*$L$2)*FACT($K$2)/(FACT($K$2-$C6)*FACT($L$2)))*($D$23/$L$2)^$C6</f>
        <v>3079.2959999999998</v>
      </c>
      <c r="J6" s="12">
        <f t="shared" ref="J6:J14" si="10">(($L$2*$L$2)*FACT($K$2)/(FACT($K$2-$C6)*FACT($L$2)))*($B$2/$L$2)^$C6</f>
        <v>5704.775999999998</v>
      </c>
      <c r="K6" s="9"/>
      <c r="L6" s="7"/>
      <c r="M6" s="3"/>
      <c r="N6" s="3"/>
      <c r="O6" s="8"/>
    </row>
    <row r="7" spans="1:19" x14ac:dyDescent="0.25">
      <c r="A7" s="6"/>
      <c r="B7" s="4"/>
      <c r="C7" s="5">
        <v>5</v>
      </c>
      <c r="D7">
        <f t="shared" si="6"/>
        <v>31946.745599999987</v>
      </c>
      <c r="E7">
        <f>1/SUM(D2:D14)</f>
        <v>1.8073234409369274E-8</v>
      </c>
      <c r="F7" s="10">
        <f t="shared" si="1"/>
        <v>5.7738102184528618E-4</v>
      </c>
      <c r="G7" s="12">
        <f t="shared" si="7"/>
        <v>1946.4192000000012</v>
      </c>
      <c r="H7" s="12">
        <f t="shared" si="8"/>
        <v>5940</v>
      </c>
      <c r="I7" s="12">
        <f t="shared" si="9"/>
        <v>14780.620799999999</v>
      </c>
      <c r="J7" s="12">
        <f t="shared" si="10"/>
        <v>31946.745599999987</v>
      </c>
      <c r="K7" s="9"/>
      <c r="L7" s="7"/>
      <c r="M7" s="3"/>
      <c r="N7" s="3"/>
      <c r="O7" s="8"/>
    </row>
    <row r="8" spans="1:19" x14ac:dyDescent="0.25">
      <c r="A8" s="6"/>
      <c r="B8" s="4"/>
      <c r="C8" s="5">
        <v>6</v>
      </c>
      <c r="D8">
        <f t="shared" si="6"/>
        <v>156539.05343999993</v>
      </c>
      <c r="E8">
        <f>1/SUM(D2:D14)</f>
        <v>1.8073234409369274E-8</v>
      </c>
      <c r="F8" s="10">
        <f t="shared" si="1"/>
        <v>2.8291670070419023E-3</v>
      </c>
      <c r="G8" s="12">
        <f t="shared" si="7"/>
        <v>5449.9737600000035</v>
      </c>
      <c r="H8" s="12">
        <f t="shared" si="8"/>
        <v>20790</v>
      </c>
      <c r="I8" s="12">
        <f t="shared" si="9"/>
        <v>62078.607359999995</v>
      </c>
      <c r="J8" s="12">
        <f t="shared" si="10"/>
        <v>156539.05343999993</v>
      </c>
      <c r="K8" s="9"/>
      <c r="L8" s="7"/>
      <c r="M8" s="3"/>
      <c r="N8" s="3"/>
      <c r="O8" s="8"/>
    </row>
    <row r="9" spans="1:19" x14ac:dyDescent="0.25">
      <c r="A9" s="6"/>
      <c r="B9" s="4"/>
      <c r="C9" s="5">
        <v>7</v>
      </c>
      <c r="D9">
        <f t="shared" si="6"/>
        <v>657464.02444799955</v>
      </c>
      <c r="E9">
        <f>1/SUM(D2:D14)</f>
        <v>1.8073234409369274E-8</v>
      </c>
      <c r="F9" s="10">
        <f t="shared" si="1"/>
        <v>1.1882501429575988E-2</v>
      </c>
      <c r="G9" s="12">
        <f t="shared" si="7"/>
        <v>13079.93702400001</v>
      </c>
      <c r="H9" s="12">
        <f t="shared" si="8"/>
        <v>62370</v>
      </c>
      <c r="I9" s="12">
        <f t="shared" si="9"/>
        <v>223482.98649599997</v>
      </c>
      <c r="J9" s="12">
        <f t="shared" si="10"/>
        <v>657464.02444799955</v>
      </c>
      <c r="K9" s="9"/>
      <c r="L9" s="7"/>
      <c r="M9" s="3"/>
      <c r="N9" s="3"/>
      <c r="O9" s="8"/>
    </row>
    <row r="10" spans="1:19" x14ac:dyDescent="0.25">
      <c r="A10" s="6"/>
      <c r="B10" s="4"/>
      <c r="C10" s="5">
        <v>8</v>
      </c>
      <c r="D10">
        <f t="shared" si="6"/>
        <v>2301124.0855679987</v>
      </c>
      <c r="E10">
        <f>1/SUM(D2:D14)</f>
        <v>1.8073234409369274E-8</v>
      </c>
      <c r="F10" s="10">
        <f t="shared" si="1"/>
        <v>4.1588755003515956E-2</v>
      </c>
      <c r="G10" s="12">
        <f t="shared" si="7"/>
        <v>26159.874048000023</v>
      </c>
      <c r="H10" s="12">
        <f t="shared" si="8"/>
        <v>155925</v>
      </c>
      <c r="I10" s="12">
        <f t="shared" si="9"/>
        <v>670448.95948799991</v>
      </c>
      <c r="J10" s="12">
        <f t="shared" si="10"/>
        <v>2301124.0855679987</v>
      </c>
      <c r="K10" s="9"/>
      <c r="L10" s="7"/>
      <c r="M10" s="3"/>
      <c r="N10" s="3"/>
      <c r="O10" s="8"/>
    </row>
    <row r="11" spans="1:19" x14ac:dyDescent="0.25">
      <c r="A11" s="6"/>
      <c r="B11" s="4"/>
      <c r="C11" s="5">
        <v>9</v>
      </c>
      <c r="D11">
        <f t="shared" si="6"/>
        <v>6443147.4395903954</v>
      </c>
      <c r="E11">
        <f>1/SUM(D2:D14)</f>
        <v>1.8073234409369274E-8</v>
      </c>
      <c r="F11" s="10">
        <f t="shared" si="1"/>
        <v>0.11644851400984467</v>
      </c>
      <c r="G11" s="12">
        <f t="shared" si="7"/>
        <v>41855.798476800039</v>
      </c>
      <c r="H11" s="12">
        <f t="shared" si="8"/>
        <v>311850</v>
      </c>
      <c r="I11" s="12">
        <f t="shared" si="9"/>
        <v>1609077.5027711999</v>
      </c>
      <c r="J11" s="12">
        <f t="shared" si="10"/>
        <v>6443147.4395903954</v>
      </c>
      <c r="K11" s="9"/>
      <c r="L11" s="7"/>
      <c r="M11" s="3"/>
      <c r="N11" s="3"/>
      <c r="O11" s="8"/>
    </row>
    <row r="12" spans="1:19" x14ac:dyDescent="0.25">
      <c r="A12" s="6"/>
      <c r="B12" s="4"/>
      <c r="C12" s="5">
        <v>10</v>
      </c>
      <c r="D12">
        <f t="shared" si="6"/>
        <v>13530609.62313983</v>
      </c>
      <c r="E12">
        <f>1/SUM(D2:D14)</f>
        <v>1.8073234409369274E-8</v>
      </c>
      <c r="F12" s="10">
        <f t="shared" si="1"/>
        <v>0.24454187942067382</v>
      </c>
      <c r="G12" s="12">
        <f t="shared" si="7"/>
        <v>50226.958172160055</v>
      </c>
      <c r="H12" s="12">
        <f t="shared" si="8"/>
        <v>467775</v>
      </c>
      <c r="I12" s="12">
        <f t="shared" si="9"/>
        <v>2896339.5049881595</v>
      </c>
      <c r="J12" s="12">
        <f t="shared" si="10"/>
        <v>13530609.62313983</v>
      </c>
      <c r="K12" s="9"/>
      <c r="L12" s="7"/>
      <c r="M12" s="3"/>
      <c r="N12" s="3"/>
      <c r="O12" s="8"/>
    </row>
    <row r="13" spans="1:19" x14ac:dyDescent="0.25">
      <c r="A13" s="6"/>
      <c r="B13" s="4"/>
      <c r="C13" s="5">
        <v>11</v>
      </c>
      <c r="D13">
        <f t="shared" si="6"/>
        <v>18942853.472395759</v>
      </c>
      <c r="E13">
        <f>1/SUM(D2:D14)</f>
        <v>1.8073234409369274E-8</v>
      </c>
      <c r="F13" s="10">
        <f t="shared" si="1"/>
        <v>0.34235863118894327</v>
      </c>
      <c r="G13" s="12">
        <f t="shared" si="7"/>
        <v>40181.566537728046</v>
      </c>
      <c r="H13" s="12">
        <f t="shared" si="8"/>
        <v>467775</v>
      </c>
      <c r="I13" s="12">
        <f t="shared" si="9"/>
        <v>3475607.4059857912</v>
      </c>
      <c r="J13" s="12">
        <f t="shared" si="10"/>
        <v>18942853.472395759</v>
      </c>
      <c r="K13" s="9"/>
      <c r="L13" s="7"/>
      <c r="M13" s="3"/>
      <c r="N13" s="3"/>
      <c r="O13" s="8"/>
    </row>
    <row r="14" spans="1:19" x14ac:dyDescent="0.25">
      <c r="A14" s="6"/>
      <c r="B14" s="2"/>
      <c r="C14" s="5">
        <v>12</v>
      </c>
      <c r="D14">
        <f t="shared" si="6"/>
        <v>13259997.43067703</v>
      </c>
      <c r="E14">
        <f>1/SUM(D2:D14)</f>
        <v>1.8073234409369274E-8</v>
      </c>
      <c r="F14" s="10">
        <f t="shared" si="1"/>
        <v>0.23965104183226027</v>
      </c>
      <c r="G14" s="12">
        <f t="shared" si="7"/>
        <v>16072.626615091222</v>
      </c>
      <c r="H14" s="12">
        <f t="shared" si="8"/>
        <v>233887.5</v>
      </c>
      <c r="I14" s="12">
        <f t="shared" si="9"/>
        <v>2085364.4435914748</v>
      </c>
      <c r="J14" s="12">
        <f t="shared" si="10"/>
        <v>13259997.43067703</v>
      </c>
      <c r="M14" s="3"/>
      <c r="N14" s="3"/>
    </row>
    <row r="15" spans="1:19" x14ac:dyDescent="0.25">
      <c r="A15" s="6"/>
      <c r="B15" s="2"/>
      <c r="C15" s="2"/>
    </row>
    <row r="16" spans="1:19" x14ac:dyDescent="0.25">
      <c r="A16" s="6"/>
      <c r="B16" s="2"/>
      <c r="C16" s="2"/>
      <c r="H16">
        <v>1</v>
      </c>
      <c r="I16">
        <v>2</v>
      </c>
      <c r="J16">
        <v>3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</row>
    <row r="17" spans="1:19" x14ac:dyDescent="0.25">
      <c r="A17" s="6" t="s">
        <v>6</v>
      </c>
      <c r="B17" s="2" t="s">
        <v>7</v>
      </c>
      <c r="C17" s="2" t="s">
        <v>8</v>
      </c>
      <c r="D17" t="s">
        <v>3</v>
      </c>
      <c r="E17" t="s">
        <v>4</v>
      </c>
      <c r="F17" t="s">
        <v>20</v>
      </c>
      <c r="H17">
        <f>(FACT($K$2)/(FACT($K$2-$C2)*FACT($C2)))*$D$18^$C2</f>
        <v>1</v>
      </c>
      <c r="I17">
        <f>(FACT($K$2)/(FACT($K$2-$C2)*FACT($C2)))*$D$19^$C2</f>
        <v>1</v>
      </c>
      <c r="J17">
        <f>(FACT($K$2)/(FACT($K$2-$C2)*FACT($C2)))*$D$20^$C2</f>
        <v>1</v>
      </c>
      <c r="L17">
        <v>3</v>
      </c>
      <c r="M17">
        <f>(($L17-$L$2)*(($D$18/$L$2)^$L17))/FACT($K$2-$L17)</f>
        <v>2.7557319223985899E-9</v>
      </c>
      <c r="N17">
        <f>(($L17-$L$2)*(($D$19/$L$2)^$L17))/FACT($K$2-$L17)</f>
        <v>2.2045855379188719E-8</v>
      </c>
      <c r="O17">
        <f>(($L17-$L$2)*(($D$20/$L$2)^$L17))/FACT($K$2-$L17)</f>
        <v>7.4404761904761899E-8</v>
      </c>
      <c r="P17">
        <f>(($L17-$L$2)*(($D$21/$L$2)^$L17))/FACT($K$2-$L17)</f>
        <v>1.7636684303350975E-7</v>
      </c>
      <c r="Q17">
        <f>(($L17-$L$2)*(($D$22/$L$2)^$L17))/FACT($K$2-$L17)</f>
        <v>3.4446649029982366E-7</v>
      </c>
      <c r="R17">
        <f>(($L17-$L$2)*(($D$23/$L$2)^$L17))/FACT($K$2-$L17)</f>
        <v>5.9523809523809519E-7</v>
      </c>
      <c r="S17">
        <f>(($L17-$L$2)*(($D$24/$L$2)^$L17))/FACT($K$2-$L17)</f>
        <v>9.452160493827158E-7</v>
      </c>
    </row>
    <row r="18" spans="1:19" x14ac:dyDescent="0.25">
      <c r="A18" s="6"/>
      <c r="B18">
        <v>1</v>
      </c>
      <c r="C18">
        <v>5</v>
      </c>
      <c r="D18">
        <f>B18/5</f>
        <v>0.2</v>
      </c>
      <c r="E18">
        <f>1/SUM(H17:H29)</f>
        <v>6.3682223077227318E-2</v>
      </c>
      <c r="F18">
        <f>(E18*((FACT($K$2)*($L$2^$L$2)/FACT($L$2))*(SUM(M17:M26))))</f>
        <v>1.6812106892388021</v>
      </c>
      <c r="H18">
        <f t="shared" ref="H18:H19" si="11">(FACT($K$2)/(FACT($K$2-$C3)*FACT($C3)))*$D$18^$C3</f>
        <v>2.4000000000000004</v>
      </c>
      <c r="I18">
        <f t="shared" ref="I18:I19" si="12">(FACT($K$2)/(FACT($K$2-$C3)*FACT($C3)))*$D$19^$C3</f>
        <v>4.8000000000000007</v>
      </c>
      <c r="J18">
        <f t="shared" ref="J18:J19" si="13">(FACT($K$2)/(FACT($K$2-$C3)*FACT($C3)))*$D$20^$C3</f>
        <v>7.1999999999999993</v>
      </c>
      <c r="L18">
        <v>4</v>
      </c>
      <c r="M18">
        <f t="shared" ref="M18:S27" si="14">(($L18-$L$2)*(($D$18/$L$2)^$L18))/FACT($K$2-$L18)</f>
        <v>4.9603174603174624E-9</v>
      </c>
      <c r="N18">
        <f t="shared" ref="N18:N26" si="15">(($L18-$L$2)*(($D$19/$L$2)^$L18))/FACT($K$2-$L18)</f>
        <v>7.9365079365079398E-8</v>
      </c>
      <c r="O18">
        <f t="shared" ref="O18:O26" si="16">(($L18-$L$2)*(($D$20/$L$2)^$L18))/FACT($K$2-$L18)</f>
        <v>4.0178571428571429E-7</v>
      </c>
      <c r="P18">
        <f t="shared" ref="P18:P26" si="17">(($L18-$L$2)*(($D$21/$L$2)^$L18))/FACT($K$2-$L18)</f>
        <v>1.2698412698412704E-6</v>
      </c>
      <c r="Q18">
        <f t="shared" ref="Q18:Q26" si="18">(($L18-$L$2)*(($D$22/$L$2)^$L18))/FACT($K$2-$L18)</f>
        <v>3.1001984126984127E-6</v>
      </c>
      <c r="R18">
        <f t="shared" ref="R18:R26" si="19">(($L18-$L$2)*(($D$23/$L$2)^$L18))/FACT($K$2-$L18)</f>
        <v>6.4285714285714286E-6</v>
      </c>
      <c r="S18">
        <f t="shared" ref="S18:S26" si="20">(($L18-$L$2)*(($D$24/$L$2)^$L18))/FACT($K$2-$L18)</f>
        <v>1.1909722222222218E-5</v>
      </c>
    </row>
    <row r="19" spans="1:19" x14ac:dyDescent="0.25">
      <c r="A19" s="6"/>
      <c r="B19">
        <v>2</v>
      </c>
      <c r="D19">
        <f t="shared" ref="D19:D24" si="21">B19/5</f>
        <v>0.4</v>
      </c>
      <c r="E19">
        <f>1/SUM(I17:I29)</f>
        <v>1.7235593117190485E-3</v>
      </c>
      <c r="F19">
        <f>(E19*((FACT($K$2)*($L$2^$L$2)/FACT($L$2))*(SUM(N17:N26))))</f>
        <v>5.0410207116189136</v>
      </c>
      <c r="H19">
        <f t="shared" si="11"/>
        <v>2.6400000000000006</v>
      </c>
      <c r="I19">
        <f t="shared" si="12"/>
        <v>10.560000000000002</v>
      </c>
      <c r="J19">
        <f t="shared" si="13"/>
        <v>23.759999999999998</v>
      </c>
      <c r="L19">
        <v>5</v>
      </c>
      <c r="M19">
        <f t="shared" si="14"/>
        <v>5.9523809523809558E-9</v>
      </c>
      <c r="N19">
        <f t="shared" si="15"/>
        <v>1.9047619047619059E-7</v>
      </c>
      <c r="O19">
        <f t="shared" si="16"/>
        <v>1.4464285714285714E-6</v>
      </c>
      <c r="P19">
        <f t="shared" si="17"/>
        <v>6.0952380952380988E-6</v>
      </c>
      <c r="Q19">
        <f t="shared" si="18"/>
        <v>1.8601190476190478E-5</v>
      </c>
      <c r="R19">
        <f t="shared" si="19"/>
        <v>4.6285714285714284E-5</v>
      </c>
      <c r="S19">
        <f t="shared" si="20"/>
        <v>1.0004166666666663E-4</v>
      </c>
    </row>
    <row r="20" spans="1:19" x14ac:dyDescent="0.25">
      <c r="A20" s="6"/>
      <c r="B20">
        <v>3</v>
      </c>
      <c r="D20">
        <f t="shared" si="21"/>
        <v>0.6</v>
      </c>
      <c r="E20">
        <f>1/SUM(J17:J29)</f>
        <v>7.0077807312873982E-5</v>
      </c>
      <c r="F20">
        <f>(E20*((FACT($K$2)*($L$2^$L$2)/FACT($L$2))*(SUM(O17:O26))))</f>
        <v>6.6683859088727422</v>
      </c>
      <c r="G20" s="12"/>
      <c r="H20" s="12">
        <f>(($L$2*$L$2)*FACT($K$2)/(FACT($K$2-$C5)*FACT($L$2)))*($D$18/$L$2)^$C5</f>
        <v>2.6400000000000006</v>
      </c>
      <c r="I20" s="12">
        <f>(($L$2*$L$2)*FACT($K$2)/(FACT($K$2-$C5)*FACT($L$2)))*($D$19/$L$2)^$C5</f>
        <v>21.120000000000005</v>
      </c>
      <c r="J20" s="12">
        <f>(($L$2*$L$2)*FACT($K$2)/(FACT($K$2-$C5)*FACT($L$2)))*($D$20/$L$2)^$C5</f>
        <v>71.28</v>
      </c>
      <c r="L20">
        <v>6</v>
      </c>
      <c r="M20">
        <f t="shared" si="14"/>
        <v>5.5555555555555584E-9</v>
      </c>
      <c r="N20">
        <f t="shared" si="15"/>
        <v>3.5555555555555574E-7</v>
      </c>
      <c r="O20">
        <f t="shared" si="16"/>
        <v>4.0499999999999993E-6</v>
      </c>
      <c r="P20">
        <f t="shared" si="17"/>
        <v>2.2755555555555567E-5</v>
      </c>
      <c r="Q20">
        <f t="shared" si="18"/>
        <v>8.6805555555555559E-5</v>
      </c>
      <c r="R20">
        <f t="shared" si="19"/>
        <v>2.5919999999999996E-4</v>
      </c>
      <c r="S20">
        <f t="shared" si="20"/>
        <v>6.5360555555555525E-4</v>
      </c>
    </row>
    <row r="21" spans="1:19" x14ac:dyDescent="0.25">
      <c r="A21" s="6"/>
      <c r="B21">
        <v>4</v>
      </c>
      <c r="D21">
        <f t="shared" si="21"/>
        <v>0.8</v>
      </c>
      <c r="E21">
        <f>1/SUM(G2:G14)</f>
        <v>5.1071685742481778E-6</v>
      </c>
      <c r="F21">
        <f>(E21*((FACT($K$2)*($L$2^$L$2)/FACT($L$2))*(SUM(P17:P26))))</f>
        <v>7.5001332970997883</v>
      </c>
      <c r="G21" s="12"/>
      <c r="H21" s="12">
        <f t="shared" ref="H21:H29" si="22">(($L$2*$L$2)*FACT($K$2)/(FACT($K$2-$C6)*FACT($L$2)))*($D$18/$L$2)^$C6</f>
        <v>2.3760000000000012</v>
      </c>
      <c r="I21" s="12">
        <f t="shared" ref="I21:I29" si="23">(($L$2*$L$2)*FACT($K$2)/(FACT($K$2-$C6)*FACT($L$2)))*($D$19/$L$2)^$C6</f>
        <v>38.01600000000002</v>
      </c>
      <c r="J21" s="12">
        <f t="shared" ref="J21:J29" si="24">(($L$2*$L$2)*FACT($K$2)/(FACT($K$2-$C6)*FACT($L$2)))*($D$20/$L$2)^$C6</f>
        <v>192.45599999999999</v>
      </c>
      <c r="L21">
        <v>7</v>
      </c>
      <c r="M21">
        <f t="shared" si="14"/>
        <v>4.1666666666666701E-9</v>
      </c>
      <c r="N21">
        <f t="shared" si="15"/>
        <v>5.3333333333333377E-7</v>
      </c>
      <c r="O21">
        <f t="shared" si="16"/>
        <v>9.1124999999999996E-6</v>
      </c>
      <c r="P21">
        <f t="shared" si="17"/>
        <v>6.8266666666666722E-5</v>
      </c>
      <c r="Q21">
        <f t="shared" si="18"/>
        <v>3.2552083333333332E-4</v>
      </c>
      <c r="R21">
        <f t="shared" si="19"/>
        <v>1.1663999999999999E-3</v>
      </c>
      <c r="S21">
        <f t="shared" si="20"/>
        <v>3.4314291666666646E-3</v>
      </c>
    </row>
    <row r="22" spans="1:19" x14ac:dyDescent="0.25">
      <c r="A22" s="6"/>
      <c r="B22">
        <v>5</v>
      </c>
      <c r="D22">
        <f t="shared" si="21"/>
        <v>1</v>
      </c>
      <c r="E22">
        <f>1/SUM(H2:H14)</f>
        <v>5.7863455553488547E-7</v>
      </c>
      <c r="F22">
        <f>(E22*((FACT($K$2)*($L$2^$L$2)/FACT($L$2))*(SUM(Q17:Q26))))</f>
        <v>8.000016201767556</v>
      </c>
      <c r="G22" s="12"/>
      <c r="H22" s="12">
        <f t="shared" si="22"/>
        <v>1.9008000000000012</v>
      </c>
      <c r="I22" s="12">
        <f t="shared" si="23"/>
        <v>60.825600000000037</v>
      </c>
      <c r="J22" s="12">
        <f t="shared" si="24"/>
        <v>461.89439999999996</v>
      </c>
      <c r="L22">
        <v>8</v>
      </c>
      <c r="M22">
        <f t="shared" si="14"/>
        <v>2.5000000000000021E-9</v>
      </c>
      <c r="N22">
        <f t="shared" si="15"/>
        <v>6.4000000000000054E-7</v>
      </c>
      <c r="O22">
        <f t="shared" si="16"/>
        <v>1.6402499999999998E-5</v>
      </c>
      <c r="P22">
        <f t="shared" si="17"/>
        <v>1.6384000000000014E-4</v>
      </c>
      <c r="Q22">
        <f t="shared" si="18"/>
        <v>9.765625E-4</v>
      </c>
      <c r="R22">
        <f t="shared" si="19"/>
        <v>4.1990399999999994E-3</v>
      </c>
      <c r="S22">
        <f t="shared" si="20"/>
        <v>1.4412002499999991E-2</v>
      </c>
    </row>
    <row r="23" spans="1:19" x14ac:dyDescent="0.25">
      <c r="B23">
        <v>6</v>
      </c>
      <c r="D23">
        <f t="shared" si="21"/>
        <v>1.2</v>
      </c>
      <c r="E23">
        <f>1/SUM(I2:I14)</f>
        <v>9.057199833732136E-8</v>
      </c>
      <c r="F23">
        <f>(E23*((FACT($K$2)*($L$2^$L$2)/FACT($L$2))*(SUM(R17:R26))))</f>
        <v>8.3333360565314187</v>
      </c>
      <c r="G23" s="12"/>
      <c r="H23" s="12">
        <f t="shared" si="22"/>
        <v>1.3305600000000009</v>
      </c>
      <c r="I23" s="12">
        <f t="shared" si="23"/>
        <v>85.155840000000055</v>
      </c>
      <c r="J23" s="12">
        <f t="shared" si="24"/>
        <v>969.97823999999991</v>
      </c>
      <c r="L23">
        <v>9</v>
      </c>
      <c r="M23">
        <f t="shared" si="14"/>
        <v>1.1666666666666678E-9</v>
      </c>
      <c r="N23">
        <f t="shared" si="15"/>
        <v>5.9733333333333392E-7</v>
      </c>
      <c r="O23">
        <f t="shared" si="16"/>
        <v>2.2963499999999998E-5</v>
      </c>
      <c r="P23">
        <f t="shared" si="17"/>
        <v>3.0583466666666697E-4</v>
      </c>
      <c r="Q23">
        <f t="shared" si="18"/>
        <v>2.2786458333333335E-3</v>
      </c>
      <c r="R23">
        <f t="shared" si="19"/>
        <v>1.1757311999999999E-2</v>
      </c>
      <c r="S23">
        <f t="shared" si="20"/>
        <v>4.7079208166666636E-2</v>
      </c>
    </row>
    <row r="24" spans="1:19" x14ac:dyDescent="0.25">
      <c r="B24">
        <v>7</v>
      </c>
      <c r="D24">
        <f t="shared" si="21"/>
        <v>1.4</v>
      </c>
      <c r="E24">
        <f>1/SUM(J2:J14)</f>
        <v>1.8073234409369274E-8</v>
      </c>
      <c r="F24">
        <f>(E24*((FACT($K$2)*($L$2^$L$2)/FACT($L$2))*(SUM(S17:S26))))</f>
        <v>8.5714291539030985</v>
      </c>
      <c r="G24" s="12"/>
      <c r="H24" s="12">
        <f t="shared" si="22"/>
        <v>0.7983360000000006</v>
      </c>
      <c r="I24" s="12">
        <f t="shared" si="23"/>
        <v>102.18700800000008</v>
      </c>
      <c r="J24" s="12">
        <f t="shared" si="24"/>
        <v>1745.9608319999998</v>
      </c>
      <c r="L24">
        <v>10</v>
      </c>
      <c r="M24">
        <f t="shared" si="14"/>
        <v>4.0000000000000043E-10</v>
      </c>
      <c r="N24">
        <f t="shared" si="15"/>
        <v>4.0960000000000044E-7</v>
      </c>
      <c r="O24">
        <f t="shared" si="16"/>
        <v>2.3619599999999997E-5</v>
      </c>
      <c r="P24">
        <f t="shared" si="17"/>
        <v>4.1943040000000045E-4</v>
      </c>
      <c r="Q24">
        <f t="shared" si="18"/>
        <v>3.90625E-3</v>
      </c>
      <c r="R24">
        <f t="shared" si="19"/>
        <v>2.4186470399999997E-2</v>
      </c>
      <c r="S24">
        <f t="shared" si="20"/>
        <v>0.11299009959999992</v>
      </c>
    </row>
    <row r="25" spans="1:19" x14ac:dyDescent="0.25">
      <c r="G25" s="12"/>
      <c r="H25" s="12">
        <f t="shared" si="22"/>
        <v>0.39916800000000036</v>
      </c>
      <c r="I25" s="12">
        <f t="shared" si="23"/>
        <v>102.18700800000009</v>
      </c>
      <c r="J25" s="12">
        <f t="shared" si="24"/>
        <v>2618.9412479999996</v>
      </c>
      <c r="L25">
        <v>11</v>
      </c>
      <c r="M25">
        <f t="shared" si="14"/>
        <v>9.0000000000000103E-11</v>
      </c>
      <c r="N25">
        <f t="shared" si="15"/>
        <v>1.8432000000000021E-7</v>
      </c>
      <c r="O25">
        <f t="shared" si="16"/>
        <v>1.5943229999999999E-5</v>
      </c>
      <c r="P25">
        <f t="shared" si="17"/>
        <v>3.7748736000000043E-4</v>
      </c>
      <c r="Q25">
        <f t="shared" si="18"/>
        <v>4.39453125E-3</v>
      </c>
      <c r="R25">
        <f t="shared" si="19"/>
        <v>3.2651735039999998E-2</v>
      </c>
      <c r="S25">
        <f t="shared" si="20"/>
        <v>0.17795940686999986</v>
      </c>
    </row>
    <row r="26" spans="1:19" x14ac:dyDescent="0.25">
      <c r="G26" s="12"/>
      <c r="H26" s="12">
        <f t="shared" si="22"/>
        <v>0.15966720000000015</v>
      </c>
      <c r="I26" s="12">
        <f t="shared" si="23"/>
        <v>81.749606400000076</v>
      </c>
      <c r="J26" s="12">
        <f t="shared" si="24"/>
        <v>3142.7294975999998</v>
      </c>
      <c r="L26">
        <v>12</v>
      </c>
      <c r="M26">
        <f t="shared" si="14"/>
        <v>1.0000000000000014E-11</v>
      </c>
      <c r="N26">
        <f t="shared" si="15"/>
        <v>4.0960000000000057E-8</v>
      </c>
      <c r="O26">
        <f t="shared" si="16"/>
        <v>5.3144099999999985E-6</v>
      </c>
      <c r="P26">
        <f t="shared" si="17"/>
        <v>1.6777216000000023E-4</v>
      </c>
      <c r="Q26">
        <f t="shared" si="18"/>
        <v>2.44140625E-3</v>
      </c>
      <c r="R26">
        <f t="shared" si="19"/>
        <v>2.1767823359999994E-2</v>
      </c>
      <c r="S26">
        <f t="shared" si="20"/>
        <v>0.13841287200999985</v>
      </c>
    </row>
    <row r="27" spans="1:19" x14ac:dyDescent="0.25">
      <c r="G27" s="12"/>
      <c r="H27" s="12">
        <f t="shared" si="22"/>
        <v>4.7900160000000053E-2</v>
      </c>
      <c r="I27" s="12">
        <f t="shared" si="23"/>
        <v>49.049763840000054</v>
      </c>
      <c r="J27" s="12">
        <f t="shared" si="24"/>
        <v>2828.4565478399995</v>
      </c>
    </row>
    <row r="28" spans="1:19" x14ac:dyDescent="0.25">
      <c r="G28" s="12"/>
      <c r="H28" s="12">
        <f t="shared" si="22"/>
        <v>9.5800320000000109E-3</v>
      </c>
      <c r="I28" s="12">
        <f t="shared" si="23"/>
        <v>19.619905536000022</v>
      </c>
      <c r="J28" s="12">
        <f t="shared" si="24"/>
        <v>1697.0739287039996</v>
      </c>
    </row>
    <row r="29" spans="1:19" x14ac:dyDescent="0.25">
      <c r="G29" s="12"/>
      <c r="H29" s="12">
        <f t="shared" si="22"/>
        <v>9.5800320000000128E-4</v>
      </c>
      <c r="I29" s="12">
        <f t="shared" si="23"/>
        <v>3.9239811072000053</v>
      </c>
      <c r="J29" s="12">
        <f t="shared" si="24"/>
        <v>509.1221786111999</v>
      </c>
    </row>
    <row r="30" spans="1:19" x14ac:dyDescent="0.25">
      <c r="L30" t="s">
        <v>22</v>
      </c>
      <c r="M30">
        <v>0.2</v>
      </c>
      <c r="N30">
        <v>0.4</v>
      </c>
      <c r="O30">
        <v>0.6</v>
      </c>
      <c r="P30">
        <v>0.8</v>
      </c>
      <c r="Q30">
        <v>1</v>
      </c>
      <c r="R30">
        <v>1.2</v>
      </c>
      <c r="S30">
        <v>1.4</v>
      </c>
    </row>
    <row r="31" spans="1:19" x14ac:dyDescent="0.25">
      <c r="F31" t="s">
        <v>21</v>
      </c>
      <c r="L31">
        <v>1</v>
      </c>
      <c r="M31">
        <f>(M$30^$L31)/(FACT($K$2-M$30)*FACT($L31-1))</f>
        <v>5.0104216770883439E-9</v>
      </c>
      <c r="N31">
        <f>(N$30^$L31)/(FACT($K$2-N$30)*FACT($L31-1))</f>
        <v>1.0020843354176688E-8</v>
      </c>
      <c r="O31">
        <f>(O$30^$L31)/(FACT($K$2-O$30)*FACT($L31-1))</f>
        <v>1.5031265031265031E-8</v>
      </c>
      <c r="P31">
        <f>(P$30^$L31)/(FACT($K$2-P$30)*FACT($L31-1))</f>
        <v>2.0041686708353376E-8</v>
      </c>
      <c r="Q31">
        <f>(Q$30^$L31)/(FACT($K$2-Q$30)*FACT($L31-1))</f>
        <v>2.505210838544172E-8</v>
      </c>
      <c r="R31">
        <f>(R$30^$L31)/(FACT($K$2-R$30)*FACT($L31-1))</f>
        <v>3.3068783068783069E-7</v>
      </c>
      <c r="S31">
        <f>(S$30^$L31)/(FACT($K$2-S$30)*FACT($L31-1))</f>
        <v>3.8580246913580245E-7</v>
      </c>
    </row>
    <row r="32" spans="1:19" x14ac:dyDescent="0.25">
      <c r="E32">
        <v>1</v>
      </c>
      <c r="F32" s="13">
        <f>E18*FACT($K$2)*(SUM(M$31:M$32)+((($L$2^$L$2)/FACT($L$2))*SUM(M$34:M$43)))</f>
        <v>3.095334236928311</v>
      </c>
      <c r="L32">
        <v>2</v>
      </c>
      <c r="M32">
        <f>(M$30^$L32)/(FACT($K$2-M$30)*FACT($L32-1))</f>
        <v>1.002084335417669E-9</v>
      </c>
      <c r="N32">
        <f>(N$30^$L32)/(FACT($K$2-N$30)*FACT($L32-1))</f>
        <v>4.0083373416706761E-9</v>
      </c>
      <c r="O32">
        <f>(O$30^$L32)/(FACT($K$2-O$30)*FACT($L32-1))</f>
        <v>9.0187590187590191E-9</v>
      </c>
      <c r="P32">
        <f>(P$30^$L32)/(FACT($K$2-P$30)*FACT($L32-1))</f>
        <v>1.6033349366682704E-8</v>
      </c>
      <c r="Q32">
        <f>(Q$30^$L32)/(FACT($K$2-Q$30)*FACT($L32-1))</f>
        <v>2.505210838544172E-8</v>
      </c>
      <c r="R32">
        <f>(R$30^$L32)/(FACT($K$2-R$30)*FACT($L32-1))</f>
        <v>3.9682539682539683E-7</v>
      </c>
      <c r="S32">
        <f>(S$30^$L32)/(FACT($K$2-S$30)*FACT($L32-1))</f>
        <v>5.4012345679012344E-7</v>
      </c>
    </row>
    <row r="33" spans="1:19" x14ac:dyDescent="0.25">
      <c r="E33">
        <v>2</v>
      </c>
      <c r="F33" s="13">
        <f>E19*FACT($K$2)*(SUM(N$32:N$33)+(($L$2^$L$2)/FACT($L$2))*SUM(N$35:N$44))</f>
        <v>6.8787303668274484</v>
      </c>
    </row>
    <row r="34" spans="1:19" x14ac:dyDescent="0.25">
      <c r="E34">
        <v>3</v>
      </c>
      <c r="F34" s="13">
        <f>E20*FACT($K$2)*(SUM(O$31:O$32)+((($L$2^$L$2)/FACT($L$2))*SUM(O$34:O$43)))</f>
        <v>8.6647138317695482</v>
      </c>
      <c r="L34">
        <v>3</v>
      </c>
      <c r="M34">
        <f>(($L34*((M$30/$L$2)^$L34))/FACT($K$2-$L34))</f>
        <v>8.2671957671957706E-9</v>
      </c>
      <c r="N34">
        <f>(($L34*((N$30/$L$2)^$L34))/FACT($K$2-$L34))</f>
        <v>6.6137566137566165E-8</v>
      </c>
      <c r="O34">
        <f>(($L34*((O$30/$L$2)^$L34))/FACT($K$2-$L34))</f>
        <v>2.2321428571428571E-7</v>
      </c>
      <c r="P34">
        <f>(($L34*((P$30/$L$2)^$L34))/FACT($K$2-$L34))</f>
        <v>5.2910052910052932E-7</v>
      </c>
      <c r="Q34">
        <f>(($L34*((Q$30/$L$2)^$L34))/FACT($K$2-$L34))</f>
        <v>1.033399470899471E-6</v>
      </c>
      <c r="R34">
        <f>(($L34*((R$30/$L$2)^$L34))/FACT($K$2-$L34))</f>
        <v>1.7857142857142857E-6</v>
      </c>
      <c r="S34">
        <f>(($L34*((S$30/$L$2)^$L34))/FACT($K$2-$L34))</f>
        <v>2.8356481481481475E-6</v>
      </c>
    </row>
    <row r="35" spans="1:19" x14ac:dyDescent="0.25">
      <c r="E35">
        <v>4</v>
      </c>
      <c r="F35" s="13">
        <f>E21*FACT($K$2)*(SUM(P$32:NP$33)+(($L$2^$L$2)/FACT($L$2))*SUM(P$35:P$44))</f>
        <v>9.499397456251609</v>
      </c>
      <c r="L35">
        <v>4</v>
      </c>
      <c r="M35">
        <f t="shared" ref="M35:S43" si="25">(($L35*((M$30/$L$2)^$L35))/FACT($K$2-$L35))</f>
        <v>9.9206349206349247E-9</v>
      </c>
      <c r="N35">
        <f t="shared" si="25"/>
        <v>1.587301587301588E-7</v>
      </c>
      <c r="O35">
        <f t="shared" si="25"/>
        <v>8.0357142857142858E-7</v>
      </c>
      <c r="P35">
        <f t="shared" si="25"/>
        <v>2.5396825396825407E-6</v>
      </c>
      <c r="Q35">
        <f t="shared" si="25"/>
        <v>6.2003968253968254E-6</v>
      </c>
      <c r="R35">
        <f t="shared" si="25"/>
        <v>1.2857142857142857E-5</v>
      </c>
      <c r="S35">
        <f t="shared" si="25"/>
        <v>2.3819444444444437E-5</v>
      </c>
    </row>
    <row r="36" spans="1:19" x14ac:dyDescent="0.25">
      <c r="E36">
        <v>5</v>
      </c>
      <c r="F36" s="13">
        <f>E22*FACT($K$2)*(SUM(Q$31:Q$32)+((($L$2^$L$2)/FACT($L$2))*SUM(Q$34:Q$43)))</f>
        <v>9.9999386647371136</v>
      </c>
      <c r="L36">
        <v>5</v>
      </c>
      <c r="M36">
        <f t="shared" si="25"/>
        <v>9.9206349206349264E-9</v>
      </c>
      <c r="N36">
        <f t="shared" si="25"/>
        <v>3.1746031746031764E-7</v>
      </c>
      <c r="O36">
        <f t="shared" si="25"/>
        <v>2.4107142857142856E-6</v>
      </c>
      <c r="P36">
        <f t="shared" si="25"/>
        <v>1.0158730158730165E-5</v>
      </c>
      <c r="Q36">
        <f t="shared" si="25"/>
        <v>3.1001984126984125E-5</v>
      </c>
      <c r="R36">
        <f t="shared" si="25"/>
        <v>7.714285714285714E-5</v>
      </c>
      <c r="S36">
        <f t="shared" si="25"/>
        <v>1.6673611111111105E-4</v>
      </c>
    </row>
    <row r="37" spans="1:19" x14ac:dyDescent="0.25">
      <c r="E37">
        <v>6</v>
      </c>
      <c r="F37" s="13">
        <f>E23*FACT($K$2)*(SUM(R$32:R$33)+(($L$2^$L$2)/FACT($L$2))*SUM(R$35:R$44))</f>
        <v>10.333178323584871</v>
      </c>
      <c r="L37">
        <v>6</v>
      </c>
      <c r="M37">
        <f t="shared" si="25"/>
        <v>8.3333333333333385E-9</v>
      </c>
      <c r="N37">
        <f t="shared" si="25"/>
        <v>5.3333333333333366E-7</v>
      </c>
      <c r="O37">
        <f t="shared" si="25"/>
        <v>6.0749999999999994E-6</v>
      </c>
      <c r="P37">
        <f t="shared" si="25"/>
        <v>3.4133333333333354E-5</v>
      </c>
      <c r="Q37">
        <f t="shared" si="25"/>
        <v>1.3020833333333333E-4</v>
      </c>
      <c r="R37">
        <f t="shared" si="25"/>
        <v>3.8879999999999996E-4</v>
      </c>
      <c r="S37">
        <f t="shared" si="25"/>
        <v>9.8040833333333283E-4</v>
      </c>
    </row>
    <row r="38" spans="1:19" x14ac:dyDescent="0.25">
      <c r="E38">
        <v>7</v>
      </c>
      <c r="F38" s="13">
        <f>E24*FACT($K$2)*(SUM(S$31:S$32)+((($L$2^$L$2)/FACT($L$2))*SUM(S$34:S$43)))</f>
        <v>10.571431850429674</v>
      </c>
      <c r="L38">
        <v>7</v>
      </c>
      <c r="M38">
        <f t="shared" si="25"/>
        <v>5.8333333333333376E-9</v>
      </c>
      <c r="N38">
        <f t="shared" si="25"/>
        <v>7.4666666666666721E-7</v>
      </c>
      <c r="O38">
        <f t="shared" si="25"/>
        <v>1.2757499999999998E-5</v>
      </c>
      <c r="P38">
        <f t="shared" si="25"/>
        <v>9.5573333333333403E-5</v>
      </c>
      <c r="Q38">
        <f t="shared" si="25"/>
        <v>4.5572916666666667E-4</v>
      </c>
      <c r="R38">
        <f t="shared" si="25"/>
        <v>1.6329599999999997E-3</v>
      </c>
      <c r="S38">
        <f t="shared" si="25"/>
        <v>4.8040008333333304E-3</v>
      </c>
    </row>
    <row r="39" spans="1:19" x14ac:dyDescent="0.25">
      <c r="L39">
        <v>8</v>
      </c>
      <c r="M39">
        <f t="shared" si="25"/>
        <v>3.3333333333333363E-9</v>
      </c>
      <c r="N39">
        <f t="shared" si="25"/>
        <v>8.5333333333333409E-7</v>
      </c>
      <c r="O39">
        <f t="shared" si="25"/>
        <v>2.1869999999999996E-5</v>
      </c>
      <c r="P39">
        <f t="shared" si="25"/>
        <v>2.1845333333333353E-4</v>
      </c>
      <c r="Q39">
        <f t="shared" si="25"/>
        <v>1.3020833333333333E-3</v>
      </c>
      <c r="R39">
        <f t="shared" si="25"/>
        <v>5.5987199999999989E-3</v>
      </c>
      <c r="S39">
        <f t="shared" si="25"/>
        <v>1.9216003333333322E-2</v>
      </c>
    </row>
    <row r="40" spans="1:19" x14ac:dyDescent="0.25">
      <c r="L40">
        <v>9</v>
      </c>
      <c r="M40">
        <f t="shared" si="25"/>
        <v>1.5000000000000012E-9</v>
      </c>
      <c r="N40">
        <f t="shared" si="25"/>
        <v>7.6800000000000063E-7</v>
      </c>
      <c r="O40">
        <f t="shared" si="25"/>
        <v>2.9524499999999995E-5</v>
      </c>
      <c r="P40">
        <f t="shared" si="25"/>
        <v>3.9321600000000032E-4</v>
      </c>
      <c r="Q40">
        <f t="shared" si="25"/>
        <v>2.9296875E-3</v>
      </c>
      <c r="R40">
        <f t="shared" si="25"/>
        <v>1.5116543999999997E-2</v>
      </c>
      <c r="S40">
        <f t="shared" si="25"/>
        <v>6.0530410499999958E-2</v>
      </c>
    </row>
    <row r="41" spans="1:19" x14ac:dyDescent="0.25">
      <c r="A41" t="s">
        <v>23</v>
      </c>
      <c r="F41" t="s">
        <v>24</v>
      </c>
      <c r="L41">
        <v>10</v>
      </c>
      <c r="M41">
        <f t="shared" si="25"/>
        <v>5.0000000000000055E-10</v>
      </c>
      <c r="N41">
        <f t="shared" si="25"/>
        <v>5.1200000000000056E-7</v>
      </c>
      <c r="O41">
        <f t="shared" si="25"/>
        <v>2.9524499999999995E-5</v>
      </c>
      <c r="P41">
        <f t="shared" si="25"/>
        <v>5.2428800000000057E-4</v>
      </c>
      <c r="Q41">
        <f t="shared" si="25"/>
        <v>4.8828125E-3</v>
      </c>
      <c r="R41">
        <f t="shared" si="25"/>
        <v>3.0233087999999995E-2</v>
      </c>
      <c r="S41">
        <f t="shared" si="25"/>
        <v>0.14123762449999991</v>
      </c>
    </row>
    <row r="42" spans="1:19" x14ac:dyDescent="0.25">
      <c r="E42">
        <v>1</v>
      </c>
      <c r="F42" s="14">
        <f>F32-F18</f>
        <v>1.4141235476895089</v>
      </c>
      <c r="L42">
        <v>11</v>
      </c>
      <c r="M42">
        <f t="shared" si="25"/>
        <v>1.1000000000000011E-10</v>
      </c>
      <c r="N42">
        <f t="shared" si="25"/>
        <v>2.2528000000000023E-7</v>
      </c>
      <c r="O42">
        <f t="shared" si="25"/>
        <v>1.9486169999999998E-5</v>
      </c>
      <c r="P42">
        <f t="shared" si="25"/>
        <v>4.6137344000000047E-4</v>
      </c>
      <c r="Q42">
        <f t="shared" si="25"/>
        <v>5.37109375E-3</v>
      </c>
      <c r="R42">
        <f t="shared" si="25"/>
        <v>3.9907676159999995E-2</v>
      </c>
      <c r="S42">
        <f t="shared" si="25"/>
        <v>0.21750594172999982</v>
      </c>
    </row>
    <row r="43" spans="1:19" x14ac:dyDescent="0.25">
      <c r="E43">
        <v>2</v>
      </c>
      <c r="F43" s="14">
        <f t="shared" ref="F43:F48" si="26">F33-F19</f>
        <v>1.8377096552085348</v>
      </c>
      <c r="L43">
        <v>12</v>
      </c>
      <c r="M43">
        <f t="shared" si="25"/>
        <v>1.2000000000000017E-11</v>
      </c>
      <c r="N43">
        <f t="shared" si="25"/>
        <v>4.9152000000000068E-8</v>
      </c>
      <c r="O43">
        <f t="shared" si="25"/>
        <v>6.3772919999999988E-6</v>
      </c>
      <c r="P43">
        <f t="shared" si="25"/>
        <v>2.0132659200000028E-4</v>
      </c>
      <c r="Q43">
        <f t="shared" si="25"/>
        <v>2.9296875E-3</v>
      </c>
      <c r="R43">
        <f t="shared" si="25"/>
        <v>2.6121388031999995E-2</v>
      </c>
      <c r="S43">
        <f t="shared" si="25"/>
        <v>0.16609544641199983</v>
      </c>
    </row>
    <row r="44" spans="1:19" x14ac:dyDescent="0.25">
      <c r="E44">
        <v>3</v>
      </c>
      <c r="F44" s="14">
        <f t="shared" si="26"/>
        <v>1.9963279228968061</v>
      </c>
    </row>
    <row r="45" spans="1:19" x14ac:dyDescent="0.25">
      <c r="E45">
        <v>4</v>
      </c>
      <c r="F45" s="14">
        <f t="shared" si="26"/>
        <v>1.9992641591518208</v>
      </c>
    </row>
    <row r="46" spans="1:19" x14ac:dyDescent="0.25">
      <c r="E46">
        <v>5</v>
      </c>
      <c r="F46" s="14">
        <f t="shared" si="26"/>
        <v>1.9999224629695576</v>
      </c>
    </row>
    <row r="47" spans="1:19" x14ac:dyDescent="0.25">
      <c r="E47">
        <v>6</v>
      </c>
      <c r="F47" s="14">
        <f t="shared" si="26"/>
        <v>1.9998422670534524</v>
      </c>
    </row>
    <row r="48" spans="1:19" x14ac:dyDescent="0.25">
      <c r="E48">
        <v>7</v>
      </c>
      <c r="F48" s="14">
        <f t="shared" si="26"/>
        <v>2.0000026965265754</v>
      </c>
    </row>
    <row r="50" spans="1:6" x14ac:dyDescent="0.25">
      <c r="A50" t="s">
        <v>25</v>
      </c>
      <c r="F50" t="s">
        <v>26</v>
      </c>
    </row>
    <row r="51" spans="1:6" x14ac:dyDescent="0.25">
      <c r="E51">
        <v>1</v>
      </c>
      <c r="F51" s="14">
        <f>B18*($K$2-F32)</f>
        <v>8.904665763071689</v>
      </c>
    </row>
    <row r="52" spans="1:6" x14ac:dyDescent="0.25">
      <c r="E52">
        <v>2</v>
      </c>
      <c r="F52" s="14">
        <f t="shared" ref="F52:F57" si="27">B19*($K$2-F33)</f>
        <v>10.242539266345103</v>
      </c>
    </row>
    <row r="53" spans="1:6" x14ac:dyDescent="0.25">
      <c r="E53">
        <v>3</v>
      </c>
      <c r="F53" s="14">
        <f t="shared" si="27"/>
        <v>10.005858504691355</v>
      </c>
    </row>
    <row r="54" spans="1:6" x14ac:dyDescent="0.25">
      <c r="E54">
        <v>4</v>
      </c>
      <c r="F54" s="14">
        <f t="shared" si="27"/>
        <v>10.002410174993564</v>
      </c>
    </row>
    <row r="55" spans="1:6" x14ac:dyDescent="0.25">
      <c r="E55">
        <v>5</v>
      </c>
      <c r="F55" s="14">
        <f t="shared" si="27"/>
        <v>10.000306676314432</v>
      </c>
    </row>
    <row r="56" spans="1:6" x14ac:dyDescent="0.25">
      <c r="E56">
        <v>6</v>
      </c>
      <c r="F56" s="14">
        <f t="shared" si="27"/>
        <v>10.000930058490773</v>
      </c>
    </row>
    <row r="57" spans="1:6" x14ac:dyDescent="0.25">
      <c r="E57">
        <v>7</v>
      </c>
      <c r="F57" s="14">
        <f t="shared" si="27"/>
        <v>9.9999770469922833</v>
      </c>
    </row>
    <row r="60" spans="1:6" x14ac:dyDescent="0.25">
      <c r="A60" t="s">
        <v>27</v>
      </c>
      <c r="F60" t="s">
        <v>28</v>
      </c>
    </row>
    <row r="61" spans="1:6" x14ac:dyDescent="0.25">
      <c r="E61">
        <v>1</v>
      </c>
      <c r="F61" s="14">
        <f>F18/F51</f>
        <v>0.18880109977972534</v>
      </c>
    </row>
    <row r="62" spans="1:6" x14ac:dyDescent="0.25">
      <c r="E62">
        <v>2</v>
      </c>
      <c r="F62" s="14">
        <f t="shared" ref="F62:F67" si="28">F19/F52</f>
        <v>0.49216513410719159</v>
      </c>
    </row>
    <row r="63" spans="1:6" x14ac:dyDescent="0.25">
      <c r="E63">
        <v>3</v>
      </c>
      <c r="F63" s="14">
        <f t="shared" si="28"/>
        <v>0.66644815192481455</v>
      </c>
    </row>
    <row r="64" spans="1:6" x14ac:dyDescent="0.25">
      <c r="E64">
        <v>4</v>
      </c>
      <c r="F64" s="14">
        <f t="shared" si="28"/>
        <v>0.74983260693012066</v>
      </c>
    </row>
    <row r="65" spans="5:6" x14ac:dyDescent="0.25">
      <c r="E65">
        <v>5</v>
      </c>
      <c r="F65" s="14">
        <f t="shared" si="28"/>
        <v>0.79997708677429535</v>
      </c>
    </row>
    <row r="66" spans="5:6" x14ac:dyDescent="0.25">
      <c r="E66">
        <v>6</v>
      </c>
      <c r="F66" s="14">
        <f t="shared" si="28"/>
        <v>0.8332561079613221</v>
      </c>
    </row>
    <row r="67" spans="5:6" x14ac:dyDescent="0.25">
      <c r="E67">
        <v>7</v>
      </c>
      <c r="F67" s="14">
        <f t="shared" si="28"/>
        <v>0.85714488279562073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2016-11-15T21:53:38Z</dcterms:modified>
</cp:coreProperties>
</file>