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ad/Desktop/Study/Imit/"/>
    </mc:Choice>
  </mc:AlternateContent>
  <xr:revisionPtr revIDLastSave="0" documentId="13_ncr:1_{03DF0C46-EB68-264F-BD48-12C4584F0202}" xr6:coauthVersionLast="47" xr6:coauthVersionMax="47" xr10:uidLastSave="{00000000-0000-0000-0000-000000000000}"/>
  <bookViews>
    <workbookView xWindow="0" yWindow="760" windowWidth="30240" windowHeight="17160" xr2:uid="{37115123-A3DA-5C48-8AE7-5A52EFE794E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G6" i="1"/>
  <c r="K6" i="1" s="1"/>
  <c r="F6" i="1"/>
  <c r="I6" i="1" s="1"/>
  <c r="E6" i="1"/>
  <c r="H6" i="1" s="1"/>
  <c r="J6" i="1" l="1"/>
  <c r="D16" i="1" a="1"/>
  <c r="D16" i="1" s="1"/>
  <c r="H16" i="1" s="1"/>
  <c r="D46" i="1" l="1" a="1"/>
  <c r="D46" i="1" s="1"/>
  <c r="D83" i="1" a="1"/>
  <c r="D83" i="1" s="1"/>
  <c r="H83" i="1" s="1"/>
  <c r="D73" i="1" a="1"/>
  <c r="D73" i="1" s="1"/>
  <c r="H73" i="1" s="1"/>
  <c r="D52" i="1" a="1"/>
  <c r="D52" i="1" s="1"/>
  <c r="H52" i="1" s="1"/>
  <c r="D24" i="1" a="1"/>
  <c r="D24" i="1" s="1"/>
  <c r="H24" i="1" s="1"/>
  <c r="D76" i="1" a="1"/>
  <c r="D76" i="1" s="1"/>
  <c r="D87" i="1" a="1"/>
  <c r="D87" i="1" s="1"/>
  <c r="H87" i="1" s="1"/>
  <c r="D59" i="1" a="1"/>
  <c r="D59" i="1" s="1"/>
  <c r="H59" i="1" s="1"/>
  <c r="D88" i="1" a="1"/>
  <c r="D88" i="1" s="1"/>
  <c r="D58" i="1" a="1"/>
  <c r="D58" i="1" s="1"/>
  <c r="D38" i="1" a="1"/>
  <c r="D38" i="1" s="1"/>
  <c r="D64" i="1" a="1"/>
  <c r="D64" i="1" s="1"/>
  <c r="H64" i="1" s="1"/>
  <c r="D65" i="1" a="1"/>
  <c r="D65" i="1" s="1"/>
  <c r="D42" i="1" a="1"/>
  <c r="D42" i="1" s="1"/>
  <c r="H42" i="1" s="1"/>
  <c r="D84" i="1" a="1"/>
  <c r="D84" i="1" s="1"/>
  <c r="H84" i="1" s="1"/>
  <c r="D74" i="1" a="1"/>
  <c r="D74" i="1" s="1"/>
  <c r="H74" i="1" s="1"/>
  <c r="D53" i="1" a="1"/>
  <c r="D53" i="1" s="1"/>
  <c r="H53" i="1" s="1"/>
  <c r="D79" i="1" a="1"/>
  <c r="D79" i="1" s="1"/>
  <c r="D86" i="1" a="1"/>
  <c r="D86" i="1" s="1"/>
  <c r="H86" i="1" s="1"/>
  <c r="D68" i="1" a="1"/>
  <c r="D68" i="1" s="1"/>
  <c r="D44" i="1" a="1"/>
  <c r="D44" i="1" s="1"/>
  <c r="H44" i="1" s="1"/>
  <c r="D55" i="1" a="1"/>
  <c r="D55" i="1" s="1"/>
  <c r="D45" i="1" a="1"/>
  <c r="D45" i="1" s="1"/>
  <c r="H45" i="1" s="1"/>
  <c r="D36" i="1" a="1"/>
  <c r="D36" i="1" s="1"/>
  <c r="H36" i="1" s="1"/>
  <c r="D80" i="1" a="1"/>
  <c r="D80" i="1" s="1"/>
  <c r="H80" i="1" s="1"/>
  <c r="D71" i="1" a="1"/>
  <c r="D71" i="1" s="1"/>
  <c r="H71" i="1" s="1"/>
  <c r="D82" i="1" a="1"/>
  <c r="D82" i="1" s="1"/>
  <c r="H82" i="1" s="1"/>
  <c r="D43" i="1" a="1"/>
  <c r="D43" i="1" s="1"/>
  <c r="H43" i="1" s="1"/>
  <c r="D85" i="1" a="1"/>
  <c r="D85" i="1" s="1"/>
  <c r="H85" i="1" s="1"/>
  <c r="D75" i="1" a="1"/>
  <c r="D75" i="1" s="1"/>
  <c r="H75" i="1" s="1"/>
  <c r="D69" i="1" a="1"/>
  <c r="D69" i="1" s="1"/>
  <c r="H69" i="1" s="1"/>
  <c r="D54" i="1" a="1"/>
  <c r="D54" i="1" s="1"/>
  <c r="H54" i="1" s="1"/>
  <c r="D60" i="1" a="1"/>
  <c r="D60" i="1" s="1"/>
  <c r="H60" i="1" s="1"/>
  <c r="D61" i="1" a="1"/>
  <c r="D61" i="1" s="1"/>
  <c r="H61" i="1" s="1"/>
  <c r="D50" i="1" a="1"/>
  <c r="D50" i="1" s="1"/>
  <c r="H50" i="1" s="1"/>
  <c r="D37" i="1" a="1"/>
  <c r="D37" i="1" s="1"/>
  <c r="H37" i="1" s="1"/>
  <c r="D63" i="1" a="1"/>
  <c r="D63" i="1" s="1"/>
  <c r="H63" i="1" s="1"/>
  <c r="D30" i="1" a="1"/>
  <c r="D30" i="1" s="1"/>
  <c r="H30" i="1" s="1"/>
  <c r="D72" i="1" a="1"/>
  <c r="D72" i="1" s="1"/>
  <c r="H72" i="1" s="1"/>
  <c r="D25" i="1" a="1"/>
  <c r="D25" i="1" s="1"/>
  <c r="D62" i="1" a="1"/>
  <c r="D62" i="1" s="1"/>
  <c r="H62" i="1" s="1"/>
  <c r="D70" i="1" a="1"/>
  <c r="D70" i="1" s="1"/>
  <c r="H70" i="1" s="1"/>
  <c r="D81" i="1" a="1"/>
  <c r="D81" i="1" s="1"/>
  <c r="H81" i="1" s="1"/>
  <c r="D31" i="1" a="1"/>
  <c r="D31" i="1" s="1"/>
  <c r="D51" i="1" a="1"/>
  <c r="D51" i="1" s="1"/>
  <c r="H51" i="1" s="1"/>
  <c r="D49" i="1" a="1"/>
  <c r="D49" i="1" s="1"/>
  <c r="D41" i="1" a="1"/>
  <c r="D41" i="1" s="1"/>
  <c r="D35" i="1" a="1"/>
  <c r="D35" i="1" s="1"/>
  <c r="H35" i="1" s="1"/>
  <c r="D34" i="1" a="1"/>
  <c r="D34" i="1" s="1"/>
  <c r="D23" i="1" a="1"/>
  <c r="D23" i="1" s="1"/>
  <c r="D29" i="1" a="1"/>
  <c r="D29" i="1" s="1"/>
  <c r="H29" i="1" s="1"/>
  <c r="D28" i="1" a="1"/>
  <c r="D28" i="1" s="1"/>
  <c r="D19" i="1" a="1"/>
  <c r="D19" i="1" s="1"/>
  <c r="D20" i="1" a="1"/>
  <c r="D20" i="1" s="1"/>
  <c r="E16" i="1"/>
  <c r="I16" i="1" s="1"/>
  <c r="J16" i="1" s="1"/>
  <c r="K16" i="1" l="1"/>
  <c r="P16" i="1" s="1"/>
  <c r="O16" i="1"/>
  <c r="H76" i="1"/>
  <c r="H41" i="1"/>
  <c r="E41" i="1"/>
  <c r="F41" i="1" s="1"/>
  <c r="N21" i="1" s="1"/>
  <c r="H20" i="1"/>
  <c r="H55" i="1"/>
  <c r="H31" i="1"/>
  <c r="I31" i="1" s="1"/>
  <c r="F28" i="1"/>
  <c r="N19" i="1" s="1"/>
  <c r="H19" i="1"/>
  <c r="E19" i="1"/>
  <c r="F19" i="1" s="1"/>
  <c r="N17" i="1" s="1"/>
  <c r="E28" i="1"/>
  <c r="I30" i="1" s="1"/>
  <c r="H28" i="1"/>
  <c r="I28" i="1" s="1"/>
  <c r="E49" i="1"/>
  <c r="I50" i="1" s="1"/>
  <c r="H49" i="1"/>
  <c r="I49" i="1" s="1"/>
  <c r="H79" i="1"/>
  <c r="E79" i="1"/>
  <c r="I86" i="1" s="1"/>
  <c r="I84" i="1"/>
  <c r="H65" i="1"/>
  <c r="H46" i="1"/>
  <c r="H38" i="1"/>
  <c r="H58" i="1"/>
  <c r="E58" i="1"/>
  <c r="I62" i="1" s="1"/>
  <c r="H88" i="1"/>
  <c r="E68" i="1"/>
  <c r="I71" i="1" s="1"/>
  <c r="H68" i="1"/>
  <c r="H25" i="1"/>
  <c r="H23" i="1"/>
  <c r="E23" i="1"/>
  <c r="F23" i="1" s="1"/>
  <c r="N18" i="1" s="1"/>
  <c r="H34" i="1"/>
  <c r="E34" i="1"/>
  <c r="I36" i="1" s="1"/>
  <c r="N16" i="1"/>
  <c r="I60" i="1" l="1"/>
  <c r="I88" i="1"/>
  <c r="F79" i="1"/>
  <c r="N25" i="1" s="1"/>
  <c r="I61" i="1"/>
  <c r="I65" i="1"/>
  <c r="I82" i="1"/>
  <c r="I29" i="1"/>
  <c r="J28" i="1" s="1"/>
  <c r="I80" i="1"/>
  <c r="I85" i="1"/>
  <c r="I59" i="1"/>
  <c r="I63" i="1"/>
  <c r="I83" i="1"/>
  <c r="F58" i="1"/>
  <c r="N23" i="1" s="1"/>
  <c r="I68" i="1"/>
  <c r="I81" i="1"/>
  <c r="I37" i="1"/>
  <c r="I70" i="1"/>
  <c r="I54" i="1"/>
  <c r="I75" i="1"/>
  <c r="I35" i="1"/>
  <c r="I69" i="1"/>
  <c r="I51" i="1"/>
  <c r="J49" i="1" s="1"/>
  <c r="F49" i="1"/>
  <c r="N22" i="1" s="1"/>
  <c r="I52" i="1"/>
  <c r="I34" i="1"/>
  <c r="I23" i="1"/>
  <c r="I72" i="1"/>
  <c r="I42" i="1"/>
  <c r="I55" i="1"/>
  <c r="I24" i="1"/>
  <c r="I58" i="1"/>
  <c r="I43" i="1"/>
  <c r="I74" i="1"/>
  <c r="I45" i="1"/>
  <c r="I76" i="1"/>
  <c r="I38" i="1"/>
  <c r="I73" i="1"/>
  <c r="F68" i="1"/>
  <c r="N24" i="1" s="1"/>
  <c r="I44" i="1"/>
  <c r="F34" i="1"/>
  <c r="N20" i="1" s="1"/>
  <c r="I53" i="1"/>
  <c r="I87" i="1"/>
  <c r="I64" i="1"/>
  <c r="I25" i="1"/>
  <c r="I46" i="1"/>
  <c r="I79" i="1"/>
  <c r="J79" i="1" s="1"/>
  <c r="I41" i="1"/>
  <c r="I19" i="1"/>
  <c r="I20" i="1"/>
  <c r="J68" i="1" l="1"/>
  <c r="J23" i="1"/>
  <c r="J34" i="1"/>
  <c r="J19" i="1"/>
  <c r="K19" i="1" s="1"/>
  <c r="P17" i="1" s="1"/>
  <c r="J41" i="1"/>
  <c r="K68" i="1"/>
  <c r="P24" i="1" s="1"/>
  <c r="O24" i="1"/>
  <c r="K79" i="1"/>
  <c r="P25" i="1" s="1"/>
  <c r="O25" i="1"/>
  <c r="K41" i="1"/>
  <c r="P21" i="1" s="1"/>
  <c r="O21" i="1"/>
  <c r="O17" i="1"/>
  <c r="K28" i="1"/>
  <c r="P19" i="1" s="1"/>
  <c r="O19" i="1"/>
  <c r="O22" i="1"/>
  <c r="K49" i="1"/>
  <c r="P22" i="1" s="1"/>
  <c r="K34" i="1"/>
  <c r="P20" i="1" s="1"/>
  <c r="O20" i="1"/>
  <c r="K23" i="1"/>
  <c r="P18" i="1" s="1"/>
  <c r="O18" i="1"/>
  <c r="J58" i="1"/>
  <c r="K58" i="1" l="1"/>
  <c r="P23" i="1" s="1"/>
  <c r="O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<sst xmlns="http://schemas.openxmlformats.org/spreadsheetml/2006/main" count="111" uniqueCount="26">
  <si>
    <t>Задача №1</t>
  </si>
  <si>
    <t>Исходные данные</t>
  </si>
  <si>
    <t>№ по журналу</t>
  </si>
  <si>
    <t>Число рождения</t>
  </si>
  <si>
    <t>Месяц рождения</t>
  </si>
  <si>
    <t>Tc</t>
  </si>
  <si>
    <t>Ts</t>
  </si>
  <si>
    <t>Tw</t>
  </si>
  <si>
    <t>Cистема без очереди</t>
  </si>
  <si>
    <t>λ</t>
  </si>
  <si>
    <t>μ</t>
  </si>
  <si>
    <t>λ/μ</t>
  </si>
  <si>
    <t>w</t>
  </si>
  <si>
    <r>
      <t xml:space="preserve">где 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 xml:space="preserve"> - среднее время между поступлением заявок, </t>
    </r>
    <r>
      <rPr>
        <b/>
        <sz val="12"/>
        <color theme="1"/>
        <rFont val="Calibri"/>
        <family val="2"/>
        <scheme val="minor"/>
      </rPr>
      <t>Ts</t>
    </r>
    <r>
      <rPr>
        <sz val="12"/>
        <color theme="1"/>
        <rFont val="Calibri"/>
        <family val="2"/>
        <scheme val="minor"/>
      </rPr>
      <t xml:space="preserve"> - средняя продолжительность обслуживания заявки, </t>
    </r>
    <r>
      <rPr>
        <b/>
        <sz val="12"/>
        <color theme="1"/>
        <rFont val="Calibri"/>
        <family val="2"/>
        <scheme val="minor"/>
      </rPr>
      <t>Tw</t>
    </r>
    <r>
      <rPr>
        <sz val="12"/>
        <color theme="1"/>
        <rFont val="Calibri"/>
        <family val="2"/>
        <scheme val="minor"/>
      </rPr>
      <t xml:space="preserve"> - среднее приемлемое время ожидания обслуживания</t>
    </r>
  </si>
  <si>
    <r>
      <rPr>
        <b/>
        <sz val="12"/>
        <color theme="1"/>
        <rFont val="Calibri"/>
        <family val="2"/>
        <scheme val="minor"/>
      </rPr>
      <t>λ</t>
    </r>
    <r>
      <rPr>
        <sz val="12"/>
        <color theme="1"/>
        <rFont val="Calibri"/>
        <family val="2"/>
        <scheme val="minor"/>
      </rPr>
      <t xml:space="preserve"> - интенсивность поступления заявок, </t>
    </r>
    <r>
      <rPr>
        <b/>
        <sz val="12"/>
        <color theme="1"/>
        <rFont val="Calibri"/>
        <family val="2"/>
        <scheme val="minor"/>
      </rPr>
      <t>μ</t>
    </r>
    <r>
      <rPr>
        <sz val="12"/>
        <color theme="1"/>
        <rFont val="Calibri"/>
        <family val="2"/>
        <scheme val="minor"/>
      </rPr>
      <t xml:space="preserve"> -интенсивность обслуживания заявки, </t>
    </r>
    <r>
      <rPr>
        <b/>
        <sz val="12"/>
        <color theme="1"/>
        <rFont val="Calibri"/>
        <family val="2"/>
        <scheme val="minor"/>
      </rPr>
      <t>λ/μ</t>
    </r>
    <r>
      <rPr>
        <sz val="12"/>
        <color theme="1"/>
        <rFont val="Calibri"/>
        <family val="2"/>
        <scheme val="minor"/>
      </rPr>
      <t xml:space="preserve"> - приведенная интенсивность потока заявок,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 - интенсивность покидания очереди </t>
    </r>
  </si>
  <si>
    <t>i</t>
  </si>
  <si>
    <t>P0</t>
  </si>
  <si>
    <t>Pотк</t>
  </si>
  <si>
    <r>
      <t xml:space="preserve">Рассмотрим различное количество операторов </t>
    </r>
    <r>
      <rPr>
        <b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. Критерий останова - вероятность отказа  </t>
    </r>
    <r>
      <rPr>
        <b/>
        <sz val="12"/>
        <color theme="1"/>
        <rFont val="Calibri"/>
        <family val="2"/>
        <scheme val="minor"/>
      </rPr>
      <t>Pотк &lt; 1%</t>
    </r>
  </si>
  <si>
    <t>M(n)</t>
  </si>
  <si>
    <t>K</t>
  </si>
  <si>
    <t>Pi/P0</t>
  </si>
  <si>
    <t>iPi</t>
  </si>
  <si>
    <t>n</t>
  </si>
  <si>
    <t>i*Pi/P0</t>
  </si>
  <si>
    <t>Сводная 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</si>
</sst>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theme="1"/>
      <name val="Calibri (Body)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1" fillId="0" borderId="0" xfId="0" applyFont="1" applyAlignment="1">
      <alignment horizontal="center" wrapText="1"/>
    </xf>
    <xf numFmtId="0" fontId="0" fillId="0" borderId="2" xfId="0" applyBorder="1"/>
    <xf numFmtId="0" fontId="0" fillId="3" borderId="1" xfId="0" applyFill="1" applyBorder="1"/>
    <xf numFmtId="0" fontId="4" fillId="0" borderId="0" xfId="0" applyFont="1"/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Pотк(n)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Sheet1!$M$16:$M$25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Sheet1!$N$16:$N$25</c:f>
              <c:numCache>
                <c:formatCode>General</c:formatCode>
                <c:ptCount val="10"/>
                <c:pt idx="0">
                  <c:v>0.79729729729729715</c:v>
                </c:pt>
                <c:pt idx="1">
                  <c:v>0.61059463252061041</c:v>
                </c:pt>
                <c:pt idx="2">
                  <c:v>0.44461643040846544</c:v>
                </c:pt>
                <c:pt idx="3">
                  <c:v>0.30420559678943992</c:v>
                </c:pt>
                <c:pt idx="4">
                  <c:v>0.19309834603358769</c:v>
                </c:pt>
                <c:pt idx="5">
                  <c:v>0.11236302917479996</c:v>
                </c:pt>
                <c:pt idx="6">
                  <c:v>5.938773844074003E-2</c:v>
                </c:pt>
                <c:pt idx="7">
                  <c:v>2.8370579656051186E-2</c:v>
                </c:pt>
                <c:pt idx="8">
                  <c:v>1.2247141832919712E-2</c:v>
                </c:pt>
                <c:pt idx="9">
                  <c:v>4.7941148670838296E-3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EE-3047-84A9-568C251AC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228928"/>
        <c:axId val="481229792"/>
      </c:lineChart>
      <c:catAx>
        <c:axId val="48122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81229792"/>
        <c:crosses val="autoZero"/>
        <c:auto val="1"/>
        <c:lblAlgn val="ctr"/>
        <c:lblOffset val="100"/>
        <c:noMultiLvlLbl val="0"/>
      </c:catAx>
      <c:valAx>
        <c:axId val="48122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8122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M(n)(n)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Sheet1!$M$16:$M$25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Sheet1!$O$16:$O$25</c:f>
              <c:numCache>
                <c:formatCode>General</c:formatCode>
                <c:ptCount val="10"/>
                <c:pt idx="0">
                  <c:v>0.79729729729729715</c:v>
                </c:pt>
                <c:pt idx="1">
                  <c:v>1.531661112085599</c:v>
                </c:pt>
                <c:pt idx="2">
                  <c:v>2.1845087070600355</c:v>
                </c:pt>
                <c:pt idx="3">
                  <c:v>2.7367913192948694</c:v>
                </c:pt>
                <c:pt idx="4">
                  <c:v>3.1738131722678879</c:v>
                </c:pt>
                <c:pt idx="5">
                  <c:v>3.4913720852457875</c:v>
                </c:pt>
                <c:pt idx="6">
                  <c:v>3.6997415621330898</c:v>
                </c:pt>
                <c:pt idx="7">
                  <c:v>3.8217423866861981</c:v>
                </c:pt>
                <c:pt idx="8">
                  <c:v>3.8851612421238491</c:v>
                </c:pt>
                <c:pt idx="9">
                  <c:v>3.914476481522803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51-AC45-8B48-096FC38F7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9376000"/>
        <c:axId val="2059377712"/>
      </c:lineChart>
      <c:catAx>
        <c:axId val="205937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059377712"/>
        <c:crosses val="autoZero"/>
        <c:auto val="1"/>
        <c:lblAlgn val="ctr"/>
        <c:lblOffset val="100"/>
        <c:noMultiLvlLbl val="0"/>
      </c:catAx>
      <c:valAx>
        <c:axId val="205937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05937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K(n)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Sheet1!$M$16:$M$25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Sheet1!$P$16:$P$25</c:f>
              <c:numCache>
                <c:formatCode>General</c:formatCode>
                <c:ptCount val="10"/>
                <c:pt idx="0">
                  <c:v>0.79729729729729715</c:v>
                </c:pt>
                <c:pt idx="1">
                  <c:v>0.76583055604279948</c:v>
                </c:pt>
                <c:pt idx="2">
                  <c:v>0.72816956902001184</c:v>
                </c:pt>
                <c:pt idx="3">
                  <c:v>0.68419782982371735</c:v>
                </c:pt>
                <c:pt idx="4">
                  <c:v>0.63476263445357761</c:v>
                </c:pt>
                <c:pt idx="5">
                  <c:v>0.58189534754096461</c:v>
                </c:pt>
                <c:pt idx="6">
                  <c:v>0.52853450887615572</c:v>
                </c:pt>
                <c:pt idx="7">
                  <c:v>0.47771779833577477</c:v>
                </c:pt>
                <c:pt idx="8">
                  <c:v>0.43168458245820546</c:v>
                </c:pt>
                <c:pt idx="9">
                  <c:v>0.39144764815228028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E0-0E42-9020-4E1433966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874880"/>
        <c:axId val="2133876592"/>
      </c:lineChart>
      <c:catAx>
        <c:axId val="213387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133876592"/>
        <c:crosses val="autoZero"/>
        <c:auto val="1"/>
        <c:lblAlgn val="ctr"/>
        <c:lblOffset val="100"/>
        <c:noMultiLvlLbl val="0"/>
      </c:catAx>
      <c:valAx>
        <c:axId val="213387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13387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575734</xdr:colOff>
      <xdr:row>25</xdr:row>
      <xdr:rowOff>182034</xdr:rowOff>
    </xdr:from>
    <xdr:to>
      <xdr:col>17</xdr:col>
      <xdr:colOff>169334</xdr:colOff>
      <xdr:row>39</xdr:row>
      <xdr:rowOff>80434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D56409-EED0-5E07-53D3-2B571A7F1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567266</xdr:colOff>
      <xdr:row>40</xdr:row>
      <xdr:rowOff>105834</xdr:rowOff>
    </xdr:from>
    <xdr:to>
      <xdr:col>17</xdr:col>
      <xdr:colOff>160866</xdr:colOff>
      <xdr:row>54</xdr:row>
      <xdr:rowOff>4234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42E19A-1B7C-5783-37CC-462EF3ED1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423333</xdr:colOff>
      <xdr:row>55</xdr:row>
      <xdr:rowOff>148167</xdr:rowOff>
    </xdr:from>
    <xdr:to>
      <xdr:col>17</xdr:col>
      <xdr:colOff>16933</xdr:colOff>
      <xdr:row>69</xdr:row>
      <xdr:rowOff>46567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8090B4-493B-132A-7AB7-07BA45849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2B2F70-EE72-E54D-9DA0-466A2F74E775}" name="Table4" displayName="Table4" ref="B5:K6" totalsRowShown="0" headerRowDxfId="11" dataDxfId="10">
  <autoFilter ref="B5:K6" xr:uid="{ED2B2F70-EE72-E54D-9DA0-466A2F74E77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55B4CEC6-98DA-C04E-A52E-C4270E8E3A21}" name="№ по журналу" dataDxfId="9"/>
    <tableColumn id="2" xr3:uid="{3D5FCFEF-739C-874C-8D1B-CECB3A06E0AD}" name="Число рождения" dataDxfId="8"/>
    <tableColumn id="3" xr3:uid="{E4B445D0-E97A-FC47-8983-9E36BF8F9E1D}" name="Месяц рождения" dataDxfId="7"/>
    <tableColumn id="4" xr3:uid="{C9D3938F-A5D4-9846-A967-8E0CBCDF7782}" name="Tc" dataDxfId="6">
      <calculatedColumnFormula>10+B6</calculatedColumnFormula>
    </tableColumn>
    <tableColumn id="5" xr3:uid="{F699BA0F-E12B-0446-B57F-B7B936DA7EB8}" name="Ts" dataDxfId="5">
      <calculatedColumnFormula>40+C6</calculatedColumnFormula>
    </tableColumn>
    <tableColumn id="6" xr3:uid="{BDEF7A46-7F09-9C4B-9663-529711812BBA}" name="Tw" dataDxfId="4">
      <calculatedColumnFormula>100+D6</calculatedColumnFormula>
    </tableColumn>
    <tableColumn id="7" xr3:uid="{E6EFE3C0-16D0-A24C-A573-5450A64469CC}" name="λ" dataDxfId="3">
      <calculatedColumnFormula>1/E6</calculatedColumnFormula>
    </tableColumn>
    <tableColumn id="8" xr3:uid="{F16C89A2-D9D6-634B-950D-8D58DA26D917}" name="μ" dataDxfId="2">
      <calculatedColumnFormula>1/F6</calculatedColumnFormula>
    </tableColumn>
    <tableColumn id="9" xr3:uid="{15897161-817C-AF47-BA00-A84980C9D235}" name="λ/μ" dataDxfId="1">
      <calculatedColumnFormula>H6/I6</calculatedColumnFormula>
    </tableColumn>
    <tableColumn id="10" xr3:uid="{D8BAB789-E613-4C43-AD3F-3B2FC0C1EDC7}" name="w" dataDxfId="0">
      <calculatedColumnFormula>1/G6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B7D9-EB90-8E46-BF1A-184DEA695BFB}">
  <dimension ref="B1:T91"/>
  <sheetViews>
    <sheetView tabSelected="1" topLeftCell="A5" zoomScale="137" zoomScaleNormal="100" workbookViewId="0">
      <selection activeCell="F79" sqref="F79"/>
    </sheetView>
  </sheetViews>
  <sheetFormatPr baseColWidth="10" defaultRowHeight="16" x14ac:dyDescent="0.2"/>
  <cols>
    <col min="1" max="1" width="3.1640625" customWidth="1"/>
    <col min="2" max="2" width="12.1640625" customWidth="1"/>
    <col min="3" max="3" width="12.83203125" customWidth="1"/>
    <col min="4" max="4" width="10" customWidth="1"/>
  </cols>
  <sheetData>
    <row r="1" spans="2:16" x14ac:dyDescent="0.2">
      <c r="B1" t="s">
        <v>0</v>
      </c>
    </row>
    <row r="3" spans="2:16" x14ac:dyDescent="0.2">
      <c r="B3" s="1" t="s">
        <v>1</v>
      </c>
    </row>
    <row r="5" spans="2:16" ht="33" customHeight="1" x14ac:dyDescent="0.2">
      <c r="B5" s="9" t="s">
        <v>2</v>
      </c>
      <c r="C5" s="9" t="s">
        <v>3</v>
      </c>
      <c r="D5" s="9" t="s">
        <v>4</v>
      </c>
      <c r="E5" s="3" t="s">
        <v>5</v>
      </c>
      <c r="F5" s="3" t="s">
        <v>6</v>
      </c>
      <c r="G5" s="3" t="s">
        <v>7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2:16" x14ac:dyDescent="0.2">
      <c r="B6" s="2">
        <v>5</v>
      </c>
      <c r="C6" s="2">
        <v>19</v>
      </c>
      <c r="D6" s="2">
        <v>5</v>
      </c>
      <c r="E6" s="2">
        <f>10+B6</f>
        <v>15</v>
      </c>
      <c r="F6" s="2">
        <f>40+C6</f>
        <v>59</v>
      </c>
      <c r="G6" s="2">
        <f>100+D6</f>
        <v>105</v>
      </c>
      <c r="H6" s="2">
        <f>1/E6</f>
        <v>6.6666666666666666E-2</v>
      </c>
      <c r="I6" s="2">
        <f>1/F6</f>
        <v>1.6949152542372881E-2</v>
      </c>
      <c r="J6" s="2">
        <f>H6/I6</f>
        <v>3.9333333333333331</v>
      </c>
      <c r="K6" s="2">
        <f>1/G6</f>
        <v>9.5238095238095247E-3</v>
      </c>
    </row>
    <row r="8" spans="2:16" ht="28" customHeight="1" x14ac:dyDescent="0.2">
      <c r="B8" t="s">
        <v>13</v>
      </c>
    </row>
    <row r="9" spans="2:16" x14ac:dyDescent="0.2">
      <c r="B9" t="s">
        <v>14</v>
      </c>
    </row>
    <row r="11" spans="2:16" x14ac:dyDescent="0.2">
      <c r="B11" s="4" t="s">
        <v>8</v>
      </c>
    </row>
    <row r="13" spans="2:16" x14ac:dyDescent="0.2">
      <c r="B13" t="s">
        <v>18</v>
      </c>
      <c r="M13" s="1" t="s">
        <v>25</v>
      </c>
    </row>
    <row r="15" spans="2:16" x14ac:dyDescent="0.2">
      <c r="B15" s="7" t="s">
        <v>23</v>
      </c>
      <c r="C15" s="5" t="s">
        <v>15</v>
      </c>
      <c r="D15" s="5" t="s">
        <v>21</v>
      </c>
      <c r="E15" s="5" t="s">
        <v>16</v>
      </c>
      <c r="F15" s="5" t="s">
        <v>17</v>
      </c>
      <c r="H15" s="5" t="s">
        <v>24</v>
      </c>
      <c r="I15" s="5" t="s">
        <v>22</v>
      </c>
      <c r="J15" s="6" t="s">
        <v>19</v>
      </c>
      <c r="K15" s="6" t="s">
        <v>20</v>
      </c>
      <c r="M15" s="6" t="s">
        <v>23</v>
      </c>
      <c r="N15" s="6" t="s">
        <v>17</v>
      </c>
      <c r="O15" s="6" t="s">
        <v>19</v>
      </c>
      <c r="P15" s="6" t="s">
        <v>20</v>
      </c>
    </row>
    <row r="16" spans="2:16" x14ac:dyDescent="0.2">
      <c r="B16" s="6">
        <v>1</v>
      </c>
      <c r="C16" s="6">
        <v>1</v>
      </c>
      <c r="D16" s="6" cm="1">
        <f t="array" ref="D16">POWER(Table4[λ/μ],C16)/FACT(C16)</f>
        <v>3.9333333333333331</v>
      </c>
      <c r="E16" s="6">
        <f>1/(1+SUM(D16))</f>
        <v>0.20270270270270269</v>
      </c>
      <c r="F16" s="6">
        <f>D16*E16</f>
        <v>0.79729729729729715</v>
      </c>
      <c r="H16" s="6">
        <f>C16*D16</f>
        <v>3.9333333333333331</v>
      </c>
      <c r="I16" s="6">
        <f>H16*E16</f>
        <v>0.79729729729729715</v>
      </c>
      <c r="J16" s="6">
        <f>SUM(I16)</f>
        <v>0.79729729729729715</v>
      </c>
      <c r="K16" s="6">
        <f>J16/B16</f>
        <v>0.79729729729729715</v>
      </c>
      <c r="M16" s="6">
        <v>1</v>
      </c>
      <c r="N16" s="6">
        <f>F16</f>
        <v>0.79729729729729715</v>
      </c>
      <c r="O16" s="6">
        <f>J16</f>
        <v>0.79729729729729715</v>
      </c>
      <c r="P16" s="6">
        <f>K16</f>
        <v>0.79729729729729715</v>
      </c>
    </row>
    <row r="17" spans="2:20" x14ac:dyDescent="0.2">
      <c r="M17" s="6">
        <v>2</v>
      </c>
      <c r="N17" s="6">
        <f>F19</f>
        <v>0.61059463252061041</v>
      </c>
      <c r="O17" s="6">
        <f>J19</f>
        <v>1.531661112085599</v>
      </c>
      <c r="P17" s="6">
        <f>K19</f>
        <v>0.76583055604279948</v>
      </c>
    </row>
    <row r="18" spans="2:20" x14ac:dyDescent="0.2">
      <c r="B18" s="7" t="s">
        <v>23</v>
      </c>
      <c r="C18" s="5" t="s">
        <v>15</v>
      </c>
      <c r="D18" s="5" t="s">
        <v>21</v>
      </c>
      <c r="E18" s="5" t="s">
        <v>16</v>
      </c>
      <c r="F18" s="5" t="s">
        <v>17</v>
      </c>
      <c r="H18" s="5" t="s">
        <v>24</v>
      </c>
      <c r="I18" s="5" t="s">
        <v>22</v>
      </c>
      <c r="J18" s="6" t="s">
        <v>19</v>
      </c>
      <c r="K18" s="6" t="s">
        <v>20</v>
      </c>
      <c r="M18" s="6">
        <v>3</v>
      </c>
      <c r="N18" s="6">
        <f>F23</f>
        <v>0.44461643040846544</v>
      </c>
      <c r="O18" s="6">
        <f>J23</f>
        <v>2.1845087070600355</v>
      </c>
      <c r="P18" s="6">
        <f>K23</f>
        <v>0.72816956902001184</v>
      </c>
    </row>
    <row r="19" spans="2:20" x14ac:dyDescent="0.2">
      <c r="B19" s="6">
        <v>2</v>
      </c>
      <c r="C19" s="6">
        <v>1</v>
      </c>
      <c r="D19" s="6" cm="1">
        <f t="array" ref="D19">POWER(Table4[λ/μ],$C19)/FACT($C19)</f>
        <v>3.9333333333333331</v>
      </c>
      <c r="E19" s="6">
        <f>1/(1+SUM(D19:D20))</f>
        <v>7.8933520435011409E-2</v>
      </c>
      <c r="F19" s="6">
        <f>D20*E19</f>
        <v>0.61059463252061041</v>
      </c>
      <c r="H19" s="6">
        <f>C19*D19</f>
        <v>3.9333333333333331</v>
      </c>
      <c r="I19" s="6">
        <f>H19*$E$19</f>
        <v>0.31047184704437819</v>
      </c>
      <c r="J19" s="6">
        <f>SUM(I19:I20)</f>
        <v>1.531661112085599</v>
      </c>
      <c r="K19" s="6">
        <f>J19/B19</f>
        <v>0.76583055604279948</v>
      </c>
      <c r="M19" s="6">
        <v>4</v>
      </c>
      <c r="N19" s="6">
        <f>F28</f>
        <v>0.30420559678943992</v>
      </c>
      <c r="O19" s="6">
        <f>J28</f>
        <v>2.7367913192948694</v>
      </c>
      <c r="P19" s="6">
        <f>K28</f>
        <v>0.68419782982371735</v>
      </c>
      <c r="T19" s="12"/>
    </row>
    <row r="20" spans="2:20" x14ac:dyDescent="0.2">
      <c r="B20" s="6"/>
      <c r="C20" s="6">
        <v>2</v>
      </c>
      <c r="D20" s="6" cm="1">
        <f t="array" ref="D20">POWER(Table4[λ/μ],C20)/FACT(C20)</f>
        <v>7.7355555555555551</v>
      </c>
      <c r="E20" s="6"/>
      <c r="F20" s="6"/>
      <c r="H20" s="6">
        <f>C20*D20</f>
        <v>15.47111111111111</v>
      </c>
      <c r="I20" s="6">
        <f>H20*$E$19</f>
        <v>1.2211892650412208</v>
      </c>
      <c r="M20" s="6">
        <v>5</v>
      </c>
      <c r="N20" s="6">
        <f>F34</f>
        <v>0.19309834603358769</v>
      </c>
      <c r="O20" s="6">
        <f>J34</f>
        <v>3.1738131722678879</v>
      </c>
      <c r="P20" s="6">
        <f>K34</f>
        <v>0.63476263445357761</v>
      </c>
    </row>
    <row r="21" spans="2:20" x14ac:dyDescent="0.2">
      <c r="M21" s="6">
        <v>6</v>
      </c>
      <c r="N21" s="6">
        <f>F41</f>
        <v>0.11236302917479996</v>
      </c>
      <c r="O21" s="6">
        <f>J41</f>
        <v>3.4913720852457875</v>
      </c>
      <c r="P21" s="11">
        <f>K41</f>
        <v>0.58189534754096461</v>
      </c>
    </row>
    <row r="22" spans="2:20" x14ac:dyDescent="0.2">
      <c r="B22" s="7" t="s">
        <v>23</v>
      </c>
      <c r="C22" s="5" t="s">
        <v>15</v>
      </c>
      <c r="D22" s="5" t="s">
        <v>21</v>
      </c>
      <c r="E22" s="5" t="s">
        <v>16</v>
      </c>
      <c r="F22" s="5" t="s">
        <v>17</v>
      </c>
      <c r="H22" s="5" t="s">
        <v>24</v>
      </c>
      <c r="I22" s="5" t="s">
        <v>22</v>
      </c>
      <c r="J22" s="6" t="s">
        <v>19</v>
      </c>
      <c r="K22" s="6" t="s">
        <v>20</v>
      </c>
      <c r="M22" s="6">
        <v>7</v>
      </c>
      <c r="N22" s="6">
        <f>F49</f>
        <v>5.938773844074003E-2</v>
      </c>
      <c r="O22" s="6">
        <f>J49</f>
        <v>3.6997415621330898</v>
      </c>
      <c r="P22" s="6">
        <f>K49</f>
        <v>0.52853450887615572</v>
      </c>
    </row>
    <row r="23" spans="2:20" x14ac:dyDescent="0.2">
      <c r="B23" s="6">
        <v>3</v>
      </c>
      <c r="C23" s="6">
        <v>1</v>
      </c>
      <c r="D23" s="6" cm="1">
        <f t="array" ref="D23">POWER(Table4[λ/μ],$C23)/FACT($C23)</f>
        <v>3.9333333333333331</v>
      </c>
      <c r="E23" s="6">
        <f>1/(1+SUM(D23:D25))</f>
        <v>4.3838380339622972E-2</v>
      </c>
      <c r="F23" s="6">
        <f>D25*E23</f>
        <v>0.44461643040846544</v>
      </c>
      <c r="H23" s="6">
        <f>C23*D23</f>
        <v>3.9333333333333331</v>
      </c>
      <c r="I23" s="6">
        <f>H23*$E$23</f>
        <v>0.17243096266918367</v>
      </c>
      <c r="J23" s="6">
        <f>SUM(I23:I25)</f>
        <v>2.1845087070600355</v>
      </c>
      <c r="K23" s="6">
        <f>J23/B23</f>
        <v>0.72816956902001184</v>
      </c>
      <c r="M23" s="6">
        <v>8</v>
      </c>
      <c r="N23" s="6">
        <f>F58</f>
        <v>2.8370579656051186E-2</v>
      </c>
      <c r="O23" s="6">
        <f>J58</f>
        <v>3.8217423866861981</v>
      </c>
      <c r="P23" s="6">
        <f>K58</f>
        <v>0.47771779833577477</v>
      </c>
    </row>
    <row r="24" spans="2:20" x14ac:dyDescent="0.2">
      <c r="B24" s="6"/>
      <c r="C24" s="6">
        <v>2</v>
      </c>
      <c r="D24" s="6" cm="1">
        <f t="array" ref="D24">POWER(Table4[λ/μ],C24)/FACT(C24)</f>
        <v>7.7355555555555551</v>
      </c>
      <c r="E24" s="6"/>
      <c r="F24" s="6"/>
      <c r="H24" s="6">
        <f t="shared" ref="H24:H25" si="0">C24*D24</f>
        <v>15.47111111111111</v>
      </c>
      <c r="I24" s="6">
        <f t="shared" ref="I24:I25" si="1">H24*$E$23</f>
        <v>0.67822845316545577</v>
      </c>
      <c r="M24" s="6">
        <v>9</v>
      </c>
      <c r="N24" s="6">
        <f>F68</f>
        <v>1.2247141832919712E-2</v>
      </c>
      <c r="O24" s="6">
        <f>J68</f>
        <v>3.8851612421238491</v>
      </c>
      <c r="P24" s="6">
        <f>K68</f>
        <v>0.43168458245820546</v>
      </c>
    </row>
    <row r="25" spans="2:20" x14ac:dyDescent="0.2">
      <c r="B25" s="6"/>
      <c r="C25" s="6">
        <v>3</v>
      </c>
      <c r="D25" s="6" cm="1">
        <f t="array" ref="D25">POWER(Table4[λ/μ],C25)/FACT(C25)</f>
        <v>10.142172839506172</v>
      </c>
      <c r="E25" s="6"/>
      <c r="F25" s="6"/>
      <c r="H25" s="6">
        <f t="shared" si="0"/>
        <v>30.426518518518513</v>
      </c>
      <c r="I25" s="6">
        <f t="shared" si="1"/>
        <v>1.3338492912253963</v>
      </c>
      <c r="M25" s="6">
        <v>10</v>
      </c>
      <c r="N25" s="6">
        <f>F79</f>
        <v>4.7941148670838296E-3</v>
      </c>
      <c r="O25" s="6">
        <f>J79</f>
        <v>3.914476481522803</v>
      </c>
      <c r="P25" s="6">
        <f>K79</f>
        <v>0.39144764815228028</v>
      </c>
    </row>
    <row r="27" spans="2:20" x14ac:dyDescent="0.2">
      <c r="B27" s="7" t="s">
        <v>23</v>
      </c>
      <c r="C27" s="5" t="s">
        <v>15</v>
      </c>
      <c r="D27" s="5" t="s">
        <v>21</v>
      </c>
      <c r="E27" s="5" t="s">
        <v>16</v>
      </c>
      <c r="F27" s="5" t="s">
        <v>17</v>
      </c>
      <c r="H27" s="5" t="s">
        <v>24</v>
      </c>
      <c r="I27" s="5" t="s">
        <v>22</v>
      </c>
      <c r="J27" s="6" t="s">
        <v>19</v>
      </c>
      <c r="K27" s="6" t="s">
        <v>20</v>
      </c>
    </row>
    <row r="28" spans="2:20" x14ac:dyDescent="0.2">
      <c r="B28" s="6">
        <v>4</v>
      </c>
      <c r="C28" s="6">
        <v>1</v>
      </c>
      <c r="D28" s="6" cm="1">
        <f t="array" ref="D28">POWER(Table4[λ/μ],$C28)/FACT($C28)</f>
        <v>3.9333333333333331</v>
      </c>
      <c r="E28" s="6">
        <f>1/(1+SUM(D28:D31))</f>
        <v>3.0502499686125516E-2</v>
      </c>
      <c r="F28" s="6">
        <f>D31*E28</f>
        <v>0.30420559678943992</v>
      </c>
      <c r="H28" s="6">
        <f>C28*D28</f>
        <v>3.9333333333333331</v>
      </c>
      <c r="I28" s="6">
        <f>H28*$E$28</f>
        <v>0.11997649876542703</v>
      </c>
      <c r="J28" s="6">
        <f>SUM(I28:I31)</f>
        <v>2.7367913192948694</v>
      </c>
      <c r="K28" s="6">
        <f>J28/B28</f>
        <v>0.68419782982371735</v>
      </c>
    </row>
    <row r="29" spans="2:20" x14ac:dyDescent="0.2">
      <c r="B29" s="6"/>
      <c r="C29" s="6">
        <v>2</v>
      </c>
      <c r="D29" s="6" cm="1">
        <f t="array" ref="D29">POWER(Table4[λ/μ],C29)/FACT(C29)</f>
        <v>7.7355555555555551</v>
      </c>
      <c r="E29" s="6"/>
      <c r="F29" s="6"/>
      <c r="H29" s="6">
        <f t="shared" ref="H29:H31" si="2">C29*D29</f>
        <v>15.47111111111111</v>
      </c>
      <c r="I29" s="6">
        <f t="shared" ref="I29:I31" si="3">H29*$E$28</f>
        <v>0.47190756181067961</v>
      </c>
    </row>
    <row r="30" spans="2:20" x14ac:dyDescent="0.2">
      <c r="B30" s="6"/>
      <c r="C30" s="6">
        <v>3</v>
      </c>
      <c r="D30" s="6" cm="1">
        <f t="array" ref="D30">POWER(Table4[λ/μ],C30)/FACT(C30)</f>
        <v>10.142172839506172</v>
      </c>
      <c r="E30" s="6"/>
      <c r="F30" s="6"/>
      <c r="H30" s="6">
        <f t="shared" si="2"/>
        <v>30.426518518518513</v>
      </c>
      <c r="I30" s="6">
        <f t="shared" si="3"/>
        <v>0.92808487156100317</v>
      </c>
    </row>
    <row r="31" spans="2:20" x14ac:dyDescent="0.2">
      <c r="B31" s="6"/>
      <c r="C31" s="6">
        <v>4</v>
      </c>
      <c r="D31" s="6" cm="1">
        <f t="array" ref="D31">POWER(Table4[λ/μ],C31)/FACT(C31)</f>
        <v>9.9731366255144014</v>
      </c>
      <c r="E31" s="6"/>
      <c r="F31" s="6"/>
      <c r="H31" s="6">
        <f t="shared" si="2"/>
        <v>39.892546502057606</v>
      </c>
      <c r="I31" s="6">
        <f t="shared" si="3"/>
        <v>1.2168223871577597</v>
      </c>
    </row>
    <row r="33" spans="2:11" x14ac:dyDescent="0.2">
      <c r="B33" s="7" t="s">
        <v>23</v>
      </c>
      <c r="C33" s="5" t="s">
        <v>15</v>
      </c>
      <c r="D33" s="5" t="s">
        <v>21</v>
      </c>
      <c r="E33" s="5" t="s">
        <v>16</v>
      </c>
      <c r="F33" s="5" t="s">
        <v>17</v>
      </c>
      <c r="H33" s="5" t="s">
        <v>24</v>
      </c>
      <c r="I33" s="5" t="s">
        <v>22</v>
      </c>
      <c r="J33" s="6" t="s">
        <v>19</v>
      </c>
      <c r="K33" s="6" t="s">
        <v>20</v>
      </c>
    </row>
    <row r="34" spans="2:11" x14ac:dyDescent="0.2">
      <c r="B34" s="6">
        <v>5</v>
      </c>
      <c r="C34" s="6">
        <v>1</v>
      </c>
      <c r="D34" s="6" cm="1">
        <f t="array" ref="D34">POWER(Table4[λ/μ],$C34)/FACT($C34)</f>
        <v>3.9333333333333331</v>
      </c>
      <c r="E34" s="6">
        <f>1/(1+SUM(D34:D38))</f>
        <v>2.4612517446844652E-2</v>
      </c>
      <c r="F34" s="6">
        <f>D38*E34</f>
        <v>0.19309834603358769</v>
      </c>
      <c r="H34" s="6">
        <f>C34*D34</f>
        <v>3.9333333333333331</v>
      </c>
      <c r="I34" s="6">
        <f>H34*$E$34</f>
        <v>9.6809235290922294E-2</v>
      </c>
      <c r="J34" s="6">
        <f>SUM(I34:I38)</f>
        <v>3.1738131722678879</v>
      </c>
      <c r="K34" s="6">
        <f>J34/B34</f>
        <v>0.63476263445357761</v>
      </c>
    </row>
    <row r="35" spans="2:11" x14ac:dyDescent="0.2">
      <c r="B35" s="6"/>
      <c r="C35" s="6">
        <v>2</v>
      </c>
      <c r="D35" s="6" cm="1">
        <f t="array" ref="D35">POWER(Table4[λ/μ],C35)/FACT(C35)</f>
        <v>7.7355555555555551</v>
      </c>
      <c r="E35" s="6"/>
      <c r="F35" s="6"/>
      <c r="H35" s="6">
        <f t="shared" ref="H35:H38" si="4">C35*D35</f>
        <v>15.47111111111111</v>
      </c>
      <c r="I35" s="6">
        <f t="shared" ref="I35:I38" si="5">H35*$E$34</f>
        <v>0.38078299214429434</v>
      </c>
      <c r="J35" s="6"/>
    </row>
    <row r="36" spans="2:11" x14ac:dyDescent="0.2">
      <c r="B36" s="6"/>
      <c r="C36" s="6">
        <v>3</v>
      </c>
      <c r="D36" s="6" cm="1">
        <f t="array" ref="D36">POWER(Table4[λ/μ],C36)/FACT(C36)</f>
        <v>10.142172839506172</v>
      </c>
      <c r="E36" s="6"/>
      <c r="F36" s="6"/>
      <c r="H36" s="6">
        <f t="shared" si="4"/>
        <v>30.426518518518513</v>
      </c>
      <c r="I36" s="6">
        <f t="shared" si="5"/>
        <v>0.74887321788377881</v>
      </c>
      <c r="J36" s="6"/>
    </row>
    <row r="37" spans="2:11" x14ac:dyDescent="0.2">
      <c r="B37" s="6"/>
      <c r="C37" s="6">
        <v>4</v>
      </c>
      <c r="D37" s="6" cm="1">
        <f t="array" ref="D37">POWER(Table4[λ/μ],C37)/FACT(C37)</f>
        <v>9.9731366255144014</v>
      </c>
      <c r="E37" s="6"/>
      <c r="F37" s="6"/>
      <c r="H37" s="6">
        <f t="shared" si="4"/>
        <v>39.892546502057606</v>
      </c>
      <c r="I37" s="6">
        <f t="shared" si="5"/>
        <v>0.98185599678095437</v>
      </c>
      <c r="J37" s="6"/>
    </row>
    <row r="38" spans="2:11" x14ac:dyDescent="0.2">
      <c r="B38" s="6"/>
      <c r="C38" s="6">
        <v>5</v>
      </c>
      <c r="D38" s="6" cm="1">
        <f t="array" ref="D38">POWER(Table4[λ/μ],C38)/FACT(C38)</f>
        <v>7.8455341454046623</v>
      </c>
      <c r="E38" s="6"/>
      <c r="F38" s="6"/>
      <c r="H38" s="6">
        <f t="shared" si="4"/>
        <v>39.227670727023309</v>
      </c>
      <c r="I38" s="6">
        <f t="shared" si="5"/>
        <v>0.96549173016793843</v>
      </c>
      <c r="J38" s="6"/>
    </row>
    <row r="40" spans="2:11" x14ac:dyDescent="0.2">
      <c r="B40" s="7" t="s">
        <v>23</v>
      </c>
      <c r="C40" s="5" t="s">
        <v>15</v>
      </c>
      <c r="D40" s="5" t="s">
        <v>21</v>
      </c>
      <c r="E40" s="5" t="s">
        <v>16</v>
      </c>
      <c r="F40" s="5" t="s">
        <v>17</v>
      </c>
      <c r="H40" s="5" t="s">
        <v>24</v>
      </c>
      <c r="I40" s="5" t="s">
        <v>22</v>
      </c>
      <c r="J40" s="6" t="s">
        <v>19</v>
      </c>
      <c r="K40" s="6" t="s">
        <v>20</v>
      </c>
    </row>
    <row r="41" spans="2:11" x14ac:dyDescent="0.2">
      <c r="B41" s="6">
        <v>6</v>
      </c>
      <c r="C41" s="6">
        <v>1</v>
      </c>
      <c r="D41" s="6" cm="1">
        <f t="array" ref="D41">POWER(Table4[λ/μ],$C41)/FACT($C41)</f>
        <v>3.9333333333333331</v>
      </c>
      <c r="E41" s="6">
        <f>1/(1+SUM(D41:D46))</f>
        <v>2.1846980430899575E-2</v>
      </c>
      <c r="F41" s="6">
        <f>D46*E41</f>
        <v>0.11236302917479996</v>
      </c>
      <c r="H41" s="6">
        <f>C41*D41</f>
        <v>3.9333333333333331</v>
      </c>
      <c r="I41" s="6">
        <f>H41*$E$41</f>
        <v>8.593145636153833E-2</v>
      </c>
      <c r="J41" s="6">
        <f>SUM(I41:I46)</f>
        <v>3.4913720852457875</v>
      </c>
      <c r="K41" s="6">
        <f>J41/B41</f>
        <v>0.58189534754096461</v>
      </c>
    </row>
    <row r="42" spans="2:11" x14ac:dyDescent="0.2">
      <c r="B42" s="6"/>
      <c r="C42" s="6">
        <v>2</v>
      </c>
      <c r="D42" s="6" cm="1">
        <f t="array" ref="D42">POWER(Table4[λ/μ],$C42)/FACT($C42)</f>
        <v>7.7355555555555551</v>
      </c>
      <c r="E42" s="6"/>
      <c r="F42" s="6"/>
      <c r="H42" s="6">
        <f t="shared" ref="H42:H46" si="6">C42*D42</f>
        <v>15.47111111111111</v>
      </c>
      <c r="I42" s="6">
        <f t="shared" ref="I42:I45" si="7">H42*$E$41</f>
        <v>0.3379970616887174</v>
      </c>
      <c r="J42" s="6"/>
    </row>
    <row r="43" spans="2:11" x14ac:dyDescent="0.2">
      <c r="B43" s="6"/>
      <c r="C43" s="6">
        <v>3</v>
      </c>
      <c r="D43" s="6" cm="1">
        <f t="array" ref="D43">POWER(Table4[λ/μ],$C43)/FACT($C43)</f>
        <v>10.142172839506172</v>
      </c>
      <c r="E43" s="6"/>
      <c r="F43" s="6"/>
      <c r="H43" s="6">
        <f t="shared" si="6"/>
        <v>30.426518518518513</v>
      </c>
      <c r="I43" s="6">
        <f t="shared" si="7"/>
        <v>0.66472755465447753</v>
      </c>
      <c r="J43" s="6"/>
    </row>
    <row r="44" spans="2:11" x14ac:dyDescent="0.2">
      <c r="B44" s="6"/>
      <c r="C44" s="6">
        <v>4</v>
      </c>
      <c r="D44" s="6" cm="1">
        <f t="array" ref="D44">POWER(Table4[λ/μ],$C44)/FACT($C44)</f>
        <v>9.9731366255144014</v>
      </c>
      <c r="E44" s="6"/>
      <c r="F44" s="6"/>
      <c r="H44" s="6">
        <f t="shared" si="6"/>
        <v>39.892546502057606</v>
      </c>
      <c r="I44" s="6">
        <f t="shared" si="7"/>
        <v>0.87153168276920379</v>
      </c>
      <c r="J44" s="6"/>
    </row>
    <row r="45" spans="2:11" x14ac:dyDescent="0.2">
      <c r="B45" s="6"/>
      <c r="C45" s="6">
        <v>5</v>
      </c>
      <c r="D45" s="6" cm="1">
        <f t="array" ref="D45">POWER(Table4[λ/μ],$C45)/FACT($C45)</f>
        <v>7.8455341454046623</v>
      </c>
      <c r="E45" s="6"/>
      <c r="F45" s="6"/>
      <c r="H45" s="6">
        <f t="shared" si="6"/>
        <v>39.227670727023309</v>
      </c>
      <c r="I45" s="6">
        <f t="shared" si="7"/>
        <v>0.85700615472305031</v>
      </c>
      <c r="J45" s="6"/>
    </row>
    <row r="46" spans="2:11" x14ac:dyDescent="0.2">
      <c r="B46" s="6"/>
      <c r="C46" s="6">
        <v>6</v>
      </c>
      <c r="D46" s="6" cm="1">
        <f t="array" ref="D46">POWER(Table4[λ/μ],$C46)/FACT($C46)</f>
        <v>5.1431834953208346</v>
      </c>
      <c r="E46" s="6"/>
      <c r="F46" s="6"/>
      <c r="H46" s="6">
        <f t="shared" si="6"/>
        <v>30.85910097192501</v>
      </c>
      <c r="I46" s="6">
        <f>H46*$E$41</f>
        <v>0.67417817504879973</v>
      </c>
      <c r="J46" s="6"/>
    </row>
    <row r="48" spans="2:11" x14ac:dyDescent="0.2">
      <c r="B48" s="7" t="s">
        <v>23</v>
      </c>
      <c r="C48" s="5" t="s">
        <v>15</v>
      </c>
      <c r="D48" s="5" t="s">
        <v>21</v>
      </c>
      <c r="E48" s="5" t="s">
        <v>16</v>
      </c>
      <c r="F48" s="5" t="s">
        <v>17</v>
      </c>
      <c r="H48" s="5" t="s">
        <v>24</v>
      </c>
      <c r="I48" s="5" t="s">
        <v>22</v>
      </c>
      <c r="J48" s="6" t="s">
        <v>19</v>
      </c>
      <c r="K48" s="6" t="s">
        <v>20</v>
      </c>
    </row>
    <row r="49" spans="2:11" x14ac:dyDescent="0.2">
      <c r="B49" s="6">
        <v>7</v>
      </c>
      <c r="C49" s="6">
        <v>1</v>
      </c>
      <c r="D49" s="6" cm="1">
        <f t="array" ref="D49">POWER(Table4[λ/μ],$C49)/FACT($C49)</f>
        <v>3.9333333333333331</v>
      </c>
      <c r="E49" s="6">
        <f>1/(1+SUM(D49:D55))</f>
        <v>2.0549537671349344E-2</v>
      </c>
      <c r="F49" s="6">
        <f>D55*E49</f>
        <v>5.938773844074003E-2</v>
      </c>
      <c r="H49" s="6">
        <f>C49*D49</f>
        <v>3.9333333333333331</v>
      </c>
      <c r="I49" s="6">
        <f>H49*$E$49</f>
        <v>8.0828181507307417E-2</v>
      </c>
      <c r="J49" s="6">
        <f>SUM(I49:I55)</f>
        <v>3.6997415621330898</v>
      </c>
      <c r="K49" s="6">
        <f>J49/B49</f>
        <v>0.52853450887615572</v>
      </c>
    </row>
    <row r="50" spans="2:11" x14ac:dyDescent="0.2">
      <c r="B50" s="6"/>
      <c r="C50" s="6">
        <v>2</v>
      </c>
      <c r="D50" s="6" cm="1">
        <f t="array" ref="D50">POWER(Table4[λ/μ],C50)/FACT(C50)</f>
        <v>7.7355555555555551</v>
      </c>
      <c r="E50" s="6"/>
      <c r="F50" s="6"/>
      <c r="H50" s="6">
        <f t="shared" ref="H50:H55" si="8">C50*D50</f>
        <v>15.47111111111111</v>
      </c>
      <c r="I50" s="6">
        <f t="shared" ref="I50:I55" si="9">H50*$E$49</f>
        <v>0.31792418059540917</v>
      </c>
      <c r="J50" s="6"/>
    </row>
    <row r="51" spans="2:11" x14ac:dyDescent="0.2">
      <c r="B51" s="6"/>
      <c r="C51" s="6">
        <v>3</v>
      </c>
      <c r="D51" s="6" cm="1">
        <f t="array" ref="D51">POWER(Table4[λ/μ],C51)/FACT(C51)</f>
        <v>10.142172839506172</v>
      </c>
      <c r="E51" s="6"/>
      <c r="F51" s="6"/>
      <c r="H51" s="6">
        <f t="shared" si="8"/>
        <v>30.426518518518513</v>
      </c>
      <c r="I51" s="6">
        <f t="shared" si="9"/>
        <v>0.62525088850430466</v>
      </c>
      <c r="J51" s="6"/>
    </row>
    <row r="52" spans="2:11" x14ac:dyDescent="0.2">
      <c r="B52" s="6"/>
      <c r="C52" s="6">
        <v>4</v>
      </c>
      <c r="D52" s="6" cm="1">
        <f t="array" ref="D52">POWER(Table4[λ/μ],C52)/FACT(C52)</f>
        <v>9.9731366255144014</v>
      </c>
      <c r="E52" s="6"/>
      <c r="F52" s="6"/>
      <c r="H52" s="6">
        <f t="shared" si="8"/>
        <v>39.892546502057606</v>
      </c>
      <c r="I52" s="6">
        <f t="shared" si="9"/>
        <v>0.8197733871500883</v>
      </c>
      <c r="J52" s="6"/>
    </row>
    <row r="53" spans="2:11" x14ac:dyDescent="0.2">
      <c r="B53" s="6"/>
      <c r="C53" s="6">
        <v>5</v>
      </c>
      <c r="D53" s="6" cm="1">
        <f t="array" ref="D53">POWER(Table4[λ/μ],C53)/FACT(C53)</f>
        <v>7.8455341454046623</v>
      </c>
      <c r="E53" s="6"/>
      <c r="F53" s="6"/>
      <c r="H53" s="6">
        <f t="shared" si="8"/>
        <v>39.227670727023309</v>
      </c>
      <c r="I53" s="6">
        <f t="shared" si="9"/>
        <v>0.80611049736425344</v>
      </c>
      <c r="J53" s="6"/>
    </row>
    <row r="54" spans="2:11" x14ac:dyDescent="0.2">
      <c r="B54" s="6"/>
      <c r="C54" s="6">
        <v>6</v>
      </c>
      <c r="D54" s="6" cm="1">
        <f t="array" ref="D54">POWER(Table4[λ/μ],C54)/FACT(C54)</f>
        <v>5.1431834953208346</v>
      </c>
      <c r="E54" s="6"/>
      <c r="F54" s="6"/>
      <c r="H54" s="6">
        <f t="shared" si="8"/>
        <v>30.85910097192501</v>
      </c>
      <c r="I54" s="6">
        <f t="shared" si="9"/>
        <v>0.63414025792654616</v>
      </c>
      <c r="J54" s="6"/>
    </row>
    <row r="55" spans="2:11" x14ac:dyDescent="0.2">
      <c r="B55" s="6"/>
      <c r="C55" s="6">
        <v>7</v>
      </c>
      <c r="D55" s="6" cm="1">
        <f t="array" ref="D55">POWER(Table4[λ/μ],C55)/FACT(C55)</f>
        <v>2.8899792973707545</v>
      </c>
      <c r="E55" s="6"/>
      <c r="F55" s="6"/>
      <c r="H55" s="6">
        <f t="shared" si="8"/>
        <v>20.229855081595282</v>
      </c>
      <c r="I55" s="6">
        <f t="shared" si="9"/>
        <v>0.41571416908518022</v>
      </c>
      <c r="J55" s="6"/>
    </row>
    <row r="57" spans="2:11" x14ac:dyDescent="0.2">
      <c r="B57" s="7" t="s">
        <v>23</v>
      </c>
      <c r="C57" s="5" t="s">
        <v>15</v>
      </c>
      <c r="D57" s="5" t="s">
        <v>21</v>
      </c>
      <c r="E57" s="5" t="s">
        <v>16</v>
      </c>
      <c r="F57" s="5" t="s">
        <v>17</v>
      </c>
      <c r="H57" s="5" t="s">
        <v>24</v>
      </c>
      <c r="I57" s="5" t="s">
        <v>22</v>
      </c>
      <c r="J57" s="6" t="s">
        <v>19</v>
      </c>
      <c r="K57" s="6" t="s">
        <v>20</v>
      </c>
    </row>
    <row r="58" spans="2:11" x14ac:dyDescent="0.2">
      <c r="B58" s="6">
        <v>8</v>
      </c>
      <c r="C58" s="6">
        <v>1</v>
      </c>
      <c r="D58" s="6" cm="1">
        <f t="array" ref="D58">POWER(Table4[λ/μ],$C58)/FACT($C58)</f>
        <v>3.9333333333333331</v>
      </c>
      <c r="E58" s="6">
        <f>1/(1+SUM(D58:D65))</f>
        <v>1.99665353759493E-2</v>
      </c>
      <c r="F58" s="6">
        <f>D65*E58</f>
        <v>2.8370579656051186E-2</v>
      </c>
      <c r="H58" s="6">
        <f>C58*D58</f>
        <v>3.9333333333333331</v>
      </c>
      <c r="I58" s="6">
        <f>H58*$E$58</f>
        <v>7.8535039145400581E-2</v>
      </c>
      <c r="J58" s="6">
        <f>SUM(I58:I65)</f>
        <v>3.8217423866861981</v>
      </c>
      <c r="K58" s="6">
        <f>J58/B58</f>
        <v>0.47771779833577477</v>
      </c>
    </row>
    <row r="59" spans="2:11" x14ac:dyDescent="0.2">
      <c r="B59" s="6"/>
      <c r="C59" s="6">
        <v>2</v>
      </c>
      <c r="D59" s="6" cm="1">
        <f t="array" ref="D59">POWER(Table4[λ/μ],C59)/FACT(C59)</f>
        <v>7.7355555555555551</v>
      </c>
      <c r="E59" s="6"/>
      <c r="F59" s="6"/>
      <c r="H59" s="6">
        <f t="shared" ref="H59:H65" si="10">C59*D59</f>
        <v>15.47111111111111</v>
      </c>
      <c r="I59" s="6">
        <f t="shared" ref="I59:I65" si="11">H59*$E$58</f>
        <v>0.30890448730524228</v>
      </c>
      <c r="J59" s="6"/>
    </row>
    <row r="60" spans="2:11" x14ac:dyDescent="0.2">
      <c r="B60" s="6"/>
      <c r="C60" s="6">
        <v>3</v>
      </c>
      <c r="D60" s="6" cm="1">
        <f t="array" ref="D60">POWER(Table4[λ/μ],C60)/FACT(C60)</f>
        <v>10.142172839506172</v>
      </c>
      <c r="E60" s="6"/>
      <c r="F60" s="6"/>
      <c r="H60" s="6">
        <f t="shared" si="10"/>
        <v>30.426518518518513</v>
      </c>
      <c r="I60" s="6">
        <f t="shared" si="11"/>
        <v>0.60751215836697636</v>
      </c>
      <c r="J60" s="6"/>
    </row>
    <row r="61" spans="2:11" x14ac:dyDescent="0.2">
      <c r="B61" s="6"/>
      <c r="C61" s="6">
        <v>4</v>
      </c>
      <c r="D61" s="6" cm="1">
        <f t="array" ref="D61">POWER(Table4[λ/μ],C61)/FACT(C61)</f>
        <v>9.9731366255144014</v>
      </c>
      <c r="E61" s="6"/>
      <c r="F61" s="6"/>
      <c r="H61" s="6">
        <f t="shared" si="10"/>
        <v>39.892546502057606</v>
      </c>
      <c r="I61" s="6">
        <f t="shared" si="11"/>
        <v>0.79651594097003564</v>
      </c>
      <c r="J61" s="6"/>
    </row>
    <row r="62" spans="2:11" x14ac:dyDescent="0.2">
      <c r="B62" s="6"/>
      <c r="C62" s="6">
        <v>5</v>
      </c>
      <c r="D62" s="6" cm="1">
        <f t="array" ref="D62">POWER(Table4[λ/μ],C62)/FACT(C62)</f>
        <v>7.8455341454046623</v>
      </c>
      <c r="E62" s="6"/>
      <c r="F62" s="6"/>
      <c r="H62" s="6">
        <f t="shared" si="10"/>
        <v>39.227670727023309</v>
      </c>
      <c r="I62" s="6">
        <f t="shared" si="11"/>
        <v>0.78324067528720165</v>
      </c>
      <c r="J62" s="6"/>
    </row>
    <row r="63" spans="2:11" x14ac:dyDescent="0.2">
      <c r="B63" s="6"/>
      <c r="C63" s="6">
        <v>6</v>
      </c>
      <c r="D63" s="6" cm="1">
        <f t="array" ref="D63">POWER(Table4[λ/μ],C63)/FACT(C63)</f>
        <v>5.1431834953208346</v>
      </c>
      <c r="E63" s="6"/>
      <c r="F63" s="6"/>
      <c r="H63" s="6">
        <f t="shared" si="10"/>
        <v>30.85910097192501</v>
      </c>
      <c r="I63" s="6">
        <f t="shared" si="11"/>
        <v>0.61614933122593218</v>
      </c>
      <c r="J63" s="6"/>
    </row>
    <row r="64" spans="2:11" x14ac:dyDescent="0.2">
      <c r="B64" s="6"/>
      <c r="C64" s="6">
        <v>7</v>
      </c>
      <c r="D64" s="6" cm="1">
        <f t="array" ref="D64">POWER(Table4[λ/μ],C64)/FACT(C64)</f>
        <v>2.8899792973707545</v>
      </c>
      <c r="E64" s="6"/>
      <c r="F64" s="6"/>
      <c r="H64" s="6">
        <f t="shared" si="10"/>
        <v>20.229855081595282</v>
      </c>
      <c r="I64" s="6">
        <f t="shared" si="11"/>
        <v>0.40392011713699993</v>
      </c>
      <c r="J64" s="6"/>
    </row>
    <row r="65" spans="2:11" x14ac:dyDescent="0.2">
      <c r="B65" s="6"/>
      <c r="C65" s="6">
        <v>8</v>
      </c>
      <c r="D65" s="6" cm="1">
        <f t="array" ref="D65">POWER(Table4[λ/μ],C65)/FACT(C65)</f>
        <v>1.4209064878739543</v>
      </c>
      <c r="E65" s="6"/>
      <c r="F65" s="6"/>
      <c r="H65" s="6">
        <f t="shared" si="10"/>
        <v>11.367251902991635</v>
      </c>
      <c r="I65" s="6">
        <f t="shared" si="11"/>
        <v>0.22696463724840948</v>
      </c>
      <c r="J65" s="6"/>
    </row>
    <row r="67" spans="2:11" x14ac:dyDescent="0.2">
      <c r="B67" s="7" t="s">
        <v>23</v>
      </c>
      <c r="C67" s="5" t="s">
        <v>15</v>
      </c>
      <c r="D67" s="5" t="s">
        <v>21</v>
      </c>
      <c r="E67" s="5" t="s">
        <v>16</v>
      </c>
      <c r="F67" s="5" t="s">
        <v>17</v>
      </c>
      <c r="H67" s="5" t="s">
        <v>24</v>
      </c>
      <c r="I67" s="5" t="s">
        <v>22</v>
      </c>
      <c r="J67" s="6" t="s">
        <v>19</v>
      </c>
      <c r="K67" s="6" t="s">
        <v>20</v>
      </c>
    </row>
    <row r="68" spans="2:11" x14ac:dyDescent="0.2">
      <c r="B68" s="6">
        <v>9</v>
      </c>
      <c r="C68" s="6">
        <v>1</v>
      </c>
      <c r="D68" s="6" cm="1">
        <f t="array" ref="D68">POWER(Table4[λ/μ],$C68)/FACT($C68)</f>
        <v>3.9333333333333331</v>
      </c>
      <c r="E68" s="6">
        <f>1/(1+SUM(D68:D76))</f>
        <v>1.972200238528804E-2</v>
      </c>
      <c r="F68" s="6">
        <f>D76*E68</f>
        <v>1.2247141832919712E-2</v>
      </c>
      <c r="H68" s="6">
        <f>C68*D68</f>
        <v>3.9333333333333331</v>
      </c>
      <c r="I68" s="6">
        <f>H68*$E$68</f>
        <v>7.7573209382132954E-2</v>
      </c>
      <c r="J68" s="6">
        <f>SUM(I68:I76)</f>
        <v>3.8851612421238491</v>
      </c>
      <c r="K68" s="6">
        <f>J68/B68</f>
        <v>0.43168458245820546</v>
      </c>
    </row>
    <row r="69" spans="2:11" x14ac:dyDescent="0.2">
      <c r="B69" s="6"/>
      <c r="C69" s="6">
        <v>2</v>
      </c>
      <c r="D69" s="6" cm="1">
        <f t="array" ref="D69">POWER(Table4[λ/μ],C69)/FACT(C69)</f>
        <v>7.7355555555555551</v>
      </c>
      <c r="E69" s="6"/>
      <c r="F69" s="6"/>
      <c r="H69" s="6">
        <f t="shared" ref="H69:H75" si="12">C69*D69</f>
        <v>15.47111111111111</v>
      </c>
      <c r="I69" s="6">
        <f t="shared" ref="I69:I76" si="13">H69*$E$68</f>
        <v>0.30512129023638962</v>
      </c>
      <c r="J69" s="6"/>
    </row>
    <row r="70" spans="2:11" x14ac:dyDescent="0.2">
      <c r="B70" s="6"/>
      <c r="C70" s="6">
        <v>3</v>
      </c>
      <c r="D70" s="6" cm="1">
        <f t="array" ref="D70">POWER(Table4[λ/μ],C70)/FACT(C70)</f>
        <v>10.142172839506172</v>
      </c>
      <c r="E70" s="6"/>
      <c r="F70" s="6"/>
      <c r="H70" s="6">
        <f t="shared" si="12"/>
        <v>30.426518518518513</v>
      </c>
      <c r="I70" s="6">
        <f t="shared" si="13"/>
        <v>0.60007187079823288</v>
      </c>
      <c r="J70" s="6"/>
    </row>
    <row r="71" spans="2:11" x14ac:dyDescent="0.2">
      <c r="B71" s="6"/>
      <c r="C71" s="6">
        <v>4</v>
      </c>
      <c r="D71" s="6" cm="1">
        <f t="array" ref="D71">POWER(Table4[λ/μ],C71)/FACT(C71)</f>
        <v>9.9731366255144014</v>
      </c>
      <c r="E71" s="6"/>
      <c r="F71" s="6"/>
      <c r="H71" s="6">
        <f t="shared" si="12"/>
        <v>39.892546502057606</v>
      </c>
      <c r="I71" s="6">
        <f t="shared" si="13"/>
        <v>0.78676089726879417</v>
      </c>
      <c r="J71" s="6"/>
    </row>
    <row r="72" spans="2:11" x14ac:dyDescent="0.2">
      <c r="B72" s="6"/>
      <c r="C72" s="6">
        <v>5</v>
      </c>
      <c r="D72" s="6" cm="1">
        <f t="array" ref="D72">POWER(Table4[λ/μ],C72)/FACT(C72)</f>
        <v>7.8455341454046623</v>
      </c>
      <c r="E72" s="6"/>
      <c r="F72" s="6"/>
      <c r="H72" s="6">
        <f t="shared" si="12"/>
        <v>39.227670727023309</v>
      </c>
      <c r="I72" s="6">
        <f t="shared" si="13"/>
        <v>0.77364821564764752</v>
      </c>
      <c r="J72" s="6"/>
    </row>
    <row r="73" spans="2:11" x14ac:dyDescent="0.2">
      <c r="B73" s="6"/>
      <c r="C73" s="6">
        <v>6</v>
      </c>
      <c r="D73" s="6" cm="1">
        <f t="array" ref="D73">POWER(Table4[λ/μ],C73)/FACT(C73)</f>
        <v>5.1431834953208346</v>
      </c>
      <c r="E73" s="6"/>
      <c r="F73" s="6"/>
      <c r="H73" s="6">
        <f t="shared" si="12"/>
        <v>30.85910097192501</v>
      </c>
      <c r="I73" s="6">
        <f t="shared" si="13"/>
        <v>0.60860326297614953</v>
      </c>
      <c r="J73" s="6"/>
    </row>
    <row r="74" spans="2:11" x14ac:dyDescent="0.2">
      <c r="B74" s="6"/>
      <c r="C74" s="6">
        <v>7</v>
      </c>
      <c r="D74" s="6" cm="1">
        <f t="array" ref="D74">POWER(Table4[λ/μ],C74)/FACT(C74)</f>
        <v>2.8899792973707545</v>
      </c>
      <c r="E74" s="6"/>
      <c r="F74" s="6"/>
      <c r="H74" s="6">
        <f t="shared" si="12"/>
        <v>20.229855081595282</v>
      </c>
      <c r="I74" s="6">
        <f t="shared" si="13"/>
        <v>0.39897325017325352</v>
      </c>
      <c r="J74" s="6"/>
    </row>
    <row r="75" spans="2:11" x14ac:dyDescent="0.2">
      <c r="B75" s="6"/>
      <c r="C75" s="6">
        <v>8</v>
      </c>
      <c r="D75" s="6" cm="1">
        <f t="array" ref="D75">POWER(Table4[λ/μ],C75)/FACT(C75)</f>
        <v>1.4209064878739543</v>
      </c>
      <c r="E75" s="6"/>
      <c r="F75" s="6"/>
      <c r="H75" s="6">
        <f t="shared" si="12"/>
        <v>11.367251902991635</v>
      </c>
      <c r="I75" s="6">
        <f t="shared" si="13"/>
        <v>0.22418496914497102</v>
      </c>
      <c r="J75" s="6"/>
    </row>
    <row r="76" spans="2:11" x14ac:dyDescent="0.2">
      <c r="B76" s="6"/>
      <c r="C76" s="6">
        <v>9</v>
      </c>
      <c r="D76" s="6" cm="1">
        <f t="array" ref="D76">POWER(Table4[λ/μ],C76)/FACT(C76)</f>
        <v>0.62098876136713554</v>
      </c>
      <c r="E76" s="6"/>
      <c r="F76" s="6"/>
      <c r="H76" s="6">
        <f>C76*D76</f>
        <v>5.5888988523042196</v>
      </c>
      <c r="I76" s="6">
        <f t="shared" si="13"/>
        <v>0.1102242764962774</v>
      </c>
      <c r="J76" s="6"/>
    </row>
    <row r="78" spans="2:11" x14ac:dyDescent="0.2">
      <c r="B78" s="7" t="s">
        <v>23</v>
      </c>
      <c r="C78" s="5" t="s">
        <v>15</v>
      </c>
      <c r="D78" s="5" t="s">
        <v>21</v>
      </c>
      <c r="E78" s="5" t="s">
        <v>16</v>
      </c>
      <c r="F78" s="5" t="s">
        <v>17</v>
      </c>
      <c r="H78" s="5" t="s">
        <v>24</v>
      </c>
      <c r="I78" s="5" t="s">
        <v>22</v>
      </c>
      <c r="J78" s="10" t="s">
        <v>19</v>
      </c>
      <c r="K78" s="6" t="s">
        <v>20</v>
      </c>
    </row>
    <row r="79" spans="2:11" x14ac:dyDescent="0.2">
      <c r="B79" s="6">
        <v>10</v>
      </c>
      <c r="C79" s="6">
        <v>1</v>
      </c>
      <c r="D79" s="6" cm="1">
        <f t="array" ref="D79">POWER(Table4[λ/μ],$C79)/FACT($C79)</f>
        <v>3.9333333333333331</v>
      </c>
      <c r="E79" s="6">
        <f>1/(1+SUM(D79:D88))</f>
        <v>1.9627452840444069E-2</v>
      </c>
      <c r="F79" s="8">
        <f>D88*E79</f>
        <v>4.7941148670838296E-3</v>
      </c>
      <c r="H79" s="6">
        <f>C79*D79</f>
        <v>3.9333333333333331</v>
      </c>
      <c r="I79" s="6">
        <f>H79*$E$79</f>
        <v>7.720131450574666E-2</v>
      </c>
      <c r="J79" s="6">
        <f>SUM(I79:I88)</f>
        <v>3.914476481522803</v>
      </c>
      <c r="K79" s="6">
        <f>J79/B79</f>
        <v>0.39144764815228028</v>
      </c>
    </row>
    <row r="80" spans="2:11" x14ac:dyDescent="0.2">
      <c r="B80" s="6"/>
      <c r="C80" s="6">
        <v>2</v>
      </c>
      <c r="D80" s="6" cm="1">
        <f t="array" ref="D80">POWER(Table4[λ/μ],C80)/FACT(C80)</f>
        <v>7.7355555555555551</v>
      </c>
      <c r="E80" s="6"/>
      <c r="F80" s="6"/>
      <c r="H80" s="6">
        <f t="shared" ref="H80:H88" si="14">C80*D80</f>
        <v>15.47111111111111</v>
      </c>
      <c r="I80" s="6">
        <f t="shared" ref="I80:I88" si="15">H80*$E$79</f>
        <v>0.30365850372260356</v>
      </c>
    </row>
    <row r="81" spans="2:9" x14ac:dyDescent="0.2">
      <c r="B81" s="6"/>
      <c r="C81" s="6">
        <v>3</v>
      </c>
      <c r="D81" s="6" cm="1">
        <f t="array" ref="D81">POWER(Table4[λ/μ],C81)/FACT(C81)</f>
        <v>10.142172839506172</v>
      </c>
      <c r="E81" s="6"/>
      <c r="F81" s="6"/>
      <c r="H81" s="6">
        <f t="shared" si="14"/>
        <v>30.426518518518513</v>
      </c>
      <c r="I81" s="6">
        <f t="shared" si="15"/>
        <v>0.59719505732112022</v>
      </c>
    </row>
    <row r="82" spans="2:9" x14ac:dyDescent="0.2">
      <c r="B82" s="6"/>
      <c r="C82" s="6">
        <v>4</v>
      </c>
      <c r="D82" s="6" cm="1">
        <f t="array" ref="D82">POWER(Table4[λ/μ],C82)/FACT(C82)</f>
        <v>9.9731366255144014</v>
      </c>
      <c r="E82" s="6"/>
      <c r="F82" s="6"/>
      <c r="H82" s="6">
        <f t="shared" si="14"/>
        <v>39.892546502057606</v>
      </c>
      <c r="I82" s="6">
        <f t="shared" si="15"/>
        <v>0.78298907515435767</v>
      </c>
    </row>
    <row r="83" spans="2:9" x14ac:dyDescent="0.2">
      <c r="B83" s="6"/>
      <c r="C83" s="6">
        <v>5</v>
      </c>
      <c r="D83" s="6" cm="1">
        <f t="array" ref="D83">POWER(Table4[λ/μ],C83)/FACT(C83)</f>
        <v>7.8455341454046623</v>
      </c>
      <c r="E83" s="6"/>
      <c r="F83" s="6"/>
      <c r="H83" s="6">
        <f t="shared" si="14"/>
        <v>39.227670727023309</v>
      </c>
      <c r="I83" s="6">
        <f t="shared" si="15"/>
        <v>0.76993925723511825</v>
      </c>
    </row>
    <row r="84" spans="2:9" x14ac:dyDescent="0.2">
      <c r="B84" s="6"/>
      <c r="C84" s="6">
        <v>6</v>
      </c>
      <c r="D84" s="6" cm="1">
        <f t="array" ref="D84">POWER(Table4[λ/μ],C84)/FACT(C84)</f>
        <v>5.1431834953208346</v>
      </c>
      <c r="E84" s="6"/>
      <c r="F84" s="6"/>
      <c r="H84" s="6">
        <f t="shared" si="14"/>
        <v>30.85910097192501</v>
      </c>
      <c r="I84" s="6">
        <f t="shared" si="15"/>
        <v>0.60568554902495986</v>
      </c>
    </row>
    <row r="85" spans="2:9" x14ac:dyDescent="0.2">
      <c r="B85" s="6"/>
      <c r="C85" s="6">
        <v>7</v>
      </c>
      <c r="D85" s="6" cm="1">
        <f t="array" ref="D85">POWER(Table4[λ/μ],C85)/FACT(C85)</f>
        <v>2.8899792973707545</v>
      </c>
      <c r="E85" s="6"/>
      <c r="F85" s="6"/>
      <c r="H85" s="6">
        <f t="shared" si="14"/>
        <v>20.229855081595282</v>
      </c>
      <c r="I85" s="6">
        <f t="shared" si="15"/>
        <v>0.39706052658302921</v>
      </c>
    </row>
    <row r="86" spans="2:9" x14ac:dyDescent="0.2">
      <c r="B86" s="6"/>
      <c r="C86" s="6">
        <v>8</v>
      </c>
      <c r="D86" s="6" cm="1">
        <f t="array" ref="D86">POWER(Table4[λ/μ],C86)/FACT(C86)</f>
        <v>1.4209064878739543</v>
      </c>
      <c r="E86" s="6"/>
      <c r="F86" s="6"/>
      <c r="H86" s="6">
        <f t="shared" si="14"/>
        <v>11.367251902991635</v>
      </c>
      <c r="I86" s="6">
        <f t="shared" si="15"/>
        <v>0.2231102006514164</v>
      </c>
    </row>
    <row r="87" spans="2:9" x14ac:dyDescent="0.2">
      <c r="B87" s="6"/>
      <c r="C87" s="6">
        <v>9</v>
      </c>
      <c r="D87" s="6" cm="1">
        <f t="array" ref="D87">POWER(Table4[λ/μ],C87)/FACT(C87)</f>
        <v>0.62098876136713554</v>
      </c>
      <c r="E87" s="6"/>
      <c r="F87" s="6"/>
      <c r="H87" s="6">
        <f t="shared" si="14"/>
        <v>5.5888988523042196</v>
      </c>
      <c r="I87" s="6">
        <f t="shared" si="15"/>
        <v>0.10969584865361305</v>
      </c>
    </row>
    <row r="88" spans="2:9" x14ac:dyDescent="0.2">
      <c r="B88" s="6"/>
      <c r="C88" s="6">
        <v>10</v>
      </c>
      <c r="D88" s="6" cm="1">
        <f t="array" ref="D88">POWER(Table4[λ/μ],C88)/FACT(C88)</f>
        <v>0.24425557947107332</v>
      </c>
      <c r="E88" s="6"/>
      <c r="F88" s="6"/>
      <c r="H88" s="6">
        <f t="shared" si="14"/>
        <v>2.4425557947107333</v>
      </c>
      <c r="I88" s="6">
        <f t="shared" si="15"/>
        <v>4.7941148670838298E-2</v>
      </c>
    </row>
    <row r="91" spans="2:9" x14ac:dyDescent="0.2">
      <c r="B91" s="4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BC83-E118-E140-B6E7-BF9F9A075FFD}">
  <dimension ref="B2:K218"/>
  <sheetViews>
    <sheetView zoomScale="89" zoomScaleNormal="20" workbookViewId="0">
      <selection activeCell="M9" sqref="A1:M9"/>
    </sheetView>
  </sheetViews>
  <sheetFormatPr baseColWidth="10" defaultRowHeight="16" x14ac:dyDescent="0.2"/>
  <sheetData>
    <row r="2" spans="2:11" x14ac:dyDescent="0.2">
      <c r="B2" s="1"/>
    </row>
    <row r="4" spans="2:11" ht="33" customHeight="1" x14ac:dyDescent="0.2">
      <c r="B4" s="9"/>
      <c r="C4" s="9"/>
      <c r="D4" s="9"/>
      <c r="E4" s="3"/>
      <c r="F4" s="3"/>
      <c r="G4" s="3"/>
      <c r="H4" s="3"/>
      <c r="I4" s="3"/>
      <c r="J4" s="3"/>
      <c r="K4" s="3"/>
    </row>
    <row r="5" spans="2:11" x14ac:dyDescent="0.2">
      <c r="B5" s="2"/>
      <c r="C5" s="2"/>
      <c r="D5" s="2"/>
      <c r="E5" s="2"/>
      <c r="F5" s="2"/>
      <c r="G5" s="2"/>
      <c r="H5" s="2"/>
      <c r="I5" s="2"/>
      <c r="J5" s="2"/>
      <c r="K5" s="2"/>
    </row>
    <row r="114" ht="18" customHeight="1" x14ac:dyDescent="0.2"/>
    <row r="115" ht="18" customHeight="1" x14ac:dyDescent="0.2"/>
    <row r="116" ht="18" customHeight="1" x14ac:dyDescent="0.2"/>
    <row r="218" ht="18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6143-99D1-F745-886B-56AB0FE68C1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Громадский</dc:creator>
  <cp:lastModifiedBy>Влад Громадский</cp:lastModifiedBy>
  <dcterms:created xsi:type="dcterms:W3CDTF">2024-03-03T16:58:33Z</dcterms:created>
  <dcterms:modified xsi:type="dcterms:W3CDTF">2024-03-18T08:18:53Z</dcterms:modified>
</cp:coreProperties>
</file>