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onaldy\Documents\Code\Arduino\skripsi-aromaterapi-s1\Ambil_Data\Sensor_Ultrasonik\new_hasil\"/>
    </mc:Choice>
  </mc:AlternateContent>
  <xr:revisionPtr revIDLastSave="0" documentId="13_ncr:1_{5AAEBA99-99E7-4F1D-AF40-26C323D7C18A}" xr6:coauthVersionLast="41" xr6:coauthVersionMax="41" xr10:uidLastSave="{00000000-0000-0000-0000-000000000000}"/>
  <bookViews>
    <workbookView xWindow="-120" yWindow="-120" windowWidth="29040" windowHeight="16440" xr2:uid="{A9B158E7-19E7-4921-AA32-EA07AFE664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3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  <c r="I92" i="1"/>
  <c r="I93" i="1"/>
  <c r="I94" i="1"/>
  <c r="I95" i="1"/>
  <c r="I96" i="1"/>
  <c r="I97" i="1"/>
  <c r="I98" i="1"/>
  <c r="I99" i="1"/>
  <c r="I100" i="1"/>
  <c r="I1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H105" i="1"/>
  <c r="J105" i="1"/>
  <c r="L105" i="1"/>
  <c r="N105" i="1"/>
  <c r="F105" i="1"/>
  <c r="D105" i="1"/>
  <c r="N103" i="1"/>
  <c r="N106" i="1" s="1"/>
  <c r="L103" i="1"/>
  <c r="L106" i="1" s="1"/>
  <c r="J103" i="1"/>
  <c r="J106" i="1" s="1"/>
  <c r="H103" i="1"/>
  <c r="H106" i="1" s="1"/>
  <c r="F103" i="1"/>
  <c r="F106" i="1" s="1"/>
  <c r="D103" i="1"/>
  <c r="D106" i="1" s="1"/>
  <c r="I104" i="1" l="1"/>
  <c r="M104" i="1"/>
  <c r="E104" i="1"/>
  <c r="G104" i="1"/>
  <c r="K104" i="1"/>
  <c r="O104" i="1"/>
  <c r="E103" i="1"/>
  <c r="D113" i="1" s="1"/>
  <c r="L118" i="1" s="1"/>
  <c r="O103" i="1"/>
  <c r="D118" i="1" s="1"/>
  <c r="L113" i="1" s="1"/>
  <c r="K103" i="1"/>
  <c r="D116" i="1" s="1"/>
  <c r="L115" i="1" s="1"/>
  <c r="M103" i="1"/>
  <c r="D117" i="1" s="1"/>
  <c r="L114" i="1" s="1"/>
  <c r="I103" i="1"/>
  <c r="D115" i="1" s="1"/>
  <c r="L116" i="1" s="1"/>
  <c r="G103" i="1"/>
  <c r="D114" i="1" s="1"/>
  <c r="L117" i="1" s="1"/>
</calcChain>
</file>

<file path=xl/sharedStrings.xml><?xml version="1.0" encoding="utf-8"?>
<sst xmlns="http://schemas.openxmlformats.org/spreadsheetml/2006/main" count="24" uniqueCount="23">
  <si>
    <t>0 cm</t>
  </si>
  <si>
    <t>1 cm</t>
  </si>
  <si>
    <t>2 cm</t>
  </si>
  <si>
    <t>3 cm</t>
  </si>
  <si>
    <t>4 cm</t>
  </si>
  <si>
    <t>5 cm</t>
  </si>
  <si>
    <t>0 percent</t>
  </si>
  <si>
    <t>20 percent</t>
  </si>
  <si>
    <t>40 percent</t>
  </si>
  <si>
    <t>60 percent</t>
  </si>
  <si>
    <t>80 percent</t>
  </si>
  <si>
    <t>100 percent</t>
  </si>
  <si>
    <t>Typical Average</t>
  </si>
  <si>
    <t>Accuracy</t>
  </si>
  <si>
    <t>Distance</t>
  </si>
  <si>
    <t>Height</t>
  </si>
  <si>
    <t>Standard Deviation</t>
  </si>
  <si>
    <t>Max</t>
  </si>
  <si>
    <t>Average Error</t>
  </si>
  <si>
    <t xml:space="preserve"> </t>
  </si>
  <si>
    <t>RMS</t>
  </si>
  <si>
    <t>RMS 0 CM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</si>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</sst>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Accuracy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Sheet1!$D$112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6514150410483317E-3"/>
                  <c:y val="1.80751247153708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C3A-473E-9298-6080F578C247}"/>
                </c:ext>
              </c:extLst>
            </c:dLbl>
            <c:dLbl>
              <c:idx val="3"/>
              <c:layout>
                <c:manualLayout>
                  <c:x val="-6.7341249272643748E-3"/>
                  <c:y val="-1.54789591698388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3A-473E-9298-6080F578C2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Sheet1!$C$113:$C$118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Sheet1!$D$113:$D$118</c:f>
              <c:numCache>
                <c:formatCode>General</c:formatCode>
                <c:ptCount val="6"/>
                <c:pt idx="0">
                  <c:v>99.47</c:v>
                </c:pt>
                <c:pt idx="1">
                  <c:v>99.48</c:v>
                </c:pt>
                <c:pt idx="2">
                  <c:v>99.41</c:v>
                </c:pt>
                <c:pt idx="3">
                  <c:v>99.36</c:v>
                </c:pt>
                <c:pt idx="4">
                  <c:v>99.24</c:v>
                </c:pt>
                <c:pt idx="5">
                  <c:v>98.65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3A-473E-9298-6080F578C2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98920992"/>
        <c:axId val="598920336"/>
      </c:scatterChart>
      <c:valAx>
        <c:axId val="598920992"/>
        <c:scaling>
          <c:orientation val="minMax"/>
          <c:max val="5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Water Level</a:t>
                </a:r>
                <a:r>
                  <a:rPr lang="en-US" sz="1400" baseline="0"/>
                  <a:t> Height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20336"/>
        <c:crosses val="autoZero"/>
        <c:crossBetween val="midCat"/>
      </c:valAx>
      <c:valAx>
        <c:axId val="598920336"/>
        <c:scaling>
          <c:orientation val="minMax"/>
          <c:max val="100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Accuracy</a:t>
                </a:r>
                <a:r>
                  <a:rPr lang="en-US" sz="1400" baseline="0"/>
                  <a:t> (%)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2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Water Level</a:t>
            </a:r>
            <a:r>
              <a:rPr lang="en-US" sz="2000" baseline="0"/>
              <a:t> Sensor </a:t>
            </a:r>
            <a:r>
              <a:rPr lang="en-US" sz="2000"/>
              <a:t>Accuracy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Sheet1!$L$112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546040628649398E-2"/>
                  <c:y val="7.799335856498600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801-4BD9-981A-8F8A30629678}"/>
                </c:ext>
              </c:extLst>
            </c:dLbl>
            <c:dLbl>
              <c:idx val="1"/>
              <c:layout>
                <c:manualLayout>
                  <c:x val="-3.4497659915271019E-2"/>
                  <c:y val="2.8057162744159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801-4BD9-981A-8F8A30629678}"/>
                </c:ext>
              </c:extLst>
            </c:dLbl>
            <c:dLbl>
              <c:idx val="2"/>
              <c:layout>
                <c:manualLayout>
                  <c:x val="-3.3207545483136681E-2"/>
                  <c:y val="2.98987833703107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01-4BD9-981A-8F8A30629678}"/>
                </c:ext>
              </c:extLst>
            </c:dLbl>
            <c:dLbl>
              <c:idx val="3"/>
              <c:layout>
                <c:manualLayout>
                  <c:x val="-3.5787774347405266E-2"/>
                  <c:y val="3.54236452487638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801-4BD9-981A-8F8A30629678}"/>
                </c:ext>
              </c:extLst>
            </c:dLbl>
            <c:dLbl>
              <c:idx val="4"/>
              <c:layout>
                <c:manualLayout>
                  <c:x val="-3.4497659915271067E-2"/>
                  <c:y val="3.3582024622612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801-4BD9-981A-8F8A30629678}"/>
                </c:ext>
              </c:extLst>
            </c:dLbl>
            <c:dLbl>
              <c:idx val="5"/>
              <c:layout>
                <c:manualLayout>
                  <c:x val="-3.449765991527097E-2"/>
                  <c:y val="2.80571627441597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801-4BD9-981A-8F8A306296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Sheet1!$K$113:$K$118</c:f>
              <c:numCache>
                <c:formatCode>General</c:formatCode>
                <c:ptCount val="6"/>
                <c:pt idx="0">
                  <c:v>3.5</c:v>
                </c:pt>
                <c:pt idx="1">
                  <c:v>4.5</c:v>
                </c:pt>
                <c:pt idx="2">
                  <c:v>5.5</c:v>
                </c:pt>
                <c:pt idx="3">
                  <c:v>6.5</c:v>
                </c:pt>
                <c:pt idx="4">
                  <c:v>7.5</c:v>
                </c:pt>
                <c:pt idx="5">
                  <c:v>8.5</c:v>
                </c:pt>
              </c:numCache>
            </c:numRef>
          </c:xVal>
          <c:yVal>
            <c:numRef>
              <c:f>Sheet1!$L$113:$L$118</c:f>
              <c:numCache>
                <c:formatCode>General</c:formatCode>
                <c:ptCount val="6"/>
                <c:pt idx="0">
                  <c:v>98.65</c:v>
                </c:pt>
                <c:pt idx="1">
                  <c:v>99.24</c:v>
                </c:pt>
                <c:pt idx="2">
                  <c:v>99.36</c:v>
                </c:pt>
                <c:pt idx="3">
                  <c:v>99.41</c:v>
                </c:pt>
                <c:pt idx="4">
                  <c:v>99.48</c:v>
                </c:pt>
                <c:pt idx="5">
                  <c:v>99.47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1-4BD9-981A-8F8A306296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99470312"/>
        <c:axId val="499469000"/>
      </c:scatterChart>
      <c:valAx>
        <c:axId val="499470312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Distance from Sensor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69000"/>
        <c:crosses val="autoZero"/>
        <c:crossBetween val="midCat"/>
      </c:valAx>
      <c:valAx>
        <c:axId val="499469000"/>
        <c:scaling>
          <c:orientation val="minMax"/>
          <c:max val="100"/>
          <c:min val="8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Accuracy</a:t>
                </a:r>
                <a:r>
                  <a:rPr lang="en-US" sz="1600" baseline="0"/>
                  <a:t>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70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127</xdr:row>
      <xdr:rowOff>76199</xdr:rowOff>
    </xdr:from>
    <xdr:to>
      <xdr:col>33</xdr:col>
      <xdr:colOff>523875</xdr:colOff>
      <xdr:row>165</xdr:row>
      <xdr:rowOff>28574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B3408C1-EF52-4AD5-AB82-8F6754436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357187</xdr:colOff>
      <xdr:row>129</xdr:row>
      <xdr:rowOff>161925</xdr:rowOff>
    </xdr:from>
    <xdr:to>
      <xdr:col>40</xdr:col>
      <xdr:colOff>523875</xdr:colOff>
      <xdr:row>166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FDF0BA-CFF9-446C-B085-11B8ACD16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2997A-E9BA-4D6C-9AB9-D1D7A2F356FF}">
  <dimension ref="C1:AP118"/>
  <sheetViews>
    <sheetView tabSelected="1" topLeftCell="B71" workbookViewId="0">
      <selection activeCell="R104" sqref="R104"/>
    </sheetView>
  </sheetViews>
  <sheetFormatPr defaultRowHeight="15" x14ac:dyDescent="0.25"/>
  <cols>
    <col min="2" max="2" width="9.7109375" bestFit="1" customWidth="1"/>
    <col min="3" max="3" width="18.140625" bestFit="1" customWidth="1"/>
    <col min="34" max="34" width="10.28515625" bestFit="1" customWidth="1"/>
    <col min="35" max="35" width="10.28515625" customWidth="1"/>
    <col min="36" max="36" width="10.28515625" bestFit="1" customWidth="1"/>
    <col min="37" max="37" width="10.28515625" customWidth="1"/>
    <col min="38" max="38" width="10.28515625" bestFit="1" customWidth="1"/>
    <col min="39" max="39" width="10.28515625" customWidth="1"/>
    <col min="40" max="40" width="10.28515625" bestFit="1" customWidth="1"/>
    <col min="41" max="41" width="10.28515625" customWidth="1"/>
    <col min="42" max="42" width="11.28515625" bestFit="1" customWidth="1"/>
  </cols>
  <sheetData>
    <row r="1" spans="4:42" x14ac:dyDescent="0.25">
      <c r="E1" s="1" t="s">
        <v>0</v>
      </c>
      <c r="G1" s="1" t="s">
        <v>1</v>
      </c>
      <c r="I1" s="1" t="s">
        <v>2</v>
      </c>
      <c r="K1" s="1" t="s">
        <v>3</v>
      </c>
      <c r="M1" s="1" t="s">
        <v>4</v>
      </c>
      <c r="O1" s="1" t="s">
        <v>5</v>
      </c>
      <c r="R1" t="s">
        <v>21</v>
      </c>
      <c r="AF1" s="3" t="s">
        <v>6</v>
      </c>
      <c r="AG1" s="3"/>
      <c r="AH1" s="1" t="s">
        <v>7</v>
      </c>
      <c r="AI1" s="1"/>
      <c r="AJ1" s="1" t="s">
        <v>8</v>
      </c>
      <c r="AK1" s="1"/>
      <c r="AL1" s="1" t="s">
        <v>9</v>
      </c>
      <c r="AM1" s="1"/>
      <c r="AN1" s="1" t="s">
        <v>10</v>
      </c>
      <c r="AO1" s="1"/>
      <c r="AP1" s="1" t="s">
        <v>11</v>
      </c>
    </row>
    <row r="2" spans="4:42" x14ac:dyDescent="0.25">
      <c r="D2" s="2">
        <v>8.5399999999999991</v>
      </c>
      <c r="E2" s="2">
        <f xml:space="preserve"> ABS((8.5 - D2) / 8.5 * 100)</f>
        <v>0.47058823529410765</v>
      </c>
      <c r="F2">
        <v>7.5</v>
      </c>
      <c r="G2">
        <f>ABS( (7.5 - F2)/7.5 * 100)</f>
        <v>0</v>
      </c>
      <c r="H2" s="2">
        <v>6.51</v>
      </c>
      <c r="I2">
        <f xml:space="preserve"> ABS( (6.5 - H2)/ 6.5 * 100)</f>
        <v>0.15384615384615058</v>
      </c>
      <c r="J2">
        <v>5.51</v>
      </c>
      <c r="K2">
        <f xml:space="preserve"> ABS((5.5 - J2) / 5.5 *100)</f>
        <v>0.18181818181817794</v>
      </c>
      <c r="L2" s="2">
        <v>4.5</v>
      </c>
      <c r="M2">
        <f xml:space="preserve"> ABS((4.5 - L2) / 4.5 * 100)</f>
        <v>0</v>
      </c>
      <c r="N2" s="2">
        <v>3.5</v>
      </c>
      <c r="O2">
        <f xml:space="preserve"> ABS((3.5 - N2) / 3.5 *100)</f>
        <v>0</v>
      </c>
      <c r="R2">
        <f xml:space="preserve"> POWER(D2-8.5,2)</f>
        <v>1.5999999999999318E-3</v>
      </c>
      <c r="AF2" s="2">
        <v>0</v>
      </c>
      <c r="AG2" s="2"/>
      <c r="AH2">
        <v>20</v>
      </c>
      <c r="AJ2" s="2">
        <v>39</v>
      </c>
      <c r="AL2" s="2">
        <v>59</v>
      </c>
      <c r="AN2" s="2">
        <v>80</v>
      </c>
      <c r="AO2" s="2"/>
      <c r="AP2" s="2">
        <v>100</v>
      </c>
    </row>
    <row r="3" spans="4:42" x14ac:dyDescent="0.25">
      <c r="D3" s="2">
        <v>8.59</v>
      </c>
      <c r="E3" s="2">
        <f t="shared" ref="E3:E66" si="0" xml:space="preserve"> ABS((8.5 - D3) / 8.5 * 100)</f>
        <v>1.0588235294117632</v>
      </c>
      <c r="F3">
        <v>7.53</v>
      </c>
      <c r="G3">
        <f t="shared" ref="G3:G66" si="1">ABS( (7.5 - F3)/7.5 * 100)</f>
        <v>0.4000000000000033</v>
      </c>
      <c r="H3" s="2">
        <v>6.48</v>
      </c>
      <c r="I3">
        <f t="shared" ref="I3:I66" si="2" xml:space="preserve"> ABS( (6.5 - H3)/ 6.5 * 100)</f>
        <v>0.30769230769230116</v>
      </c>
      <c r="J3">
        <v>5.51</v>
      </c>
      <c r="K3">
        <f t="shared" ref="K3:K66" si="3" xml:space="preserve"> ABS((5.5 - J3) / 5.5 *100)</f>
        <v>0.18181818181817794</v>
      </c>
      <c r="L3" s="2">
        <v>4.57</v>
      </c>
      <c r="M3">
        <f t="shared" ref="M3:M66" si="4" xml:space="preserve"> ABS((4.5 - L3) / 4.5 * 100)</f>
        <v>1.555555555555562</v>
      </c>
      <c r="N3" s="2">
        <v>3.46</v>
      </c>
      <c r="O3">
        <f t="shared" ref="O3:O66" si="5" xml:space="preserve"> ABS((3.5 - N3) / 3.5 *100)</f>
        <v>1.1428571428571439</v>
      </c>
      <c r="R3">
        <f t="shared" ref="R3:R66" si="6" xml:space="preserve"> POWER(D3-8.5,2)</f>
        <v>8.0999999999999753E-3</v>
      </c>
      <c r="AF3" s="2">
        <v>0</v>
      </c>
      <c r="AG3" s="2"/>
      <c r="AH3">
        <v>19</v>
      </c>
      <c r="AJ3" s="2">
        <v>40</v>
      </c>
      <c r="AL3" s="2">
        <v>59</v>
      </c>
      <c r="AN3" s="2">
        <v>78</v>
      </c>
      <c r="AO3" s="2"/>
      <c r="AP3" s="2">
        <v>100</v>
      </c>
    </row>
    <row r="4" spans="4:42" x14ac:dyDescent="0.25">
      <c r="D4" s="2">
        <v>8.59</v>
      </c>
      <c r="E4" s="2">
        <f t="shared" si="0"/>
        <v>1.0588235294117632</v>
      </c>
      <c r="F4">
        <v>7.46</v>
      </c>
      <c r="G4">
        <f t="shared" si="1"/>
        <v>0.53333333333333388</v>
      </c>
      <c r="H4" s="2">
        <v>6.51</v>
      </c>
      <c r="I4">
        <f t="shared" si="2"/>
        <v>0.15384615384615058</v>
      </c>
      <c r="J4">
        <v>5.51</v>
      </c>
      <c r="K4">
        <f t="shared" si="3"/>
        <v>0.18181818181817794</v>
      </c>
      <c r="L4" s="2">
        <v>4.5</v>
      </c>
      <c r="M4">
        <f t="shared" si="4"/>
        <v>0</v>
      </c>
      <c r="N4" s="2">
        <v>3.46</v>
      </c>
      <c r="O4">
        <f t="shared" si="5"/>
        <v>1.1428571428571439</v>
      </c>
      <c r="R4">
        <f t="shared" si="6"/>
        <v>8.0999999999999753E-3</v>
      </c>
      <c r="AF4" s="2">
        <v>0</v>
      </c>
      <c r="AG4" s="2"/>
      <c r="AH4">
        <v>20</v>
      </c>
      <c r="AJ4" s="2">
        <v>39</v>
      </c>
      <c r="AL4" s="2">
        <v>59</v>
      </c>
      <c r="AN4" s="2">
        <v>80</v>
      </c>
      <c r="AO4" s="2"/>
      <c r="AP4" s="2">
        <v>100</v>
      </c>
    </row>
    <row r="5" spans="4:42" x14ac:dyDescent="0.25">
      <c r="D5" s="2">
        <v>8.59</v>
      </c>
      <c r="E5" s="2">
        <f t="shared" si="0"/>
        <v>1.0588235294117632</v>
      </c>
      <c r="F5">
        <v>7.57</v>
      </c>
      <c r="G5">
        <f t="shared" si="1"/>
        <v>0.93333333333333701</v>
      </c>
      <c r="H5" s="2">
        <v>6.44</v>
      </c>
      <c r="I5">
        <f t="shared" si="2"/>
        <v>0.92307692307691713</v>
      </c>
      <c r="J5">
        <v>5.55</v>
      </c>
      <c r="K5">
        <f t="shared" si="3"/>
        <v>0.90909090909090595</v>
      </c>
      <c r="L5" s="2">
        <v>4.46</v>
      </c>
      <c r="M5">
        <f t="shared" si="4"/>
        <v>0.88888888888888973</v>
      </c>
      <c r="N5" s="2">
        <v>3.54</v>
      </c>
      <c r="O5">
        <f t="shared" si="5"/>
        <v>1.1428571428571439</v>
      </c>
      <c r="R5">
        <f t="shared" si="6"/>
        <v>8.0999999999999753E-3</v>
      </c>
      <c r="AF5" s="2">
        <v>0</v>
      </c>
      <c r="AG5" s="2"/>
      <c r="AH5">
        <v>18</v>
      </c>
      <c r="AJ5" s="2">
        <v>41</v>
      </c>
      <c r="AL5" s="2">
        <v>59</v>
      </c>
      <c r="AN5" s="2">
        <v>80</v>
      </c>
      <c r="AO5" s="2"/>
      <c r="AP5" s="2">
        <v>99</v>
      </c>
    </row>
    <row r="6" spans="4:42" x14ac:dyDescent="0.25">
      <c r="D6" s="2">
        <v>8.5399999999999991</v>
      </c>
      <c r="E6" s="2">
        <f t="shared" si="0"/>
        <v>0.47058823529410765</v>
      </c>
      <c r="F6">
        <v>7.63</v>
      </c>
      <c r="G6">
        <f t="shared" si="1"/>
        <v>1.7333333333333318</v>
      </c>
      <c r="H6" s="2">
        <v>6.51</v>
      </c>
      <c r="I6">
        <f t="shared" si="2"/>
        <v>0.15384615384615058</v>
      </c>
      <c r="J6">
        <v>5.48</v>
      </c>
      <c r="K6">
        <f t="shared" si="3"/>
        <v>0.36363636363635587</v>
      </c>
      <c r="L6" s="2">
        <v>4.5</v>
      </c>
      <c r="M6">
        <f t="shared" si="4"/>
        <v>0</v>
      </c>
      <c r="N6" s="2">
        <v>3.46</v>
      </c>
      <c r="O6">
        <f t="shared" si="5"/>
        <v>1.1428571428571439</v>
      </c>
      <c r="R6">
        <f t="shared" si="6"/>
        <v>1.5999999999999318E-3</v>
      </c>
      <c r="AF6" s="2">
        <v>0</v>
      </c>
      <c r="AG6" s="2"/>
      <c r="AH6">
        <v>17</v>
      </c>
      <c r="AJ6" s="2">
        <v>39</v>
      </c>
      <c r="AL6" s="2">
        <v>60</v>
      </c>
      <c r="AN6" s="2">
        <v>80</v>
      </c>
      <c r="AO6" s="2"/>
      <c r="AP6" s="2">
        <v>100</v>
      </c>
    </row>
    <row r="7" spans="4:42" x14ac:dyDescent="0.25">
      <c r="D7" s="2">
        <v>8.5399999999999991</v>
      </c>
      <c r="E7" s="2">
        <f t="shared" si="0"/>
        <v>0.47058823529410765</v>
      </c>
      <c r="F7">
        <v>7.46</v>
      </c>
      <c r="G7">
        <f t="shared" si="1"/>
        <v>0.53333333333333388</v>
      </c>
      <c r="H7" s="2">
        <v>6.44</v>
      </c>
      <c r="I7">
        <f t="shared" si="2"/>
        <v>0.92307692307691713</v>
      </c>
      <c r="J7">
        <v>5.48</v>
      </c>
      <c r="K7">
        <f t="shared" si="3"/>
        <v>0.36363636363635587</v>
      </c>
      <c r="L7" s="2">
        <v>4.5</v>
      </c>
      <c r="M7">
        <f t="shared" si="4"/>
        <v>0</v>
      </c>
      <c r="N7" s="2">
        <v>3.46</v>
      </c>
      <c r="O7">
        <f t="shared" si="5"/>
        <v>1.1428571428571439</v>
      </c>
      <c r="R7">
        <f t="shared" si="6"/>
        <v>1.5999999999999318E-3</v>
      </c>
      <c r="AF7" s="2">
        <v>0</v>
      </c>
      <c r="AG7" s="2"/>
      <c r="AH7">
        <v>20</v>
      </c>
      <c r="AJ7" s="2">
        <v>41</v>
      </c>
      <c r="AL7" s="2">
        <v>60</v>
      </c>
      <c r="AN7" s="2">
        <v>80</v>
      </c>
      <c r="AO7" s="2"/>
      <c r="AP7" s="2">
        <v>100</v>
      </c>
    </row>
    <row r="8" spans="4:42" x14ac:dyDescent="0.25">
      <c r="D8" s="2">
        <v>8.56</v>
      </c>
      <c r="E8" s="2">
        <f t="shared" si="0"/>
        <v>0.70588235294118229</v>
      </c>
      <c r="F8">
        <v>7.46</v>
      </c>
      <c r="G8">
        <f t="shared" si="1"/>
        <v>0.53333333333333388</v>
      </c>
      <c r="H8" s="2">
        <v>6.44</v>
      </c>
      <c r="I8">
        <f t="shared" si="2"/>
        <v>0.92307692307691713</v>
      </c>
      <c r="J8">
        <v>5.58</v>
      </c>
      <c r="K8">
        <f t="shared" si="3"/>
        <v>1.4545454545454557</v>
      </c>
      <c r="L8" s="2">
        <v>4.57</v>
      </c>
      <c r="M8">
        <f t="shared" si="4"/>
        <v>1.555555555555562</v>
      </c>
      <c r="N8" s="2">
        <v>3.54</v>
      </c>
      <c r="O8">
        <f t="shared" si="5"/>
        <v>1.1428571428571439</v>
      </c>
      <c r="R8">
        <f t="shared" si="6"/>
        <v>3.6000000000000597E-3</v>
      </c>
      <c r="AF8" s="2">
        <v>0</v>
      </c>
      <c r="AG8" s="2"/>
      <c r="AH8">
        <v>20</v>
      </c>
      <c r="AJ8" s="2">
        <v>41</v>
      </c>
      <c r="AL8" s="2">
        <v>58</v>
      </c>
      <c r="AN8" s="2">
        <v>78</v>
      </c>
      <c r="AO8" s="2"/>
      <c r="AP8" s="2">
        <v>99</v>
      </c>
    </row>
    <row r="9" spans="4:42" x14ac:dyDescent="0.25">
      <c r="D9" s="2">
        <v>8.56</v>
      </c>
      <c r="E9" s="2">
        <f t="shared" si="0"/>
        <v>0.70588235294118229</v>
      </c>
      <c r="F9">
        <v>7.57</v>
      </c>
      <c r="G9">
        <f t="shared" si="1"/>
        <v>0.93333333333333701</v>
      </c>
      <c r="H9" s="2">
        <v>6.41</v>
      </c>
      <c r="I9">
        <f t="shared" si="2"/>
        <v>1.3846153846153824</v>
      </c>
      <c r="J9">
        <v>5.55</v>
      </c>
      <c r="K9">
        <f t="shared" si="3"/>
        <v>0.90909090909090595</v>
      </c>
      <c r="L9" s="2">
        <v>4.57</v>
      </c>
      <c r="M9">
        <f t="shared" si="4"/>
        <v>1.555555555555562</v>
      </c>
      <c r="N9" s="2">
        <v>3.54</v>
      </c>
      <c r="O9">
        <f t="shared" si="5"/>
        <v>1.1428571428571439</v>
      </c>
      <c r="R9">
        <f t="shared" si="6"/>
        <v>3.6000000000000597E-3</v>
      </c>
      <c r="AF9" s="2">
        <v>0</v>
      </c>
      <c r="AG9" s="2"/>
      <c r="AH9">
        <v>18</v>
      </c>
      <c r="AJ9" s="2">
        <v>41</v>
      </c>
      <c r="AL9" s="2">
        <v>59</v>
      </c>
      <c r="AN9" s="2">
        <v>78</v>
      </c>
      <c r="AO9" s="2"/>
      <c r="AP9" s="2">
        <v>99</v>
      </c>
    </row>
    <row r="10" spans="4:42" x14ac:dyDescent="0.25">
      <c r="D10" s="2">
        <v>8.56</v>
      </c>
      <c r="E10" s="2">
        <f t="shared" si="0"/>
        <v>0.70588235294118229</v>
      </c>
      <c r="F10">
        <v>7.57</v>
      </c>
      <c r="G10">
        <f t="shared" si="1"/>
        <v>0.93333333333333701</v>
      </c>
      <c r="H10" s="2">
        <v>6.44</v>
      </c>
      <c r="I10">
        <f t="shared" si="2"/>
        <v>0.92307692307691713</v>
      </c>
      <c r="J10">
        <v>5.51</v>
      </c>
      <c r="K10">
        <f t="shared" si="3"/>
        <v>0.18181818181817794</v>
      </c>
      <c r="L10" s="2">
        <v>4.5</v>
      </c>
      <c r="M10">
        <f t="shared" si="4"/>
        <v>0</v>
      </c>
      <c r="N10" s="2">
        <v>3.46</v>
      </c>
      <c r="O10">
        <f t="shared" si="5"/>
        <v>1.1428571428571439</v>
      </c>
      <c r="R10">
        <f t="shared" si="6"/>
        <v>3.6000000000000597E-3</v>
      </c>
      <c r="AF10" s="2">
        <v>0</v>
      </c>
      <c r="AG10" s="2"/>
      <c r="AH10">
        <v>18</v>
      </c>
      <c r="AJ10" s="2">
        <v>41</v>
      </c>
      <c r="AL10" s="2">
        <v>59</v>
      </c>
      <c r="AN10" s="2">
        <v>80</v>
      </c>
      <c r="AO10" s="2"/>
      <c r="AP10" s="2">
        <v>100</v>
      </c>
    </row>
    <row r="11" spans="4:42" x14ac:dyDescent="0.25">
      <c r="D11" s="2">
        <v>8.52</v>
      </c>
      <c r="E11" s="2">
        <f t="shared" si="0"/>
        <v>0.23529411764705382</v>
      </c>
      <c r="F11">
        <v>7.53</v>
      </c>
      <c r="G11">
        <f t="shared" si="1"/>
        <v>0.4000000000000033</v>
      </c>
      <c r="H11" s="2">
        <v>6.44</v>
      </c>
      <c r="I11">
        <f t="shared" si="2"/>
        <v>0.92307692307691713</v>
      </c>
      <c r="J11">
        <v>5.55</v>
      </c>
      <c r="K11">
        <f t="shared" si="3"/>
        <v>0.90909090909090595</v>
      </c>
      <c r="L11" s="2">
        <v>4.5</v>
      </c>
      <c r="M11">
        <f t="shared" si="4"/>
        <v>0</v>
      </c>
      <c r="N11" s="2">
        <v>3.46</v>
      </c>
      <c r="O11">
        <f t="shared" si="5"/>
        <v>1.1428571428571439</v>
      </c>
      <c r="R11">
        <f t="shared" si="6"/>
        <v>3.9999999999998294E-4</v>
      </c>
      <c r="AF11" s="2">
        <v>0</v>
      </c>
      <c r="AG11" s="2"/>
      <c r="AH11">
        <v>19</v>
      </c>
      <c r="AJ11" s="2">
        <v>41</v>
      </c>
      <c r="AL11" s="2">
        <v>59</v>
      </c>
      <c r="AN11" s="2">
        <v>80</v>
      </c>
      <c r="AO11" s="2"/>
      <c r="AP11" s="2">
        <v>100</v>
      </c>
    </row>
    <row r="12" spans="4:42" x14ac:dyDescent="0.25">
      <c r="D12" s="2">
        <v>8.5399999999999991</v>
      </c>
      <c r="E12" s="2">
        <f t="shared" si="0"/>
        <v>0.47058823529410765</v>
      </c>
      <c r="F12">
        <v>7.46</v>
      </c>
      <c r="G12">
        <f t="shared" si="1"/>
        <v>0.53333333333333388</v>
      </c>
      <c r="H12" s="2">
        <v>6.44</v>
      </c>
      <c r="I12">
        <f t="shared" si="2"/>
        <v>0.92307692307691713</v>
      </c>
      <c r="J12">
        <v>5.48</v>
      </c>
      <c r="K12">
        <f t="shared" si="3"/>
        <v>0.36363636363635587</v>
      </c>
      <c r="L12" s="2">
        <v>4.5</v>
      </c>
      <c r="M12">
        <f t="shared" si="4"/>
        <v>0</v>
      </c>
      <c r="N12" s="2">
        <v>3.46</v>
      </c>
      <c r="O12">
        <f t="shared" si="5"/>
        <v>1.1428571428571439</v>
      </c>
      <c r="R12">
        <f t="shared" si="6"/>
        <v>1.5999999999999318E-3</v>
      </c>
      <c r="AF12" s="2">
        <v>0</v>
      </c>
      <c r="AG12" s="2"/>
      <c r="AH12">
        <v>20</v>
      </c>
      <c r="AJ12" s="2">
        <v>41</v>
      </c>
      <c r="AL12" s="2">
        <v>60</v>
      </c>
      <c r="AN12" s="2">
        <v>80</v>
      </c>
      <c r="AO12" s="2"/>
      <c r="AP12" s="2">
        <v>100</v>
      </c>
    </row>
    <row r="13" spans="4:42" x14ac:dyDescent="0.25">
      <c r="D13" s="2">
        <v>8.5</v>
      </c>
      <c r="E13" s="2">
        <f t="shared" si="0"/>
        <v>0</v>
      </c>
      <c r="F13">
        <v>7.44</v>
      </c>
      <c r="G13">
        <f t="shared" si="1"/>
        <v>0.79999999999999483</v>
      </c>
      <c r="H13" s="2">
        <v>6.44</v>
      </c>
      <c r="I13">
        <f t="shared" si="2"/>
        <v>0.92307692307691713</v>
      </c>
      <c r="J13">
        <v>5.51</v>
      </c>
      <c r="K13">
        <f t="shared" si="3"/>
        <v>0.18181818181817794</v>
      </c>
      <c r="L13" s="2">
        <v>4.57</v>
      </c>
      <c r="M13">
        <f t="shared" si="4"/>
        <v>1.555555555555562</v>
      </c>
      <c r="N13" s="2">
        <v>3.46</v>
      </c>
      <c r="O13">
        <f t="shared" si="5"/>
        <v>1.1428571428571439</v>
      </c>
      <c r="R13">
        <f t="shared" si="6"/>
        <v>0</v>
      </c>
      <c r="AF13" s="2">
        <v>0</v>
      </c>
      <c r="AG13" s="2"/>
      <c r="AH13">
        <v>21</v>
      </c>
      <c r="AJ13" s="2">
        <v>41</v>
      </c>
      <c r="AL13" s="2">
        <v>59</v>
      </c>
      <c r="AN13" s="2">
        <v>78</v>
      </c>
      <c r="AO13" s="2"/>
      <c r="AP13" s="2">
        <v>100</v>
      </c>
    </row>
    <row r="14" spans="4:42" x14ac:dyDescent="0.25">
      <c r="D14" s="2">
        <v>8.56</v>
      </c>
      <c r="E14" s="2">
        <f t="shared" si="0"/>
        <v>0.70588235294118229</v>
      </c>
      <c r="F14">
        <v>7.46</v>
      </c>
      <c r="G14">
        <f t="shared" si="1"/>
        <v>0.53333333333333388</v>
      </c>
      <c r="H14" s="2">
        <v>6.48</v>
      </c>
      <c r="I14">
        <f t="shared" si="2"/>
        <v>0.30769230769230116</v>
      </c>
      <c r="J14">
        <v>5.48</v>
      </c>
      <c r="K14">
        <f t="shared" si="3"/>
        <v>0.36363636363635587</v>
      </c>
      <c r="L14" s="2">
        <v>4.57</v>
      </c>
      <c r="M14">
        <f t="shared" si="4"/>
        <v>1.555555555555562</v>
      </c>
      <c r="N14" s="2">
        <v>3.54</v>
      </c>
      <c r="O14">
        <f t="shared" si="5"/>
        <v>1.1428571428571439</v>
      </c>
      <c r="R14">
        <f t="shared" si="6"/>
        <v>3.6000000000000597E-3</v>
      </c>
      <c r="AF14" s="2">
        <v>0</v>
      </c>
      <c r="AG14" s="2"/>
      <c r="AH14">
        <v>20</v>
      </c>
      <c r="AJ14" s="2">
        <v>40</v>
      </c>
      <c r="AL14" s="2">
        <v>60</v>
      </c>
      <c r="AN14" s="2">
        <v>78</v>
      </c>
      <c r="AO14" s="2"/>
      <c r="AP14" s="2">
        <v>99</v>
      </c>
    </row>
    <row r="15" spans="4:42" x14ac:dyDescent="0.25">
      <c r="D15" s="2">
        <v>8.56</v>
      </c>
      <c r="E15" s="2">
        <f t="shared" si="0"/>
        <v>0.70588235294118229</v>
      </c>
      <c r="F15">
        <v>7.53</v>
      </c>
      <c r="G15">
        <f t="shared" si="1"/>
        <v>0.4000000000000033</v>
      </c>
      <c r="H15" s="2">
        <v>6.55</v>
      </c>
      <c r="I15">
        <f t="shared" si="2"/>
        <v>0.7692307692307665</v>
      </c>
      <c r="J15">
        <v>5.55</v>
      </c>
      <c r="K15">
        <f t="shared" si="3"/>
        <v>0.90909090909090595</v>
      </c>
      <c r="L15" s="2">
        <v>4.5</v>
      </c>
      <c r="M15">
        <f t="shared" si="4"/>
        <v>0</v>
      </c>
      <c r="N15" s="2">
        <v>3.46</v>
      </c>
      <c r="O15">
        <f t="shared" si="5"/>
        <v>1.1428571428571439</v>
      </c>
      <c r="R15">
        <f t="shared" si="6"/>
        <v>3.6000000000000597E-3</v>
      </c>
      <c r="AF15" s="2">
        <v>0</v>
      </c>
      <c r="AG15" s="2"/>
      <c r="AH15">
        <v>19</v>
      </c>
      <c r="AJ15" s="2">
        <v>39</v>
      </c>
      <c r="AL15" s="2">
        <v>59</v>
      </c>
      <c r="AN15" s="2">
        <v>80</v>
      </c>
      <c r="AO15" s="2"/>
      <c r="AP15" s="2">
        <v>100</v>
      </c>
    </row>
    <row r="16" spans="4:42" x14ac:dyDescent="0.25">
      <c r="D16" s="2">
        <v>8.61</v>
      </c>
      <c r="E16" s="2">
        <f t="shared" si="0"/>
        <v>1.2941176470588167</v>
      </c>
      <c r="F16">
        <v>7.53</v>
      </c>
      <c r="G16">
        <f t="shared" si="1"/>
        <v>0.4000000000000033</v>
      </c>
      <c r="H16" s="2">
        <v>6.51</v>
      </c>
      <c r="I16">
        <f t="shared" si="2"/>
        <v>0.15384615384615058</v>
      </c>
      <c r="J16">
        <v>5.48</v>
      </c>
      <c r="K16">
        <f t="shared" si="3"/>
        <v>0.36363636363635587</v>
      </c>
      <c r="L16" s="2">
        <v>4.5</v>
      </c>
      <c r="M16">
        <f t="shared" si="4"/>
        <v>0</v>
      </c>
      <c r="N16" s="2">
        <v>3.46</v>
      </c>
      <c r="O16">
        <f t="shared" si="5"/>
        <v>1.1428571428571439</v>
      </c>
      <c r="R16">
        <f t="shared" si="6"/>
        <v>1.2099999999999875E-2</v>
      </c>
      <c r="AF16" s="2">
        <v>0</v>
      </c>
      <c r="AG16" s="2"/>
      <c r="AH16">
        <v>19</v>
      </c>
      <c r="AJ16" s="2">
        <v>39</v>
      </c>
      <c r="AL16" s="2">
        <v>60</v>
      </c>
      <c r="AN16" s="2">
        <v>80</v>
      </c>
      <c r="AO16" s="2"/>
      <c r="AP16" s="2">
        <v>100</v>
      </c>
    </row>
    <row r="17" spans="4:42" x14ac:dyDescent="0.25">
      <c r="D17" s="2">
        <v>8.59</v>
      </c>
      <c r="E17" s="2">
        <f t="shared" si="0"/>
        <v>1.0588235294117632</v>
      </c>
      <c r="F17">
        <v>7.46</v>
      </c>
      <c r="G17">
        <f t="shared" si="1"/>
        <v>0.53333333333333388</v>
      </c>
      <c r="H17" s="2">
        <v>6.51</v>
      </c>
      <c r="I17">
        <f t="shared" si="2"/>
        <v>0.15384615384615058</v>
      </c>
      <c r="J17">
        <v>5.44</v>
      </c>
      <c r="K17">
        <f t="shared" si="3"/>
        <v>1.0909090909090839</v>
      </c>
      <c r="L17" s="2">
        <v>4.57</v>
      </c>
      <c r="M17">
        <f t="shared" si="4"/>
        <v>1.555555555555562</v>
      </c>
      <c r="N17" s="2">
        <v>3.54</v>
      </c>
      <c r="O17">
        <f t="shared" si="5"/>
        <v>1.1428571428571439</v>
      </c>
      <c r="R17">
        <f t="shared" si="6"/>
        <v>8.0999999999999753E-3</v>
      </c>
      <c r="AF17" s="2">
        <v>0</v>
      </c>
      <c r="AG17" s="2"/>
      <c r="AH17">
        <v>20</v>
      </c>
      <c r="AJ17" s="2">
        <v>39</v>
      </c>
      <c r="AL17" s="2">
        <v>61</v>
      </c>
      <c r="AN17" s="2">
        <v>78</v>
      </c>
      <c r="AO17" s="2"/>
      <c r="AP17" s="2">
        <v>99</v>
      </c>
    </row>
    <row r="18" spans="4:42" x14ac:dyDescent="0.25">
      <c r="D18" s="2">
        <v>8.5</v>
      </c>
      <c r="E18" s="2">
        <f t="shared" si="0"/>
        <v>0</v>
      </c>
      <c r="F18">
        <v>7.4300000000000006</v>
      </c>
      <c r="G18">
        <f t="shared" si="1"/>
        <v>0.93333333333332524</v>
      </c>
      <c r="H18" s="2">
        <v>6.55</v>
      </c>
      <c r="I18">
        <f t="shared" si="2"/>
        <v>0.7692307692307665</v>
      </c>
      <c r="J18">
        <v>5.44</v>
      </c>
      <c r="K18">
        <f t="shared" si="3"/>
        <v>1.0909090909090839</v>
      </c>
      <c r="L18" s="2">
        <v>4.57</v>
      </c>
      <c r="M18">
        <f t="shared" si="4"/>
        <v>1.555555555555562</v>
      </c>
      <c r="N18" s="2">
        <v>3.46</v>
      </c>
      <c r="O18">
        <f t="shared" si="5"/>
        <v>1.1428571428571439</v>
      </c>
      <c r="R18">
        <f t="shared" si="6"/>
        <v>0</v>
      </c>
      <c r="AF18" s="2">
        <v>0</v>
      </c>
      <c r="AG18" s="2"/>
      <c r="AH18">
        <v>21</v>
      </c>
      <c r="AJ18" s="2">
        <v>39</v>
      </c>
      <c r="AL18" s="2">
        <v>61</v>
      </c>
      <c r="AN18" s="2">
        <v>78</v>
      </c>
      <c r="AO18" s="2"/>
      <c r="AP18" s="2">
        <v>100</v>
      </c>
    </row>
    <row r="19" spans="4:42" x14ac:dyDescent="0.25">
      <c r="D19" s="2">
        <v>8.61</v>
      </c>
      <c r="E19" s="2">
        <f t="shared" si="0"/>
        <v>1.2941176470588167</v>
      </c>
      <c r="F19">
        <v>7.53</v>
      </c>
      <c r="G19">
        <f t="shared" si="1"/>
        <v>0.4000000000000033</v>
      </c>
      <c r="H19" s="2">
        <v>6.41</v>
      </c>
      <c r="I19">
        <f t="shared" si="2"/>
        <v>1.3846153846153824</v>
      </c>
      <c r="J19">
        <v>5.55</v>
      </c>
      <c r="K19">
        <f t="shared" si="3"/>
        <v>0.90909090909090595</v>
      </c>
      <c r="L19" s="2">
        <v>4.57</v>
      </c>
      <c r="M19">
        <f t="shared" si="4"/>
        <v>1.555555555555562</v>
      </c>
      <c r="N19" s="2">
        <v>3.46</v>
      </c>
      <c r="O19">
        <f t="shared" si="5"/>
        <v>1.1428571428571439</v>
      </c>
      <c r="R19">
        <f t="shared" si="6"/>
        <v>1.2099999999999875E-2</v>
      </c>
      <c r="AF19" s="2">
        <v>0</v>
      </c>
      <c r="AG19" s="2"/>
      <c r="AH19">
        <v>19</v>
      </c>
      <c r="AJ19" s="2">
        <v>41</v>
      </c>
      <c r="AL19" s="2">
        <v>59</v>
      </c>
      <c r="AN19" s="2">
        <v>78</v>
      </c>
      <c r="AO19" s="2"/>
      <c r="AP19" s="2">
        <v>100</v>
      </c>
    </row>
    <row r="20" spans="4:42" x14ac:dyDescent="0.25">
      <c r="D20" s="2">
        <v>8.59</v>
      </c>
      <c r="E20" s="2">
        <f t="shared" si="0"/>
        <v>1.0588235294117632</v>
      </c>
      <c r="F20">
        <v>7.53</v>
      </c>
      <c r="G20">
        <f t="shared" si="1"/>
        <v>0.4000000000000033</v>
      </c>
      <c r="H20" s="2">
        <v>6.48</v>
      </c>
      <c r="I20">
        <f t="shared" si="2"/>
        <v>0.30769230769230116</v>
      </c>
      <c r="J20">
        <v>5.55</v>
      </c>
      <c r="K20">
        <f t="shared" si="3"/>
        <v>0.90909090909090595</v>
      </c>
      <c r="L20" s="2">
        <v>4.5</v>
      </c>
      <c r="M20">
        <f t="shared" si="4"/>
        <v>0</v>
      </c>
      <c r="N20" s="2">
        <v>3.54</v>
      </c>
      <c r="O20">
        <f t="shared" si="5"/>
        <v>1.1428571428571439</v>
      </c>
      <c r="R20">
        <f t="shared" si="6"/>
        <v>8.0999999999999753E-3</v>
      </c>
      <c r="AF20" s="2">
        <v>0</v>
      </c>
      <c r="AG20" s="2"/>
      <c r="AH20">
        <v>19</v>
      </c>
      <c r="AJ20" s="2">
        <v>40</v>
      </c>
      <c r="AL20" s="2">
        <v>59</v>
      </c>
      <c r="AN20" s="2">
        <v>80</v>
      </c>
      <c r="AO20" s="2"/>
      <c r="AP20" s="2">
        <v>99</v>
      </c>
    </row>
    <row r="21" spans="4:42" x14ac:dyDescent="0.25">
      <c r="D21" s="2">
        <v>8.52</v>
      </c>
      <c r="E21" s="2">
        <f t="shared" si="0"/>
        <v>0.23529411764705382</v>
      </c>
      <c r="F21">
        <v>7.55</v>
      </c>
      <c r="G21">
        <f t="shared" si="1"/>
        <v>0.6666666666666643</v>
      </c>
      <c r="H21" s="2">
        <v>6.51</v>
      </c>
      <c r="I21">
        <f t="shared" si="2"/>
        <v>0.15384615384615058</v>
      </c>
      <c r="J21">
        <v>5.48</v>
      </c>
      <c r="K21">
        <f t="shared" si="3"/>
        <v>0.36363636363635587</v>
      </c>
      <c r="L21" s="2">
        <v>4.46</v>
      </c>
      <c r="M21">
        <f t="shared" si="4"/>
        <v>0.88888888888888973</v>
      </c>
      <c r="N21" s="2">
        <v>3.46</v>
      </c>
      <c r="O21">
        <f t="shared" si="5"/>
        <v>1.1428571428571439</v>
      </c>
      <c r="R21">
        <f t="shared" si="6"/>
        <v>3.9999999999998294E-4</v>
      </c>
      <c r="AF21" s="2">
        <v>0</v>
      </c>
      <c r="AG21" s="2"/>
      <c r="AH21">
        <v>19</v>
      </c>
      <c r="AJ21" s="2">
        <v>39</v>
      </c>
      <c r="AL21" s="2">
        <v>60</v>
      </c>
      <c r="AN21" s="2">
        <v>80</v>
      </c>
      <c r="AO21" s="2"/>
      <c r="AP21" s="2">
        <v>100</v>
      </c>
    </row>
    <row r="22" spans="4:42" x14ac:dyDescent="0.25">
      <c r="D22" s="2">
        <v>8.52</v>
      </c>
      <c r="E22" s="2">
        <f t="shared" si="0"/>
        <v>0.23529411764705382</v>
      </c>
      <c r="F22">
        <v>7.46</v>
      </c>
      <c r="G22">
        <f t="shared" si="1"/>
        <v>0.53333333333333388</v>
      </c>
      <c r="H22" s="2">
        <v>6.51</v>
      </c>
      <c r="I22">
        <f t="shared" si="2"/>
        <v>0.15384615384615058</v>
      </c>
      <c r="J22">
        <v>5.48</v>
      </c>
      <c r="K22">
        <f t="shared" si="3"/>
        <v>0.36363636363635587</v>
      </c>
      <c r="L22" s="2">
        <v>4.57</v>
      </c>
      <c r="M22">
        <f t="shared" si="4"/>
        <v>1.555555555555562</v>
      </c>
      <c r="N22" s="2">
        <v>3.46</v>
      </c>
      <c r="O22">
        <f t="shared" si="5"/>
        <v>1.1428571428571439</v>
      </c>
      <c r="R22">
        <f t="shared" si="6"/>
        <v>3.9999999999998294E-4</v>
      </c>
      <c r="AF22" s="2">
        <v>0</v>
      </c>
      <c r="AG22" s="2"/>
      <c r="AH22">
        <v>20</v>
      </c>
      <c r="AJ22" s="2">
        <v>39</v>
      </c>
      <c r="AL22" s="2">
        <v>60</v>
      </c>
      <c r="AN22" s="2">
        <v>78</v>
      </c>
      <c r="AO22" s="2"/>
      <c r="AP22" s="2">
        <v>100</v>
      </c>
    </row>
    <row r="23" spans="4:42" x14ac:dyDescent="0.25">
      <c r="D23" s="2">
        <v>8.5399999999999991</v>
      </c>
      <c r="E23" s="2">
        <f t="shared" si="0"/>
        <v>0.47058823529410765</v>
      </c>
      <c r="F23">
        <v>7.63</v>
      </c>
      <c r="G23">
        <f t="shared" si="1"/>
        <v>1.7333333333333318</v>
      </c>
      <c r="H23" s="2">
        <v>6.44</v>
      </c>
      <c r="I23">
        <f t="shared" si="2"/>
        <v>0.92307692307691713</v>
      </c>
      <c r="J23">
        <v>5.55</v>
      </c>
      <c r="K23">
        <f t="shared" si="3"/>
        <v>0.90909090909090595</v>
      </c>
      <c r="L23" s="2">
        <v>4.57</v>
      </c>
      <c r="M23">
        <f t="shared" si="4"/>
        <v>1.555555555555562</v>
      </c>
      <c r="N23" s="2">
        <v>3.46</v>
      </c>
      <c r="O23">
        <f t="shared" si="5"/>
        <v>1.1428571428571439</v>
      </c>
      <c r="R23">
        <f t="shared" si="6"/>
        <v>1.5999999999999318E-3</v>
      </c>
      <c r="AF23" s="2">
        <v>0</v>
      </c>
      <c r="AG23" s="2"/>
      <c r="AH23">
        <v>17</v>
      </c>
      <c r="AJ23" s="2">
        <v>41</v>
      </c>
      <c r="AL23" s="2">
        <v>59</v>
      </c>
      <c r="AN23" s="2">
        <v>78</v>
      </c>
      <c r="AO23" s="2"/>
      <c r="AP23" s="2">
        <v>100</v>
      </c>
    </row>
    <row r="24" spans="4:42" x14ac:dyDescent="0.25">
      <c r="D24" s="2">
        <v>8.5399999999999991</v>
      </c>
      <c r="E24" s="2">
        <f t="shared" si="0"/>
        <v>0.47058823529410765</v>
      </c>
      <c r="F24">
        <v>7.5</v>
      </c>
      <c r="G24">
        <f t="shared" si="1"/>
        <v>0</v>
      </c>
      <c r="H24" s="2">
        <v>6.51</v>
      </c>
      <c r="I24">
        <f t="shared" si="2"/>
        <v>0.15384615384615058</v>
      </c>
      <c r="J24">
        <v>5.44</v>
      </c>
      <c r="K24">
        <f t="shared" si="3"/>
        <v>1.0909090909090839</v>
      </c>
      <c r="L24" s="2">
        <v>4.46</v>
      </c>
      <c r="M24">
        <f t="shared" si="4"/>
        <v>0.88888888888888973</v>
      </c>
      <c r="N24" s="2">
        <v>3.54</v>
      </c>
      <c r="O24">
        <f t="shared" si="5"/>
        <v>1.1428571428571439</v>
      </c>
      <c r="R24">
        <f t="shared" si="6"/>
        <v>1.5999999999999318E-3</v>
      </c>
      <c r="AF24" s="2">
        <v>0</v>
      </c>
      <c r="AG24" s="2"/>
      <c r="AH24">
        <v>20</v>
      </c>
      <c r="AJ24" s="2">
        <v>39</v>
      </c>
      <c r="AL24" s="2">
        <v>61</v>
      </c>
      <c r="AN24" s="2">
        <v>80</v>
      </c>
      <c r="AO24" s="2"/>
      <c r="AP24" s="2">
        <v>99</v>
      </c>
    </row>
    <row r="25" spans="4:42" x14ac:dyDescent="0.25">
      <c r="D25" s="2">
        <v>8.59</v>
      </c>
      <c r="E25" s="2">
        <f t="shared" si="0"/>
        <v>1.0588235294117632</v>
      </c>
      <c r="F25">
        <v>7.5</v>
      </c>
      <c r="G25">
        <f t="shared" si="1"/>
        <v>0</v>
      </c>
      <c r="H25" s="2">
        <v>6.41</v>
      </c>
      <c r="I25">
        <f t="shared" si="2"/>
        <v>1.3846153846153824</v>
      </c>
      <c r="J25">
        <v>5.51</v>
      </c>
      <c r="K25">
        <f t="shared" si="3"/>
        <v>0.18181818181817794</v>
      </c>
      <c r="L25" s="2">
        <v>4.5</v>
      </c>
      <c r="M25">
        <f t="shared" si="4"/>
        <v>0</v>
      </c>
      <c r="N25" s="2">
        <v>3.54</v>
      </c>
      <c r="O25">
        <f t="shared" si="5"/>
        <v>1.1428571428571439</v>
      </c>
      <c r="R25">
        <f t="shared" si="6"/>
        <v>8.0999999999999753E-3</v>
      </c>
      <c r="AF25" s="2">
        <v>0</v>
      </c>
      <c r="AG25" s="2"/>
      <c r="AH25">
        <v>20</v>
      </c>
      <c r="AJ25" s="2">
        <v>41</v>
      </c>
      <c r="AL25" s="2">
        <v>59</v>
      </c>
      <c r="AN25" s="2">
        <v>80</v>
      </c>
      <c r="AO25" s="2"/>
      <c r="AP25" s="2">
        <v>99</v>
      </c>
    </row>
    <row r="26" spans="4:42" x14ac:dyDescent="0.25">
      <c r="D26" s="2">
        <v>8.5399999999999991</v>
      </c>
      <c r="E26" s="2">
        <f t="shared" si="0"/>
        <v>0.47058823529410765</v>
      </c>
      <c r="F26">
        <v>7.5</v>
      </c>
      <c r="G26">
        <f t="shared" si="1"/>
        <v>0</v>
      </c>
      <c r="H26" s="2">
        <v>6.44</v>
      </c>
      <c r="I26">
        <f t="shared" si="2"/>
        <v>0.92307692307691713</v>
      </c>
      <c r="J26">
        <v>5.44</v>
      </c>
      <c r="K26">
        <f t="shared" si="3"/>
        <v>1.0909090909090839</v>
      </c>
      <c r="L26" s="2">
        <v>4.46</v>
      </c>
      <c r="M26">
        <f t="shared" si="4"/>
        <v>0.88888888888888973</v>
      </c>
      <c r="N26" s="2">
        <v>3.46</v>
      </c>
      <c r="O26">
        <f t="shared" si="5"/>
        <v>1.1428571428571439</v>
      </c>
      <c r="R26">
        <f t="shared" si="6"/>
        <v>1.5999999999999318E-3</v>
      </c>
      <c r="AF26" s="2">
        <v>0</v>
      </c>
      <c r="AG26" s="2"/>
      <c r="AH26">
        <v>20</v>
      </c>
      <c r="AJ26" s="2">
        <v>41</v>
      </c>
      <c r="AL26" s="2">
        <v>61</v>
      </c>
      <c r="AN26" s="2">
        <v>80</v>
      </c>
      <c r="AO26" s="2"/>
      <c r="AP26" s="2">
        <v>100</v>
      </c>
    </row>
    <row r="27" spans="4:42" x14ac:dyDescent="0.25">
      <c r="D27" s="2">
        <v>8.5399999999999991</v>
      </c>
      <c r="E27" s="2">
        <f t="shared" si="0"/>
        <v>0.47058823529410765</v>
      </c>
      <c r="F27">
        <v>7.46</v>
      </c>
      <c r="G27">
        <f t="shared" si="1"/>
        <v>0.53333333333333388</v>
      </c>
      <c r="H27" s="2">
        <v>6.48</v>
      </c>
      <c r="I27">
        <f t="shared" si="2"/>
        <v>0.30769230769230116</v>
      </c>
      <c r="J27">
        <v>5.44</v>
      </c>
      <c r="K27">
        <f t="shared" si="3"/>
        <v>1.0909090909090839</v>
      </c>
      <c r="L27" s="2">
        <v>4.5</v>
      </c>
      <c r="M27">
        <f t="shared" si="4"/>
        <v>0</v>
      </c>
      <c r="N27" s="2">
        <v>3.46</v>
      </c>
      <c r="O27">
        <f t="shared" si="5"/>
        <v>1.1428571428571439</v>
      </c>
      <c r="R27">
        <f t="shared" si="6"/>
        <v>1.5999999999999318E-3</v>
      </c>
      <c r="AF27" s="2">
        <v>0</v>
      </c>
      <c r="AG27" s="2"/>
      <c r="AH27">
        <v>20</v>
      </c>
      <c r="AJ27" s="2">
        <v>40</v>
      </c>
      <c r="AL27" s="2">
        <v>61</v>
      </c>
      <c r="AN27" s="2">
        <v>80</v>
      </c>
      <c r="AO27" s="2"/>
      <c r="AP27" s="2">
        <v>100</v>
      </c>
    </row>
    <row r="28" spans="4:42" x14ac:dyDescent="0.25">
      <c r="D28" s="2">
        <v>8.59</v>
      </c>
      <c r="E28" s="2">
        <f t="shared" si="0"/>
        <v>1.0588235294117632</v>
      </c>
      <c r="F28">
        <v>7.46</v>
      </c>
      <c r="G28">
        <f t="shared" si="1"/>
        <v>0.53333333333333388</v>
      </c>
      <c r="H28" s="2">
        <v>6.55</v>
      </c>
      <c r="I28">
        <f t="shared" si="2"/>
        <v>0.7692307692307665</v>
      </c>
      <c r="J28">
        <v>5.55</v>
      </c>
      <c r="K28">
        <f t="shared" si="3"/>
        <v>0.90909090909090595</v>
      </c>
      <c r="L28" s="2">
        <v>4.54</v>
      </c>
      <c r="M28">
        <f t="shared" si="4"/>
        <v>0.88888888888888973</v>
      </c>
      <c r="N28" s="2">
        <v>3.56</v>
      </c>
      <c r="O28">
        <f t="shared" si="5"/>
        <v>1.7142857142857157</v>
      </c>
      <c r="R28">
        <f t="shared" si="6"/>
        <v>8.0999999999999753E-3</v>
      </c>
      <c r="AF28" s="2">
        <v>0</v>
      </c>
      <c r="AG28" s="2"/>
      <c r="AH28">
        <v>20</v>
      </c>
      <c r="AJ28" s="2">
        <v>39</v>
      </c>
      <c r="AL28" s="2">
        <v>59</v>
      </c>
      <c r="AN28" s="2">
        <v>79</v>
      </c>
      <c r="AO28" s="2"/>
      <c r="AP28" s="2">
        <v>98</v>
      </c>
    </row>
    <row r="29" spans="4:42" x14ac:dyDescent="0.25">
      <c r="D29" s="2">
        <v>8.56</v>
      </c>
      <c r="E29" s="2">
        <f t="shared" si="0"/>
        <v>0.70588235294118229</v>
      </c>
      <c r="F29">
        <v>7.55</v>
      </c>
      <c r="G29">
        <f t="shared" si="1"/>
        <v>0.6666666666666643</v>
      </c>
      <c r="H29" s="2">
        <v>6.55</v>
      </c>
      <c r="I29">
        <f t="shared" si="2"/>
        <v>0.7692307692307665</v>
      </c>
      <c r="J29">
        <v>5.48</v>
      </c>
      <c r="K29">
        <f t="shared" si="3"/>
        <v>0.36363636363635587</v>
      </c>
      <c r="L29" s="2">
        <v>4.57</v>
      </c>
      <c r="M29">
        <f t="shared" si="4"/>
        <v>1.555555555555562</v>
      </c>
      <c r="N29" s="2">
        <v>3.54</v>
      </c>
      <c r="O29">
        <f t="shared" si="5"/>
        <v>1.1428571428571439</v>
      </c>
      <c r="R29">
        <f t="shared" si="6"/>
        <v>3.6000000000000597E-3</v>
      </c>
      <c r="AF29" s="2">
        <v>0</v>
      </c>
      <c r="AG29" s="2"/>
      <c r="AH29">
        <v>19</v>
      </c>
      <c r="AJ29" s="2">
        <v>39</v>
      </c>
      <c r="AL29" s="2">
        <v>60</v>
      </c>
      <c r="AN29" s="2">
        <v>78</v>
      </c>
      <c r="AO29" s="2"/>
      <c r="AP29" s="2">
        <v>99</v>
      </c>
    </row>
    <row r="30" spans="4:42" x14ac:dyDescent="0.25">
      <c r="D30" s="2">
        <v>8.56</v>
      </c>
      <c r="E30" s="2">
        <f t="shared" si="0"/>
        <v>0.70588235294118229</v>
      </c>
      <c r="F30">
        <v>7.53</v>
      </c>
      <c r="G30">
        <f t="shared" si="1"/>
        <v>0.4000000000000033</v>
      </c>
      <c r="H30" s="2">
        <v>6.51</v>
      </c>
      <c r="I30">
        <f t="shared" si="2"/>
        <v>0.15384615384615058</v>
      </c>
      <c r="J30">
        <v>5.51</v>
      </c>
      <c r="K30">
        <f t="shared" si="3"/>
        <v>0.18181818181817794</v>
      </c>
      <c r="L30" s="2">
        <v>4.5</v>
      </c>
      <c r="M30">
        <f t="shared" si="4"/>
        <v>0</v>
      </c>
      <c r="N30" s="2">
        <v>3.52</v>
      </c>
      <c r="O30">
        <f t="shared" si="5"/>
        <v>0.57142857142857195</v>
      </c>
      <c r="R30">
        <f t="shared" si="6"/>
        <v>3.6000000000000597E-3</v>
      </c>
      <c r="AF30" s="2">
        <v>0</v>
      </c>
      <c r="AG30" s="2"/>
      <c r="AH30">
        <v>19</v>
      </c>
      <c r="AJ30" s="2">
        <v>39</v>
      </c>
      <c r="AL30" s="2">
        <v>59</v>
      </c>
      <c r="AN30" s="2">
        <v>80</v>
      </c>
      <c r="AO30" s="2"/>
      <c r="AP30" s="2">
        <v>99</v>
      </c>
    </row>
    <row r="31" spans="4:42" x14ac:dyDescent="0.25">
      <c r="D31" s="2">
        <v>8.5</v>
      </c>
      <c r="E31" s="2">
        <f t="shared" si="0"/>
        <v>0</v>
      </c>
      <c r="F31">
        <v>7.46</v>
      </c>
      <c r="G31">
        <f t="shared" si="1"/>
        <v>0.53333333333333388</v>
      </c>
      <c r="H31" s="2">
        <v>6.53</v>
      </c>
      <c r="I31">
        <f t="shared" si="2"/>
        <v>0.46153846153846539</v>
      </c>
      <c r="J31">
        <v>5.44</v>
      </c>
      <c r="K31">
        <f t="shared" si="3"/>
        <v>1.0909090909090839</v>
      </c>
      <c r="L31" s="2">
        <v>4.5</v>
      </c>
      <c r="M31">
        <f t="shared" si="4"/>
        <v>0</v>
      </c>
      <c r="N31" s="2">
        <v>3.54</v>
      </c>
      <c r="O31">
        <f t="shared" si="5"/>
        <v>1.1428571428571439</v>
      </c>
      <c r="R31">
        <f t="shared" si="6"/>
        <v>0</v>
      </c>
      <c r="AF31" s="2">
        <v>0</v>
      </c>
      <c r="AG31" s="2"/>
      <c r="AH31">
        <v>20</v>
      </c>
      <c r="AJ31" s="2">
        <v>39</v>
      </c>
      <c r="AL31" s="2">
        <v>61</v>
      </c>
      <c r="AN31" s="2">
        <v>80</v>
      </c>
      <c r="AO31" s="2"/>
      <c r="AP31" s="2">
        <v>99</v>
      </c>
    </row>
    <row r="32" spans="4:42" x14ac:dyDescent="0.25">
      <c r="D32" s="2">
        <v>8.5</v>
      </c>
      <c r="E32" s="2">
        <f t="shared" si="0"/>
        <v>0</v>
      </c>
      <c r="F32">
        <v>7.53</v>
      </c>
      <c r="G32">
        <f t="shared" si="1"/>
        <v>0.4000000000000033</v>
      </c>
      <c r="H32" s="2">
        <v>6.44</v>
      </c>
      <c r="I32">
        <f t="shared" si="2"/>
        <v>0.92307692307691713</v>
      </c>
      <c r="J32">
        <v>5.44</v>
      </c>
      <c r="K32">
        <f t="shared" si="3"/>
        <v>1.0909090909090839</v>
      </c>
      <c r="L32" s="2">
        <v>4.57</v>
      </c>
      <c r="M32">
        <f t="shared" si="4"/>
        <v>1.555555555555562</v>
      </c>
      <c r="N32" s="2">
        <v>3.5</v>
      </c>
      <c r="O32">
        <f t="shared" si="5"/>
        <v>0</v>
      </c>
      <c r="R32">
        <f t="shared" si="6"/>
        <v>0</v>
      </c>
      <c r="AF32" s="2">
        <v>0</v>
      </c>
      <c r="AG32" s="2"/>
      <c r="AH32">
        <v>19</v>
      </c>
      <c r="AJ32" s="2">
        <v>41</v>
      </c>
      <c r="AL32" s="2">
        <v>61</v>
      </c>
      <c r="AN32" s="2">
        <v>78</v>
      </c>
      <c r="AO32" s="2"/>
      <c r="AP32" s="2">
        <v>99</v>
      </c>
    </row>
    <row r="33" spans="4:42" x14ac:dyDescent="0.25">
      <c r="D33" s="2">
        <v>8.5</v>
      </c>
      <c r="E33" s="2">
        <f t="shared" si="0"/>
        <v>0</v>
      </c>
      <c r="F33">
        <v>7.46</v>
      </c>
      <c r="G33">
        <f t="shared" si="1"/>
        <v>0.53333333333333388</v>
      </c>
      <c r="H33" s="2">
        <v>6.44</v>
      </c>
      <c r="I33">
        <f t="shared" si="2"/>
        <v>0.92307692307691713</v>
      </c>
      <c r="J33">
        <v>5.44</v>
      </c>
      <c r="K33">
        <f t="shared" si="3"/>
        <v>1.0909090909090839</v>
      </c>
      <c r="L33" s="2">
        <v>4.46</v>
      </c>
      <c r="M33">
        <f t="shared" si="4"/>
        <v>0.88888888888888973</v>
      </c>
      <c r="N33" s="2">
        <v>3.44</v>
      </c>
      <c r="O33">
        <f t="shared" si="5"/>
        <v>1.7142857142857157</v>
      </c>
      <c r="R33">
        <f t="shared" si="6"/>
        <v>0</v>
      </c>
      <c r="AF33" s="2">
        <v>0</v>
      </c>
      <c r="AG33" s="2"/>
      <c r="AH33">
        <v>20</v>
      </c>
      <c r="AJ33" s="2">
        <v>41</v>
      </c>
      <c r="AL33" s="2">
        <v>61</v>
      </c>
      <c r="AN33" s="2">
        <v>80</v>
      </c>
      <c r="AO33" s="2"/>
      <c r="AP33" s="2">
        <v>100</v>
      </c>
    </row>
    <row r="34" spans="4:42" x14ac:dyDescent="0.25">
      <c r="D34" s="2">
        <v>8.59</v>
      </c>
      <c r="E34" s="2">
        <f t="shared" si="0"/>
        <v>1.0588235294117632</v>
      </c>
      <c r="F34">
        <v>7.51</v>
      </c>
      <c r="G34">
        <f t="shared" si="1"/>
        <v>0.1333333333333305</v>
      </c>
      <c r="H34" s="2">
        <v>6.51</v>
      </c>
      <c r="I34">
        <f t="shared" si="2"/>
        <v>0.15384615384615058</v>
      </c>
      <c r="J34">
        <v>5.55</v>
      </c>
      <c r="K34">
        <f t="shared" si="3"/>
        <v>0.90909090909090595</v>
      </c>
      <c r="L34" s="2">
        <v>4.6100000000000003</v>
      </c>
      <c r="M34">
        <f t="shared" si="4"/>
        <v>2.4444444444444513</v>
      </c>
      <c r="N34" s="2">
        <v>3.65</v>
      </c>
      <c r="O34">
        <f t="shared" si="5"/>
        <v>4.2857142857142829</v>
      </c>
      <c r="R34">
        <f t="shared" si="6"/>
        <v>8.0999999999999753E-3</v>
      </c>
      <c r="AF34" s="2">
        <v>0</v>
      </c>
      <c r="AG34" s="2"/>
      <c r="AH34">
        <v>19</v>
      </c>
      <c r="AJ34" s="2">
        <v>39</v>
      </c>
      <c r="AL34" s="2">
        <v>59</v>
      </c>
      <c r="AN34" s="2">
        <v>77</v>
      </c>
      <c r="AO34" s="2"/>
      <c r="AP34" s="2">
        <v>97</v>
      </c>
    </row>
    <row r="35" spans="4:42" x14ac:dyDescent="0.25">
      <c r="D35" s="2">
        <v>8.5</v>
      </c>
      <c r="E35" s="2">
        <f t="shared" si="0"/>
        <v>0</v>
      </c>
      <c r="F35">
        <v>7.51</v>
      </c>
      <c r="G35">
        <f t="shared" si="1"/>
        <v>0.1333333333333305</v>
      </c>
      <c r="H35" s="2">
        <v>6.55</v>
      </c>
      <c r="I35">
        <f t="shared" si="2"/>
        <v>0.7692307692307665</v>
      </c>
      <c r="J35">
        <v>5.51</v>
      </c>
      <c r="K35">
        <f t="shared" si="3"/>
        <v>0.18181818181817794</v>
      </c>
      <c r="L35" s="2">
        <v>4.5</v>
      </c>
      <c r="M35">
        <f t="shared" si="4"/>
        <v>0</v>
      </c>
      <c r="N35" s="2">
        <v>3.46</v>
      </c>
      <c r="O35">
        <f t="shared" si="5"/>
        <v>1.1428571428571439</v>
      </c>
      <c r="R35">
        <f t="shared" si="6"/>
        <v>0</v>
      </c>
      <c r="AF35" s="2">
        <v>0</v>
      </c>
      <c r="AG35" s="2"/>
      <c r="AH35">
        <v>19</v>
      </c>
      <c r="AJ35" s="2">
        <v>39</v>
      </c>
      <c r="AL35" s="2">
        <v>59</v>
      </c>
      <c r="AN35" s="2">
        <v>80</v>
      </c>
      <c r="AO35" s="2"/>
      <c r="AP35" s="2">
        <v>100</v>
      </c>
    </row>
    <row r="36" spans="4:42" x14ac:dyDescent="0.25">
      <c r="D36" s="2">
        <v>8.5</v>
      </c>
      <c r="E36" s="2">
        <f t="shared" si="0"/>
        <v>0</v>
      </c>
      <c r="F36">
        <v>7.53</v>
      </c>
      <c r="G36">
        <f t="shared" si="1"/>
        <v>0.4000000000000033</v>
      </c>
      <c r="H36" s="2">
        <v>6.55</v>
      </c>
      <c r="I36">
        <f t="shared" si="2"/>
        <v>0.7692307692307665</v>
      </c>
      <c r="J36">
        <v>5.55</v>
      </c>
      <c r="K36">
        <f t="shared" si="3"/>
        <v>0.90909090909090595</v>
      </c>
      <c r="L36" s="2">
        <v>4.5</v>
      </c>
      <c r="M36">
        <f t="shared" si="4"/>
        <v>0</v>
      </c>
      <c r="N36" s="2">
        <v>3.57</v>
      </c>
      <c r="O36">
        <f t="shared" si="5"/>
        <v>1.9999999999999956</v>
      </c>
      <c r="R36">
        <f t="shared" si="6"/>
        <v>0</v>
      </c>
      <c r="AF36" s="2">
        <v>0</v>
      </c>
      <c r="AG36" s="2"/>
      <c r="AH36">
        <v>19</v>
      </c>
      <c r="AJ36" s="2">
        <v>39</v>
      </c>
      <c r="AL36" s="2">
        <v>59</v>
      </c>
      <c r="AN36" s="2">
        <v>80</v>
      </c>
      <c r="AO36" s="2"/>
      <c r="AP36" s="2">
        <v>98</v>
      </c>
    </row>
    <row r="37" spans="4:42" x14ac:dyDescent="0.25">
      <c r="D37" s="2">
        <v>8.56</v>
      </c>
      <c r="E37" s="2">
        <f t="shared" si="0"/>
        <v>0.70588235294118229</v>
      </c>
      <c r="F37">
        <v>7.53</v>
      </c>
      <c r="G37">
        <f t="shared" si="1"/>
        <v>0.4000000000000033</v>
      </c>
      <c r="H37" s="2">
        <v>6.55</v>
      </c>
      <c r="I37">
        <f t="shared" si="2"/>
        <v>0.7692307692307665</v>
      </c>
      <c r="J37">
        <v>5.48</v>
      </c>
      <c r="K37">
        <f t="shared" si="3"/>
        <v>0.36363636363635587</v>
      </c>
      <c r="L37" s="2">
        <v>4.57</v>
      </c>
      <c r="M37">
        <f t="shared" si="4"/>
        <v>1.555555555555562</v>
      </c>
      <c r="N37" s="2">
        <v>3.54</v>
      </c>
      <c r="O37">
        <f t="shared" si="5"/>
        <v>1.1428571428571439</v>
      </c>
      <c r="R37">
        <f t="shared" si="6"/>
        <v>3.6000000000000597E-3</v>
      </c>
      <c r="AF37" s="2">
        <v>0</v>
      </c>
      <c r="AG37" s="2"/>
      <c r="AH37">
        <v>19</v>
      </c>
      <c r="AJ37" s="2">
        <v>39</v>
      </c>
      <c r="AL37" s="2">
        <v>60</v>
      </c>
      <c r="AN37" s="2">
        <v>78</v>
      </c>
      <c r="AO37" s="2"/>
      <c r="AP37" s="2">
        <v>99</v>
      </c>
    </row>
    <row r="38" spans="4:42" x14ac:dyDescent="0.25">
      <c r="D38" s="2">
        <v>8.59</v>
      </c>
      <c r="E38" s="2">
        <f t="shared" si="0"/>
        <v>1.0588235294117632</v>
      </c>
      <c r="F38">
        <v>7.46</v>
      </c>
      <c r="G38">
        <f t="shared" si="1"/>
        <v>0.53333333333333388</v>
      </c>
      <c r="H38" s="2">
        <v>6.44</v>
      </c>
      <c r="I38">
        <f t="shared" si="2"/>
        <v>0.92307692307691713</v>
      </c>
      <c r="J38">
        <v>5.44</v>
      </c>
      <c r="K38">
        <f t="shared" si="3"/>
        <v>1.0909090909090839</v>
      </c>
      <c r="L38" s="2">
        <v>4.6399999999999997</v>
      </c>
      <c r="M38">
        <f t="shared" si="4"/>
        <v>3.1111111111111041</v>
      </c>
      <c r="N38" s="2">
        <v>3.46</v>
      </c>
      <c r="O38">
        <f t="shared" si="5"/>
        <v>1.1428571428571439</v>
      </c>
      <c r="R38">
        <f t="shared" si="6"/>
        <v>8.0999999999999753E-3</v>
      </c>
      <c r="AF38" s="2">
        <v>0</v>
      </c>
      <c r="AG38" s="2"/>
      <c r="AH38">
        <v>20</v>
      </c>
      <c r="AJ38" s="2">
        <v>41</v>
      </c>
      <c r="AL38" s="2">
        <v>61</v>
      </c>
      <c r="AN38" s="2">
        <v>77</v>
      </c>
      <c r="AO38" s="2"/>
      <c r="AP38" s="2">
        <v>100</v>
      </c>
    </row>
    <row r="39" spans="4:42" x14ac:dyDescent="0.25">
      <c r="D39" s="2">
        <v>8.5399999999999991</v>
      </c>
      <c r="E39" s="2">
        <f t="shared" si="0"/>
        <v>0.47058823529410765</v>
      </c>
      <c r="F39">
        <v>7.46</v>
      </c>
      <c r="G39">
        <f t="shared" si="1"/>
        <v>0.53333333333333388</v>
      </c>
      <c r="H39" s="2">
        <v>6.55</v>
      </c>
      <c r="I39">
        <f t="shared" si="2"/>
        <v>0.7692307692307665</v>
      </c>
      <c r="J39">
        <v>5.55</v>
      </c>
      <c r="K39">
        <f t="shared" si="3"/>
        <v>0.90909090909090595</v>
      </c>
      <c r="L39" s="2">
        <v>4.5</v>
      </c>
      <c r="M39">
        <f t="shared" si="4"/>
        <v>0</v>
      </c>
      <c r="N39" s="2">
        <v>3.46</v>
      </c>
      <c r="O39">
        <f t="shared" si="5"/>
        <v>1.1428571428571439</v>
      </c>
      <c r="R39">
        <f t="shared" si="6"/>
        <v>1.5999999999999318E-3</v>
      </c>
      <c r="AF39" s="2">
        <v>0</v>
      </c>
      <c r="AG39" s="2"/>
      <c r="AH39">
        <v>20</v>
      </c>
      <c r="AJ39" s="2">
        <v>39</v>
      </c>
      <c r="AL39" s="2">
        <v>59</v>
      </c>
      <c r="AN39" s="2">
        <v>80</v>
      </c>
      <c r="AO39" s="2"/>
      <c r="AP39" s="2">
        <v>100</v>
      </c>
    </row>
    <row r="40" spans="4:42" x14ac:dyDescent="0.25">
      <c r="D40" s="2">
        <v>8.56</v>
      </c>
      <c r="E40" s="2">
        <f t="shared" si="0"/>
        <v>0.70588235294118229</v>
      </c>
      <c r="F40">
        <v>7.4300000000000006</v>
      </c>
      <c r="G40">
        <f t="shared" si="1"/>
        <v>0.93333333333332524</v>
      </c>
      <c r="H40" s="2">
        <v>6.48</v>
      </c>
      <c r="I40">
        <f t="shared" si="2"/>
        <v>0.30769230769230116</v>
      </c>
      <c r="J40">
        <v>5.44</v>
      </c>
      <c r="K40">
        <f t="shared" si="3"/>
        <v>1.0909090909090839</v>
      </c>
      <c r="L40" s="2">
        <v>4.5</v>
      </c>
      <c r="M40">
        <f t="shared" si="4"/>
        <v>0</v>
      </c>
      <c r="N40" s="2">
        <v>3.54</v>
      </c>
      <c r="O40">
        <f t="shared" si="5"/>
        <v>1.1428571428571439</v>
      </c>
      <c r="R40">
        <f t="shared" si="6"/>
        <v>3.6000000000000597E-3</v>
      </c>
      <c r="AF40" s="2">
        <v>0</v>
      </c>
      <c r="AG40" s="2"/>
      <c r="AH40">
        <v>21</v>
      </c>
      <c r="AJ40" s="2">
        <v>40</v>
      </c>
      <c r="AL40" s="2">
        <v>61</v>
      </c>
      <c r="AN40" s="2">
        <v>80</v>
      </c>
      <c r="AO40" s="2"/>
      <c r="AP40" s="2">
        <v>99</v>
      </c>
    </row>
    <row r="41" spans="4:42" x14ac:dyDescent="0.25">
      <c r="D41" s="2">
        <v>8.5</v>
      </c>
      <c r="E41" s="2">
        <f t="shared" si="0"/>
        <v>0</v>
      </c>
      <c r="F41">
        <v>7.53</v>
      </c>
      <c r="G41">
        <f t="shared" si="1"/>
        <v>0.4000000000000033</v>
      </c>
      <c r="H41" s="2">
        <v>6.55</v>
      </c>
      <c r="I41">
        <f t="shared" si="2"/>
        <v>0.7692307692307665</v>
      </c>
      <c r="J41">
        <v>5.58</v>
      </c>
      <c r="K41">
        <f t="shared" si="3"/>
        <v>1.4545454545454557</v>
      </c>
      <c r="L41" s="2">
        <v>4.5</v>
      </c>
      <c r="M41">
        <f t="shared" si="4"/>
        <v>0</v>
      </c>
      <c r="N41" s="2">
        <v>3.57</v>
      </c>
      <c r="O41">
        <f t="shared" si="5"/>
        <v>1.9999999999999956</v>
      </c>
      <c r="R41">
        <f t="shared" si="6"/>
        <v>0</v>
      </c>
      <c r="AF41" s="2">
        <v>0</v>
      </c>
      <c r="AG41" s="2"/>
      <c r="AH41">
        <v>19</v>
      </c>
      <c r="AJ41" s="2">
        <v>39</v>
      </c>
      <c r="AL41" s="2">
        <v>58</v>
      </c>
      <c r="AN41" s="2">
        <v>80</v>
      </c>
      <c r="AO41" s="2"/>
      <c r="AP41" s="2">
        <v>98</v>
      </c>
    </row>
    <row r="42" spans="4:42" x14ac:dyDescent="0.25">
      <c r="D42" s="2">
        <v>8.56</v>
      </c>
      <c r="E42" s="2">
        <f t="shared" si="0"/>
        <v>0.70588235294118229</v>
      </c>
      <c r="F42">
        <v>7.46</v>
      </c>
      <c r="G42">
        <f t="shared" si="1"/>
        <v>0.53333333333333388</v>
      </c>
      <c r="H42" s="2">
        <v>6.51</v>
      </c>
      <c r="I42">
        <f t="shared" si="2"/>
        <v>0.15384615384615058</v>
      </c>
      <c r="J42">
        <v>5.48</v>
      </c>
      <c r="K42">
        <f t="shared" si="3"/>
        <v>0.36363636363635587</v>
      </c>
      <c r="L42" s="2">
        <v>4.46</v>
      </c>
      <c r="M42">
        <f t="shared" si="4"/>
        <v>0.88888888888888973</v>
      </c>
      <c r="N42" s="2">
        <v>3.65</v>
      </c>
      <c r="O42">
        <f t="shared" si="5"/>
        <v>4.2857142857142829</v>
      </c>
      <c r="R42">
        <f t="shared" si="6"/>
        <v>3.6000000000000597E-3</v>
      </c>
      <c r="AF42" s="2">
        <v>0</v>
      </c>
      <c r="AG42" s="2"/>
      <c r="AH42">
        <v>20</v>
      </c>
      <c r="AJ42" s="2">
        <v>39</v>
      </c>
      <c r="AL42" s="2">
        <v>60</v>
      </c>
      <c r="AN42" s="2">
        <v>80</v>
      </c>
      <c r="AO42" s="2"/>
      <c r="AP42" s="2">
        <v>97</v>
      </c>
    </row>
    <row r="43" spans="4:42" x14ac:dyDescent="0.25">
      <c r="D43" s="2">
        <v>8.59</v>
      </c>
      <c r="E43" s="2">
        <f t="shared" si="0"/>
        <v>1.0588235294117632</v>
      </c>
      <c r="F43">
        <v>7.46</v>
      </c>
      <c r="G43">
        <f t="shared" si="1"/>
        <v>0.53333333333333388</v>
      </c>
      <c r="H43" s="2">
        <v>6.44</v>
      </c>
      <c r="I43">
        <f t="shared" si="2"/>
        <v>0.92307692307691713</v>
      </c>
      <c r="J43">
        <v>5.51</v>
      </c>
      <c r="K43">
        <f t="shared" si="3"/>
        <v>0.18181818181817794</v>
      </c>
      <c r="L43" s="2">
        <v>4.55</v>
      </c>
      <c r="M43">
        <f t="shared" si="4"/>
        <v>1.1111111111111072</v>
      </c>
      <c r="N43" s="2">
        <v>3.46</v>
      </c>
      <c r="O43">
        <f t="shared" si="5"/>
        <v>1.1428571428571439</v>
      </c>
      <c r="R43">
        <f t="shared" si="6"/>
        <v>8.0999999999999753E-3</v>
      </c>
      <c r="AF43" s="2">
        <v>0</v>
      </c>
      <c r="AG43" s="2"/>
      <c r="AH43">
        <v>20</v>
      </c>
      <c r="AJ43" s="2">
        <v>41</v>
      </c>
      <c r="AL43" s="2">
        <v>59</v>
      </c>
      <c r="AN43" s="2">
        <v>78</v>
      </c>
      <c r="AO43" s="2"/>
      <c r="AP43" s="2">
        <v>100</v>
      </c>
    </row>
    <row r="44" spans="4:42" x14ac:dyDescent="0.25">
      <c r="D44" s="2">
        <v>8.56</v>
      </c>
      <c r="E44" s="2">
        <f t="shared" si="0"/>
        <v>0.70588235294118229</v>
      </c>
      <c r="F44">
        <v>7.53</v>
      </c>
      <c r="G44">
        <f t="shared" si="1"/>
        <v>0.4000000000000033</v>
      </c>
      <c r="H44" s="2">
        <v>6.55</v>
      </c>
      <c r="I44">
        <f t="shared" si="2"/>
        <v>0.7692307692307665</v>
      </c>
      <c r="J44">
        <v>5.51</v>
      </c>
      <c r="K44">
        <f t="shared" si="3"/>
        <v>0.18181818181817794</v>
      </c>
      <c r="L44" s="2">
        <v>4.54</v>
      </c>
      <c r="M44">
        <f t="shared" si="4"/>
        <v>0.88888888888888973</v>
      </c>
      <c r="N44" s="2">
        <v>3.54</v>
      </c>
      <c r="O44">
        <f t="shared" si="5"/>
        <v>1.1428571428571439</v>
      </c>
      <c r="R44">
        <f t="shared" si="6"/>
        <v>3.6000000000000597E-3</v>
      </c>
      <c r="AF44" s="2">
        <v>0</v>
      </c>
      <c r="AG44" s="2"/>
      <c r="AH44">
        <v>19</v>
      </c>
      <c r="AJ44" s="2">
        <v>39</v>
      </c>
      <c r="AL44" s="2">
        <v>59</v>
      </c>
      <c r="AN44" s="2">
        <v>79</v>
      </c>
      <c r="AO44" s="2"/>
      <c r="AP44" s="2">
        <v>99</v>
      </c>
    </row>
    <row r="45" spans="4:42" x14ac:dyDescent="0.25">
      <c r="D45" s="2">
        <v>8.5399999999999991</v>
      </c>
      <c r="E45" s="2">
        <f t="shared" si="0"/>
        <v>0.47058823529410765</v>
      </c>
      <c r="F45">
        <v>7.53</v>
      </c>
      <c r="G45">
        <f t="shared" si="1"/>
        <v>0.4000000000000033</v>
      </c>
      <c r="H45" s="2">
        <v>6.55</v>
      </c>
      <c r="I45">
        <f t="shared" si="2"/>
        <v>0.7692307692307665</v>
      </c>
      <c r="J45">
        <v>5.48</v>
      </c>
      <c r="K45">
        <f t="shared" si="3"/>
        <v>0.36363636363635587</v>
      </c>
      <c r="L45" s="2">
        <v>4.57</v>
      </c>
      <c r="M45">
        <f t="shared" si="4"/>
        <v>1.555555555555562</v>
      </c>
      <c r="N45" s="2">
        <v>3.46</v>
      </c>
      <c r="O45">
        <f t="shared" si="5"/>
        <v>1.1428571428571439</v>
      </c>
      <c r="R45">
        <f t="shared" si="6"/>
        <v>1.5999999999999318E-3</v>
      </c>
      <c r="AF45" s="2">
        <v>0</v>
      </c>
      <c r="AG45" s="2"/>
      <c r="AH45">
        <v>19</v>
      </c>
      <c r="AJ45" s="2">
        <v>39</v>
      </c>
      <c r="AL45" s="2">
        <v>60</v>
      </c>
      <c r="AN45" s="2">
        <v>78</v>
      </c>
      <c r="AO45" s="2"/>
      <c r="AP45" s="2">
        <v>100</v>
      </c>
    </row>
    <row r="46" spans="4:42" x14ac:dyDescent="0.25">
      <c r="D46" s="2">
        <v>8.5</v>
      </c>
      <c r="E46" s="2">
        <f t="shared" si="0"/>
        <v>0</v>
      </c>
      <c r="F46">
        <v>7.53</v>
      </c>
      <c r="G46">
        <f t="shared" si="1"/>
        <v>0.4000000000000033</v>
      </c>
      <c r="H46" s="2">
        <v>6.48</v>
      </c>
      <c r="I46">
        <f t="shared" si="2"/>
        <v>0.30769230769230116</v>
      </c>
      <c r="J46">
        <v>5.44</v>
      </c>
      <c r="K46">
        <f t="shared" si="3"/>
        <v>1.0909090909090839</v>
      </c>
      <c r="L46" s="2">
        <v>4.5</v>
      </c>
      <c r="M46">
        <f t="shared" si="4"/>
        <v>0</v>
      </c>
      <c r="N46" s="2">
        <v>3.46</v>
      </c>
      <c r="O46">
        <f t="shared" si="5"/>
        <v>1.1428571428571439</v>
      </c>
      <c r="R46">
        <f t="shared" si="6"/>
        <v>0</v>
      </c>
      <c r="AF46" s="2">
        <v>0</v>
      </c>
      <c r="AG46" s="2"/>
      <c r="AH46">
        <v>19</v>
      </c>
      <c r="AJ46" s="2">
        <v>40</v>
      </c>
      <c r="AL46" s="2">
        <v>61</v>
      </c>
      <c r="AN46" s="2">
        <v>80</v>
      </c>
      <c r="AO46" s="2"/>
      <c r="AP46" s="2">
        <v>100</v>
      </c>
    </row>
    <row r="47" spans="4:42" x14ac:dyDescent="0.25">
      <c r="D47" s="2">
        <v>8.5</v>
      </c>
      <c r="E47" s="2">
        <f t="shared" si="0"/>
        <v>0</v>
      </c>
      <c r="F47">
        <v>7.46</v>
      </c>
      <c r="G47">
        <f t="shared" si="1"/>
        <v>0.53333333333333388</v>
      </c>
      <c r="H47" s="2">
        <v>6.44</v>
      </c>
      <c r="I47">
        <f t="shared" si="2"/>
        <v>0.92307692307691713</v>
      </c>
      <c r="J47">
        <v>5.48</v>
      </c>
      <c r="K47">
        <f t="shared" si="3"/>
        <v>0.36363636363635587</v>
      </c>
      <c r="L47" s="2">
        <v>4.5</v>
      </c>
      <c r="M47">
        <f t="shared" si="4"/>
        <v>0</v>
      </c>
      <c r="N47" s="2">
        <v>3.46</v>
      </c>
      <c r="O47">
        <f t="shared" si="5"/>
        <v>1.1428571428571439</v>
      </c>
      <c r="R47">
        <f t="shared" si="6"/>
        <v>0</v>
      </c>
      <c r="AF47" s="2">
        <v>0</v>
      </c>
      <c r="AG47" s="2"/>
      <c r="AH47">
        <v>20</v>
      </c>
      <c r="AJ47" s="2">
        <v>41</v>
      </c>
      <c r="AL47" s="2">
        <v>60</v>
      </c>
      <c r="AN47" s="2">
        <v>80</v>
      </c>
      <c r="AO47" s="2"/>
      <c r="AP47" s="2">
        <v>100</v>
      </c>
    </row>
    <row r="48" spans="4:42" x14ac:dyDescent="0.25">
      <c r="D48" s="2">
        <v>8.56</v>
      </c>
      <c r="E48" s="2">
        <f t="shared" si="0"/>
        <v>0.70588235294118229</v>
      </c>
      <c r="F48">
        <v>7.46</v>
      </c>
      <c r="G48">
        <f t="shared" si="1"/>
        <v>0.53333333333333388</v>
      </c>
      <c r="H48" s="2">
        <v>6.44</v>
      </c>
      <c r="I48">
        <f t="shared" si="2"/>
        <v>0.92307692307691713</v>
      </c>
      <c r="J48">
        <v>5.51</v>
      </c>
      <c r="K48">
        <f t="shared" si="3"/>
        <v>0.18181818181817794</v>
      </c>
      <c r="L48" s="2">
        <v>4.6399999999999997</v>
      </c>
      <c r="M48">
        <f t="shared" si="4"/>
        <v>3.1111111111111041</v>
      </c>
      <c r="N48" s="2">
        <v>3.54</v>
      </c>
      <c r="O48">
        <f t="shared" si="5"/>
        <v>1.1428571428571439</v>
      </c>
      <c r="R48">
        <f t="shared" si="6"/>
        <v>3.6000000000000597E-3</v>
      </c>
      <c r="AF48" s="2">
        <v>0</v>
      </c>
      <c r="AG48" s="2"/>
      <c r="AH48">
        <v>20</v>
      </c>
      <c r="AJ48" s="2">
        <v>41</v>
      </c>
      <c r="AL48" s="2">
        <v>59</v>
      </c>
      <c r="AN48" s="2">
        <v>77</v>
      </c>
      <c r="AO48" s="2"/>
      <c r="AP48" s="2">
        <v>99</v>
      </c>
    </row>
    <row r="49" spans="4:42" x14ac:dyDescent="0.25">
      <c r="D49" s="2">
        <v>8.56</v>
      </c>
      <c r="E49" s="2">
        <f t="shared" si="0"/>
        <v>0.70588235294118229</v>
      </c>
      <c r="F49">
        <v>7.46</v>
      </c>
      <c r="G49">
        <f t="shared" si="1"/>
        <v>0.53333333333333388</v>
      </c>
      <c r="H49" s="2">
        <v>6.48</v>
      </c>
      <c r="I49">
        <f t="shared" si="2"/>
        <v>0.30769230769230116</v>
      </c>
      <c r="J49">
        <v>5.55</v>
      </c>
      <c r="K49">
        <f t="shared" si="3"/>
        <v>0.90909090909090595</v>
      </c>
      <c r="L49" s="2">
        <v>4.5</v>
      </c>
      <c r="M49">
        <f t="shared" si="4"/>
        <v>0</v>
      </c>
      <c r="N49" s="2">
        <v>3.54</v>
      </c>
      <c r="O49">
        <f t="shared" si="5"/>
        <v>1.1428571428571439</v>
      </c>
      <c r="R49">
        <f t="shared" si="6"/>
        <v>3.6000000000000597E-3</v>
      </c>
      <c r="AF49" s="2">
        <v>0</v>
      </c>
      <c r="AG49" s="2"/>
      <c r="AH49">
        <v>20</v>
      </c>
      <c r="AJ49" s="2">
        <v>40</v>
      </c>
      <c r="AL49" s="2">
        <v>59</v>
      </c>
      <c r="AN49" s="2">
        <v>80</v>
      </c>
      <c r="AO49" s="2"/>
      <c r="AP49" s="2">
        <v>99</v>
      </c>
    </row>
    <row r="50" spans="4:42" x14ac:dyDescent="0.25">
      <c r="D50" s="2">
        <v>8.56</v>
      </c>
      <c r="E50" s="2">
        <f t="shared" si="0"/>
        <v>0.70588235294118229</v>
      </c>
      <c r="F50">
        <v>7.53</v>
      </c>
      <c r="G50">
        <f t="shared" si="1"/>
        <v>0.4000000000000033</v>
      </c>
      <c r="H50" s="2">
        <v>6.48</v>
      </c>
      <c r="I50">
        <f t="shared" si="2"/>
        <v>0.30769230769230116</v>
      </c>
      <c r="J50">
        <v>5.51</v>
      </c>
      <c r="K50">
        <f t="shared" si="3"/>
        <v>0.18181818181817794</v>
      </c>
      <c r="L50" s="2">
        <v>4.5</v>
      </c>
      <c r="M50">
        <f t="shared" si="4"/>
        <v>0</v>
      </c>
      <c r="N50" s="2">
        <v>3.46</v>
      </c>
      <c r="O50">
        <f t="shared" si="5"/>
        <v>1.1428571428571439</v>
      </c>
      <c r="R50">
        <f t="shared" si="6"/>
        <v>3.6000000000000597E-3</v>
      </c>
      <c r="AF50" s="2">
        <v>0</v>
      </c>
      <c r="AG50" s="2"/>
      <c r="AH50">
        <v>19</v>
      </c>
      <c r="AJ50" s="2">
        <v>40</v>
      </c>
      <c r="AL50" s="2">
        <v>59</v>
      </c>
      <c r="AN50" s="2">
        <v>80</v>
      </c>
      <c r="AO50" s="2"/>
      <c r="AP50" s="2">
        <v>100</v>
      </c>
    </row>
    <row r="51" spans="4:42" x14ac:dyDescent="0.25">
      <c r="D51" s="2">
        <v>8.5</v>
      </c>
      <c r="E51" s="2">
        <f t="shared" si="0"/>
        <v>0</v>
      </c>
      <c r="F51">
        <v>7.5</v>
      </c>
      <c r="G51">
        <f t="shared" si="1"/>
        <v>0</v>
      </c>
      <c r="H51" s="2">
        <v>6.44</v>
      </c>
      <c r="I51">
        <f t="shared" si="2"/>
        <v>0.92307692307691713</v>
      </c>
      <c r="J51">
        <v>5.44</v>
      </c>
      <c r="K51">
        <f t="shared" si="3"/>
        <v>1.0909090909090839</v>
      </c>
      <c r="L51" s="2">
        <v>4.57</v>
      </c>
      <c r="M51">
        <f t="shared" si="4"/>
        <v>1.555555555555562</v>
      </c>
      <c r="N51" s="2">
        <v>3.54</v>
      </c>
      <c r="O51">
        <f t="shared" si="5"/>
        <v>1.1428571428571439</v>
      </c>
      <c r="R51">
        <f t="shared" si="6"/>
        <v>0</v>
      </c>
      <c r="AF51" s="2">
        <v>0</v>
      </c>
      <c r="AG51" s="2"/>
      <c r="AH51">
        <v>20</v>
      </c>
      <c r="AJ51" s="2">
        <v>41</v>
      </c>
      <c r="AL51" s="2">
        <v>61</v>
      </c>
      <c r="AN51" s="2">
        <v>78</v>
      </c>
      <c r="AO51" s="2"/>
      <c r="AP51" s="2">
        <v>99</v>
      </c>
    </row>
    <row r="52" spans="4:42" x14ac:dyDescent="0.25">
      <c r="D52" s="2">
        <v>8.52</v>
      </c>
      <c r="E52" s="2">
        <f t="shared" si="0"/>
        <v>0.23529411764705382</v>
      </c>
      <c r="F52">
        <v>7.46</v>
      </c>
      <c r="G52">
        <f t="shared" si="1"/>
        <v>0.53333333333333388</v>
      </c>
      <c r="H52" s="2">
        <v>6.48</v>
      </c>
      <c r="I52">
        <f t="shared" si="2"/>
        <v>0.30769230769230116</v>
      </c>
      <c r="J52">
        <v>5.44</v>
      </c>
      <c r="K52">
        <f t="shared" si="3"/>
        <v>1.0909090909090839</v>
      </c>
      <c r="L52" s="2">
        <v>4.5</v>
      </c>
      <c r="M52">
        <f t="shared" si="4"/>
        <v>0</v>
      </c>
      <c r="N52" s="2">
        <v>3.54</v>
      </c>
      <c r="O52">
        <f t="shared" si="5"/>
        <v>1.1428571428571439</v>
      </c>
      <c r="R52">
        <f t="shared" si="6"/>
        <v>3.9999999999998294E-4</v>
      </c>
      <c r="AF52" s="2">
        <v>0</v>
      </c>
      <c r="AG52" s="2"/>
      <c r="AH52">
        <v>20</v>
      </c>
      <c r="AJ52" s="2">
        <v>40</v>
      </c>
      <c r="AL52" s="2">
        <v>61</v>
      </c>
      <c r="AN52" s="2">
        <v>80</v>
      </c>
      <c r="AO52" s="2"/>
      <c r="AP52" s="2">
        <v>99</v>
      </c>
    </row>
    <row r="53" spans="4:42" x14ac:dyDescent="0.25">
      <c r="D53" s="2">
        <v>8.5399999999999991</v>
      </c>
      <c r="E53" s="2">
        <f t="shared" si="0"/>
        <v>0.47058823529410765</v>
      </c>
      <c r="F53">
        <v>7.46</v>
      </c>
      <c r="G53">
        <f t="shared" si="1"/>
        <v>0.53333333333333388</v>
      </c>
      <c r="H53" s="2">
        <v>6.48</v>
      </c>
      <c r="I53">
        <f t="shared" si="2"/>
        <v>0.30769230769230116</v>
      </c>
      <c r="J53">
        <v>5.48</v>
      </c>
      <c r="K53">
        <f t="shared" si="3"/>
        <v>0.36363636363635587</v>
      </c>
      <c r="L53" s="2">
        <v>4.46</v>
      </c>
      <c r="M53">
        <f t="shared" si="4"/>
        <v>0.88888888888888973</v>
      </c>
      <c r="N53" s="2">
        <v>3.54</v>
      </c>
      <c r="O53">
        <f t="shared" si="5"/>
        <v>1.1428571428571439</v>
      </c>
      <c r="R53">
        <f t="shared" si="6"/>
        <v>1.5999999999999318E-3</v>
      </c>
      <c r="AF53" s="2">
        <v>0</v>
      </c>
      <c r="AG53" s="2"/>
      <c r="AH53">
        <v>20</v>
      </c>
      <c r="AJ53" s="2">
        <v>40</v>
      </c>
      <c r="AL53" s="2">
        <v>60</v>
      </c>
      <c r="AN53" s="2">
        <v>80</v>
      </c>
      <c r="AO53" s="2"/>
      <c r="AP53" s="2">
        <v>99</v>
      </c>
    </row>
    <row r="54" spans="4:42" x14ac:dyDescent="0.25">
      <c r="D54" s="2">
        <v>8.59</v>
      </c>
      <c r="E54" s="2">
        <f t="shared" si="0"/>
        <v>1.0588235294117632</v>
      </c>
      <c r="F54">
        <v>7.46</v>
      </c>
      <c r="G54">
        <f t="shared" si="1"/>
        <v>0.53333333333333388</v>
      </c>
      <c r="H54" s="2">
        <v>6.48</v>
      </c>
      <c r="I54">
        <f t="shared" si="2"/>
        <v>0.30769230769230116</v>
      </c>
      <c r="J54">
        <v>5.55</v>
      </c>
      <c r="K54">
        <f t="shared" si="3"/>
        <v>0.90909090909090595</v>
      </c>
      <c r="L54" s="2">
        <v>4.57</v>
      </c>
      <c r="M54">
        <f t="shared" si="4"/>
        <v>1.555555555555562</v>
      </c>
      <c r="N54" s="2">
        <v>3.54</v>
      </c>
      <c r="O54">
        <f t="shared" si="5"/>
        <v>1.1428571428571439</v>
      </c>
      <c r="R54">
        <f t="shared" si="6"/>
        <v>8.0999999999999753E-3</v>
      </c>
      <c r="AF54" s="2">
        <v>0</v>
      </c>
      <c r="AG54" s="2"/>
      <c r="AH54">
        <v>20</v>
      </c>
      <c r="AJ54" s="2">
        <v>40</v>
      </c>
      <c r="AL54" s="2">
        <v>59</v>
      </c>
      <c r="AN54" s="2">
        <v>78</v>
      </c>
      <c r="AO54" s="2"/>
      <c r="AP54" s="2">
        <v>99</v>
      </c>
    </row>
    <row r="55" spans="4:42" x14ac:dyDescent="0.25">
      <c r="D55" s="2">
        <v>8.59</v>
      </c>
      <c r="E55" s="2">
        <f t="shared" si="0"/>
        <v>1.0588235294117632</v>
      </c>
      <c r="F55">
        <v>7.53</v>
      </c>
      <c r="G55">
        <f t="shared" si="1"/>
        <v>0.4000000000000033</v>
      </c>
      <c r="H55" s="2">
        <v>6.48</v>
      </c>
      <c r="I55">
        <f t="shared" si="2"/>
        <v>0.30769230769230116</v>
      </c>
      <c r="J55">
        <v>5.55</v>
      </c>
      <c r="K55">
        <f t="shared" si="3"/>
        <v>0.90909090909090595</v>
      </c>
      <c r="L55" s="2">
        <v>4.5</v>
      </c>
      <c r="M55">
        <f t="shared" si="4"/>
        <v>0</v>
      </c>
      <c r="N55" s="2">
        <v>3.46</v>
      </c>
      <c r="O55">
        <f t="shared" si="5"/>
        <v>1.1428571428571439</v>
      </c>
      <c r="R55">
        <f t="shared" si="6"/>
        <v>8.0999999999999753E-3</v>
      </c>
      <c r="AF55" s="2">
        <v>0</v>
      </c>
      <c r="AG55" s="2"/>
      <c r="AH55">
        <v>19</v>
      </c>
      <c r="AJ55" s="2">
        <v>40</v>
      </c>
      <c r="AL55" s="2">
        <v>59</v>
      </c>
      <c r="AN55" s="2">
        <v>80</v>
      </c>
      <c r="AO55" s="2"/>
      <c r="AP55" s="2">
        <v>100</v>
      </c>
    </row>
    <row r="56" spans="4:42" x14ac:dyDescent="0.25">
      <c r="D56" s="2">
        <v>8.5399999999999991</v>
      </c>
      <c r="E56" s="2">
        <f t="shared" si="0"/>
        <v>0.47058823529410765</v>
      </c>
      <c r="F56">
        <v>7.53</v>
      </c>
      <c r="G56">
        <f t="shared" si="1"/>
        <v>0.4000000000000033</v>
      </c>
      <c r="H56" s="2">
        <v>6.55</v>
      </c>
      <c r="I56">
        <f t="shared" si="2"/>
        <v>0.7692307692307665</v>
      </c>
      <c r="J56">
        <v>5.48</v>
      </c>
      <c r="K56">
        <f t="shared" si="3"/>
        <v>0.36363636363635587</v>
      </c>
      <c r="L56" s="2">
        <v>4.57</v>
      </c>
      <c r="M56">
        <f t="shared" si="4"/>
        <v>1.555555555555562</v>
      </c>
      <c r="N56" s="2">
        <v>3.54</v>
      </c>
      <c r="O56">
        <f t="shared" si="5"/>
        <v>1.1428571428571439</v>
      </c>
      <c r="R56">
        <f t="shared" si="6"/>
        <v>1.5999999999999318E-3</v>
      </c>
      <c r="AF56" s="2">
        <v>0</v>
      </c>
      <c r="AG56" s="2"/>
      <c r="AH56">
        <v>19</v>
      </c>
      <c r="AJ56" s="2">
        <v>39</v>
      </c>
      <c r="AL56" s="2">
        <v>60</v>
      </c>
      <c r="AN56" s="2">
        <v>78</v>
      </c>
      <c r="AO56" s="2"/>
      <c r="AP56" s="2">
        <v>99</v>
      </c>
    </row>
    <row r="57" spans="4:42" x14ac:dyDescent="0.25">
      <c r="D57" s="2">
        <v>8.56</v>
      </c>
      <c r="E57" s="2">
        <f t="shared" si="0"/>
        <v>0.70588235294118229</v>
      </c>
      <c r="F57">
        <v>7.46</v>
      </c>
      <c r="G57">
        <f t="shared" si="1"/>
        <v>0.53333333333333388</v>
      </c>
      <c r="H57" s="2">
        <v>6.58</v>
      </c>
      <c r="I57">
        <f t="shared" si="2"/>
        <v>1.2307692307692317</v>
      </c>
      <c r="J57">
        <v>5.48</v>
      </c>
      <c r="K57">
        <f t="shared" si="3"/>
        <v>0.36363636363635587</v>
      </c>
      <c r="L57" s="2">
        <v>4.46</v>
      </c>
      <c r="M57">
        <f t="shared" si="4"/>
        <v>0.88888888888888973</v>
      </c>
      <c r="N57" s="2">
        <v>3.46</v>
      </c>
      <c r="O57">
        <f t="shared" si="5"/>
        <v>1.1428571428571439</v>
      </c>
      <c r="R57">
        <f t="shared" si="6"/>
        <v>3.6000000000000597E-3</v>
      </c>
      <c r="AF57" s="2">
        <v>0</v>
      </c>
      <c r="AG57" s="2"/>
      <c r="AH57">
        <v>20</v>
      </c>
      <c r="AJ57" s="2">
        <v>38</v>
      </c>
      <c r="AL57" s="2">
        <v>60</v>
      </c>
      <c r="AN57" s="2">
        <v>80</v>
      </c>
      <c r="AO57" s="2"/>
      <c r="AP57" s="2">
        <v>100</v>
      </c>
    </row>
    <row r="58" spans="4:42" x14ac:dyDescent="0.25">
      <c r="D58" s="2">
        <v>8.5</v>
      </c>
      <c r="E58" s="2">
        <f t="shared" si="0"/>
        <v>0</v>
      </c>
      <c r="F58">
        <v>7.4300000000000006</v>
      </c>
      <c r="G58">
        <f t="shared" si="1"/>
        <v>0.93333333333332524</v>
      </c>
      <c r="H58" s="2">
        <v>6.48</v>
      </c>
      <c r="I58">
        <f t="shared" si="2"/>
        <v>0.30769230769230116</v>
      </c>
      <c r="J58">
        <v>5.44</v>
      </c>
      <c r="K58">
        <f t="shared" si="3"/>
        <v>1.0909090909090839</v>
      </c>
      <c r="L58" s="2">
        <v>4.5</v>
      </c>
      <c r="M58">
        <f t="shared" si="4"/>
        <v>0</v>
      </c>
      <c r="N58" s="2">
        <v>3.54</v>
      </c>
      <c r="O58">
        <f t="shared" si="5"/>
        <v>1.1428571428571439</v>
      </c>
      <c r="R58">
        <f t="shared" si="6"/>
        <v>0</v>
      </c>
      <c r="AF58" s="2">
        <v>0</v>
      </c>
      <c r="AG58" s="2"/>
      <c r="AH58">
        <v>21</v>
      </c>
      <c r="AJ58" s="2">
        <v>40</v>
      </c>
      <c r="AL58" s="2">
        <v>61</v>
      </c>
      <c r="AN58" s="2">
        <v>80</v>
      </c>
      <c r="AO58" s="2"/>
      <c r="AP58" s="2">
        <v>99</v>
      </c>
    </row>
    <row r="59" spans="4:42" x14ac:dyDescent="0.25">
      <c r="D59" s="2">
        <v>8.5399999999999991</v>
      </c>
      <c r="E59" s="2">
        <f t="shared" si="0"/>
        <v>0.47058823529410765</v>
      </c>
      <c r="F59">
        <v>7.46</v>
      </c>
      <c r="G59">
        <f t="shared" si="1"/>
        <v>0.53333333333333388</v>
      </c>
      <c r="H59" s="2">
        <v>6.44</v>
      </c>
      <c r="I59">
        <f t="shared" si="2"/>
        <v>0.92307692307691713</v>
      </c>
      <c r="J59">
        <v>5.48</v>
      </c>
      <c r="K59">
        <f t="shared" si="3"/>
        <v>0.36363636363635587</v>
      </c>
      <c r="L59" s="2">
        <v>4.57</v>
      </c>
      <c r="M59">
        <f t="shared" si="4"/>
        <v>1.555555555555562</v>
      </c>
      <c r="N59" s="2">
        <v>3.65</v>
      </c>
      <c r="O59">
        <f t="shared" si="5"/>
        <v>4.2857142857142829</v>
      </c>
      <c r="R59">
        <f t="shared" si="6"/>
        <v>1.5999999999999318E-3</v>
      </c>
      <c r="AF59" s="2">
        <v>0</v>
      </c>
      <c r="AG59" s="2"/>
      <c r="AH59">
        <v>20</v>
      </c>
      <c r="AJ59" s="2">
        <v>41</v>
      </c>
      <c r="AL59" s="2">
        <v>60</v>
      </c>
      <c r="AN59" s="2">
        <v>78</v>
      </c>
      <c r="AO59" s="2"/>
      <c r="AP59" s="2">
        <v>97</v>
      </c>
    </row>
    <row r="60" spans="4:42" x14ac:dyDescent="0.25">
      <c r="D60" s="2">
        <v>8.56</v>
      </c>
      <c r="E60" s="2">
        <f t="shared" si="0"/>
        <v>0.70588235294118229</v>
      </c>
      <c r="F60">
        <v>7.46</v>
      </c>
      <c r="G60">
        <f t="shared" si="1"/>
        <v>0.53333333333333388</v>
      </c>
      <c r="H60" s="2">
        <v>6.51</v>
      </c>
      <c r="I60">
        <f t="shared" si="2"/>
        <v>0.15384615384615058</v>
      </c>
      <c r="J60">
        <v>5.51</v>
      </c>
      <c r="K60">
        <f t="shared" si="3"/>
        <v>0.18181818181817794</v>
      </c>
      <c r="L60" s="2">
        <v>4.5</v>
      </c>
      <c r="M60">
        <f t="shared" si="4"/>
        <v>0</v>
      </c>
      <c r="N60" s="2">
        <v>3.46</v>
      </c>
      <c r="O60">
        <f t="shared" si="5"/>
        <v>1.1428571428571439</v>
      </c>
      <c r="R60">
        <f t="shared" si="6"/>
        <v>3.6000000000000597E-3</v>
      </c>
      <c r="AF60" s="2">
        <v>0</v>
      </c>
      <c r="AG60" s="2"/>
      <c r="AH60">
        <v>20</v>
      </c>
      <c r="AJ60" s="2">
        <v>39</v>
      </c>
      <c r="AL60" s="2">
        <v>59</v>
      </c>
      <c r="AN60" s="2">
        <v>80</v>
      </c>
      <c r="AO60" s="2"/>
      <c r="AP60" s="2">
        <v>100</v>
      </c>
    </row>
    <row r="61" spans="4:42" x14ac:dyDescent="0.25">
      <c r="D61" s="2">
        <v>8.59</v>
      </c>
      <c r="E61" s="2">
        <f t="shared" si="0"/>
        <v>1.0588235294117632</v>
      </c>
      <c r="F61">
        <v>7.53</v>
      </c>
      <c r="G61">
        <f t="shared" si="1"/>
        <v>0.4000000000000033</v>
      </c>
      <c r="H61" s="2">
        <v>6.55</v>
      </c>
      <c r="I61">
        <f t="shared" si="2"/>
        <v>0.7692307692307665</v>
      </c>
      <c r="J61">
        <v>5.48</v>
      </c>
      <c r="K61">
        <f t="shared" si="3"/>
        <v>0.36363636363635587</v>
      </c>
      <c r="L61" s="2">
        <v>4.5</v>
      </c>
      <c r="M61">
        <f t="shared" si="4"/>
        <v>0</v>
      </c>
      <c r="N61" s="2">
        <v>3.46</v>
      </c>
      <c r="O61">
        <f t="shared" si="5"/>
        <v>1.1428571428571439</v>
      </c>
      <c r="R61">
        <f t="shared" si="6"/>
        <v>8.0999999999999753E-3</v>
      </c>
      <c r="AF61" s="2">
        <v>0</v>
      </c>
      <c r="AG61" s="2"/>
      <c r="AH61">
        <v>19</v>
      </c>
      <c r="AJ61" s="2">
        <v>39</v>
      </c>
      <c r="AL61" s="2">
        <v>60</v>
      </c>
      <c r="AN61" s="2">
        <v>80</v>
      </c>
      <c r="AO61" s="2"/>
      <c r="AP61" s="2">
        <v>100</v>
      </c>
    </row>
    <row r="62" spans="4:42" x14ac:dyDescent="0.25">
      <c r="D62" s="2">
        <v>8.5</v>
      </c>
      <c r="E62" s="2">
        <f t="shared" si="0"/>
        <v>0</v>
      </c>
      <c r="F62">
        <v>7.46</v>
      </c>
      <c r="G62">
        <f t="shared" si="1"/>
        <v>0.53333333333333388</v>
      </c>
      <c r="H62" s="2">
        <v>6.53</v>
      </c>
      <c r="I62">
        <f t="shared" si="2"/>
        <v>0.46153846153846539</v>
      </c>
      <c r="J62">
        <v>5.44</v>
      </c>
      <c r="K62">
        <f t="shared" si="3"/>
        <v>1.0909090909090839</v>
      </c>
      <c r="L62" s="2">
        <v>4.57</v>
      </c>
      <c r="M62">
        <f t="shared" si="4"/>
        <v>1.555555555555562</v>
      </c>
      <c r="N62" s="2">
        <v>3.46</v>
      </c>
      <c r="O62">
        <f t="shared" si="5"/>
        <v>1.1428571428571439</v>
      </c>
      <c r="R62">
        <f t="shared" si="6"/>
        <v>0</v>
      </c>
      <c r="AF62" s="2">
        <v>0</v>
      </c>
      <c r="AG62" s="2"/>
      <c r="AH62">
        <v>20</v>
      </c>
      <c r="AJ62" s="2">
        <v>39</v>
      </c>
      <c r="AL62" s="2">
        <v>61</v>
      </c>
      <c r="AN62" s="2">
        <v>78</v>
      </c>
      <c r="AO62" s="2"/>
      <c r="AP62" s="2">
        <v>100</v>
      </c>
    </row>
    <row r="63" spans="4:42" x14ac:dyDescent="0.25">
      <c r="D63" s="2">
        <v>8.56</v>
      </c>
      <c r="E63" s="2">
        <f t="shared" si="0"/>
        <v>0.70588235294118229</v>
      </c>
      <c r="F63">
        <v>7.46</v>
      </c>
      <c r="G63">
        <f t="shared" si="1"/>
        <v>0.53333333333333388</v>
      </c>
      <c r="H63" s="2">
        <v>6.51</v>
      </c>
      <c r="I63">
        <f t="shared" si="2"/>
        <v>0.15384615384615058</v>
      </c>
      <c r="J63">
        <v>5.5600000000000005</v>
      </c>
      <c r="K63">
        <f t="shared" si="3"/>
        <v>1.0909090909090999</v>
      </c>
      <c r="L63" s="2">
        <v>4.54</v>
      </c>
      <c r="M63">
        <f t="shared" si="4"/>
        <v>0.88888888888888973</v>
      </c>
      <c r="N63" s="2">
        <v>3.54</v>
      </c>
      <c r="O63">
        <f t="shared" si="5"/>
        <v>1.1428571428571439</v>
      </c>
      <c r="R63">
        <f t="shared" si="6"/>
        <v>3.6000000000000597E-3</v>
      </c>
      <c r="AF63" s="2">
        <v>0</v>
      </c>
      <c r="AG63" s="2"/>
      <c r="AH63">
        <v>20</v>
      </c>
      <c r="AJ63" s="2">
        <v>39</v>
      </c>
      <c r="AL63" s="2">
        <v>58</v>
      </c>
      <c r="AN63" s="2">
        <v>79</v>
      </c>
      <c r="AO63" s="2"/>
      <c r="AP63" s="2">
        <v>99</v>
      </c>
    </row>
    <row r="64" spans="4:42" x14ac:dyDescent="0.25">
      <c r="D64" s="2">
        <v>8.5</v>
      </c>
      <c r="E64" s="2">
        <f t="shared" si="0"/>
        <v>0</v>
      </c>
      <c r="F64">
        <v>7.53</v>
      </c>
      <c r="G64">
        <f t="shared" si="1"/>
        <v>0.4000000000000033</v>
      </c>
      <c r="H64" s="2">
        <v>6.48</v>
      </c>
      <c r="I64">
        <f t="shared" si="2"/>
        <v>0.30769230769230116</v>
      </c>
      <c r="J64">
        <v>5.55</v>
      </c>
      <c r="K64">
        <f t="shared" si="3"/>
        <v>0.90909090909090595</v>
      </c>
      <c r="L64" s="2">
        <v>4.57</v>
      </c>
      <c r="M64">
        <f t="shared" si="4"/>
        <v>1.555555555555562</v>
      </c>
      <c r="N64" s="2">
        <v>3.61</v>
      </c>
      <c r="O64">
        <f t="shared" si="5"/>
        <v>3.1428571428571397</v>
      </c>
      <c r="R64">
        <f t="shared" si="6"/>
        <v>0</v>
      </c>
      <c r="AF64" s="2">
        <v>0</v>
      </c>
      <c r="AG64" s="2"/>
      <c r="AH64">
        <v>19</v>
      </c>
      <c r="AJ64" s="2">
        <v>40</v>
      </c>
      <c r="AL64" s="2">
        <v>59</v>
      </c>
      <c r="AN64" s="2">
        <v>78</v>
      </c>
      <c r="AO64" s="2"/>
      <c r="AP64" s="2">
        <v>97</v>
      </c>
    </row>
    <row r="65" spans="4:42" x14ac:dyDescent="0.25">
      <c r="D65" s="2">
        <v>8.5</v>
      </c>
      <c r="E65" s="2">
        <f t="shared" si="0"/>
        <v>0</v>
      </c>
      <c r="F65">
        <v>7.46</v>
      </c>
      <c r="G65">
        <f t="shared" si="1"/>
        <v>0.53333333333333388</v>
      </c>
      <c r="H65" s="2">
        <v>6.44</v>
      </c>
      <c r="I65">
        <f t="shared" si="2"/>
        <v>0.92307692307691713</v>
      </c>
      <c r="J65">
        <v>5.55</v>
      </c>
      <c r="K65">
        <f t="shared" si="3"/>
        <v>0.90909090909090595</v>
      </c>
      <c r="L65" s="2">
        <v>4.5</v>
      </c>
      <c r="M65">
        <f t="shared" si="4"/>
        <v>0</v>
      </c>
      <c r="N65" s="2">
        <v>3.46</v>
      </c>
      <c r="O65">
        <f t="shared" si="5"/>
        <v>1.1428571428571439</v>
      </c>
      <c r="R65">
        <f t="shared" si="6"/>
        <v>0</v>
      </c>
      <c r="AF65" s="2">
        <v>0</v>
      </c>
      <c r="AG65" s="2"/>
      <c r="AH65">
        <v>20</v>
      </c>
      <c r="AJ65" s="2">
        <v>41</v>
      </c>
      <c r="AL65" s="2">
        <v>59</v>
      </c>
      <c r="AN65" s="2">
        <v>80</v>
      </c>
      <c r="AO65" s="2"/>
      <c r="AP65" s="2">
        <v>100</v>
      </c>
    </row>
    <row r="66" spans="4:42" x14ac:dyDescent="0.25">
      <c r="D66" s="2">
        <v>8.56</v>
      </c>
      <c r="E66" s="2">
        <f t="shared" si="0"/>
        <v>0.70588235294118229</v>
      </c>
      <c r="F66">
        <v>7.46</v>
      </c>
      <c r="G66">
        <f t="shared" si="1"/>
        <v>0.53333333333333388</v>
      </c>
      <c r="H66" s="2">
        <v>6.48</v>
      </c>
      <c r="I66">
        <f t="shared" si="2"/>
        <v>0.30769230769230116</v>
      </c>
      <c r="J66">
        <v>5.48</v>
      </c>
      <c r="K66">
        <f t="shared" si="3"/>
        <v>0.36363636363635587</v>
      </c>
      <c r="L66" s="2">
        <v>4.54</v>
      </c>
      <c r="M66">
        <f t="shared" si="4"/>
        <v>0.88888888888888973</v>
      </c>
      <c r="N66" s="2">
        <v>3.61</v>
      </c>
      <c r="O66">
        <f t="shared" si="5"/>
        <v>3.1428571428571397</v>
      </c>
      <c r="R66">
        <f t="shared" si="6"/>
        <v>3.6000000000000597E-3</v>
      </c>
      <c r="AF66" s="2">
        <v>0</v>
      </c>
      <c r="AG66" s="2"/>
      <c r="AH66">
        <v>20</v>
      </c>
      <c r="AJ66" s="2">
        <v>40</v>
      </c>
      <c r="AL66" s="2">
        <v>60</v>
      </c>
      <c r="AN66" s="2">
        <v>79</v>
      </c>
      <c r="AO66" s="2"/>
      <c r="AP66" s="2">
        <v>97</v>
      </c>
    </row>
    <row r="67" spans="4:42" x14ac:dyDescent="0.25">
      <c r="D67" s="2">
        <v>8.56</v>
      </c>
      <c r="E67" s="2">
        <f t="shared" ref="E67:E101" si="7" xml:space="preserve"> ABS((8.5 - D67) / 8.5 * 100)</f>
        <v>0.70588235294118229</v>
      </c>
      <c r="F67">
        <v>7.46</v>
      </c>
      <c r="G67">
        <f t="shared" ref="G67:G101" si="8">ABS( (7.5 - F67)/7.5 * 100)</f>
        <v>0.53333333333333388</v>
      </c>
      <c r="H67" s="2">
        <v>6.55</v>
      </c>
      <c r="I67">
        <f t="shared" ref="I67:I91" si="9" xml:space="preserve"> ABS( (6.5 - H67)/ 6.5 * 100)</f>
        <v>0.7692307692307665</v>
      </c>
      <c r="J67">
        <v>5.48</v>
      </c>
      <c r="K67">
        <f t="shared" ref="K67:K101" si="10" xml:space="preserve"> ABS((5.5 - J67) / 5.5 *100)</f>
        <v>0.36363636363635587</v>
      </c>
      <c r="L67" s="2">
        <v>4.5</v>
      </c>
      <c r="M67">
        <f t="shared" ref="M67:M101" si="11" xml:space="preserve"> ABS((4.5 - L67) / 4.5 * 100)</f>
        <v>0</v>
      </c>
      <c r="N67" s="2">
        <v>3.46</v>
      </c>
      <c r="O67">
        <f t="shared" ref="O67:O101" si="12" xml:space="preserve"> ABS((3.5 - N67) / 3.5 *100)</f>
        <v>1.1428571428571439</v>
      </c>
      <c r="R67">
        <f t="shared" ref="R67:R101" si="13" xml:space="preserve"> POWER(D67-8.5,2)</f>
        <v>3.6000000000000597E-3</v>
      </c>
      <c r="AF67" s="2">
        <v>0</v>
      </c>
      <c r="AG67" s="2"/>
      <c r="AH67">
        <v>20</v>
      </c>
      <c r="AJ67" s="2">
        <v>39</v>
      </c>
      <c r="AL67" s="2">
        <v>60</v>
      </c>
      <c r="AN67" s="2">
        <v>80</v>
      </c>
      <c r="AO67" s="2"/>
      <c r="AP67" s="2">
        <v>100</v>
      </c>
    </row>
    <row r="68" spans="4:42" x14ac:dyDescent="0.25">
      <c r="D68" s="2">
        <v>8.56</v>
      </c>
      <c r="E68" s="2">
        <f t="shared" si="7"/>
        <v>0.70588235294118229</v>
      </c>
      <c r="F68">
        <v>7.46</v>
      </c>
      <c r="G68">
        <f t="shared" si="8"/>
        <v>0.53333333333333388</v>
      </c>
      <c r="H68" s="2">
        <v>6.55</v>
      </c>
      <c r="I68">
        <f t="shared" si="9"/>
        <v>0.7692307692307665</v>
      </c>
      <c r="J68">
        <v>5.48</v>
      </c>
      <c r="K68">
        <f t="shared" si="10"/>
        <v>0.36363636363635587</v>
      </c>
      <c r="L68" s="2">
        <v>4.54</v>
      </c>
      <c r="M68">
        <f t="shared" si="11"/>
        <v>0.88888888888888973</v>
      </c>
      <c r="N68" s="2">
        <v>3.57</v>
      </c>
      <c r="O68">
        <f t="shared" si="12"/>
        <v>1.9999999999999956</v>
      </c>
      <c r="R68">
        <f t="shared" si="13"/>
        <v>3.6000000000000597E-3</v>
      </c>
      <c r="AF68" s="2">
        <v>0</v>
      </c>
      <c r="AG68" s="2"/>
      <c r="AH68">
        <v>20</v>
      </c>
      <c r="AJ68" s="2">
        <v>39</v>
      </c>
      <c r="AL68" s="2">
        <v>60</v>
      </c>
      <c r="AN68" s="2">
        <v>79</v>
      </c>
      <c r="AO68" s="2"/>
      <c r="AP68" s="2">
        <v>98</v>
      </c>
    </row>
    <row r="69" spans="4:42" x14ac:dyDescent="0.25">
      <c r="D69" s="2">
        <v>8.56</v>
      </c>
      <c r="E69" s="2">
        <f t="shared" si="7"/>
        <v>0.70588235294118229</v>
      </c>
      <c r="F69">
        <v>7.4300000000000006</v>
      </c>
      <c r="G69">
        <f t="shared" si="8"/>
        <v>0.93333333333332524</v>
      </c>
      <c r="H69" s="2">
        <v>6.55</v>
      </c>
      <c r="I69">
        <f t="shared" si="9"/>
        <v>0.7692307692307665</v>
      </c>
      <c r="J69">
        <v>5.48</v>
      </c>
      <c r="K69">
        <f t="shared" si="10"/>
        <v>0.36363636363635587</v>
      </c>
      <c r="L69" s="2">
        <v>4.57</v>
      </c>
      <c r="M69">
        <f t="shared" si="11"/>
        <v>1.555555555555562</v>
      </c>
      <c r="N69" s="2">
        <v>3.54</v>
      </c>
      <c r="O69">
        <f t="shared" si="12"/>
        <v>1.1428571428571439</v>
      </c>
      <c r="R69">
        <f t="shared" si="13"/>
        <v>3.6000000000000597E-3</v>
      </c>
      <c r="AF69" s="2">
        <v>0</v>
      </c>
      <c r="AG69" s="2"/>
      <c r="AH69">
        <v>21</v>
      </c>
      <c r="AJ69" s="2">
        <v>39</v>
      </c>
      <c r="AL69" s="2">
        <v>60</v>
      </c>
      <c r="AN69" s="2">
        <v>78</v>
      </c>
      <c r="AO69" s="2"/>
      <c r="AP69" s="2">
        <v>99</v>
      </c>
    </row>
    <row r="70" spans="4:42" x14ac:dyDescent="0.25">
      <c r="D70" s="2">
        <v>8.59</v>
      </c>
      <c r="E70" s="2">
        <f t="shared" si="7"/>
        <v>1.0588235294117632</v>
      </c>
      <c r="F70">
        <v>7.5</v>
      </c>
      <c r="G70">
        <f t="shared" si="8"/>
        <v>0</v>
      </c>
      <c r="H70" s="2">
        <v>6.51</v>
      </c>
      <c r="I70">
        <f t="shared" si="9"/>
        <v>0.15384615384615058</v>
      </c>
      <c r="J70">
        <v>5.48</v>
      </c>
      <c r="K70">
        <f t="shared" si="10"/>
        <v>0.36363636363635587</v>
      </c>
      <c r="L70" s="2">
        <v>4.5</v>
      </c>
      <c r="M70">
        <f t="shared" si="11"/>
        <v>0</v>
      </c>
      <c r="N70" s="2">
        <v>3.54</v>
      </c>
      <c r="O70">
        <f t="shared" si="12"/>
        <v>1.1428571428571439</v>
      </c>
      <c r="R70">
        <f t="shared" si="13"/>
        <v>8.0999999999999753E-3</v>
      </c>
      <c r="AF70" s="2">
        <v>0</v>
      </c>
      <c r="AG70" s="2"/>
      <c r="AH70">
        <v>20</v>
      </c>
      <c r="AJ70" s="2">
        <v>39</v>
      </c>
      <c r="AL70" s="2">
        <v>60</v>
      </c>
      <c r="AN70" s="2">
        <v>80</v>
      </c>
      <c r="AO70" s="2"/>
      <c r="AP70" s="2">
        <v>99</v>
      </c>
    </row>
    <row r="71" spans="4:42" x14ac:dyDescent="0.25">
      <c r="D71" s="2">
        <v>8.56</v>
      </c>
      <c r="E71" s="2">
        <f t="shared" si="7"/>
        <v>0.70588235294118229</v>
      </c>
      <c r="F71">
        <v>7.46</v>
      </c>
      <c r="G71">
        <f t="shared" si="8"/>
        <v>0.53333333333333388</v>
      </c>
      <c r="H71" s="2">
        <v>6.48</v>
      </c>
      <c r="I71">
        <f t="shared" si="9"/>
        <v>0.30769230769230116</v>
      </c>
      <c r="J71">
        <v>5.51</v>
      </c>
      <c r="K71">
        <f t="shared" si="10"/>
        <v>0.18181818181817794</v>
      </c>
      <c r="L71" s="2">
        <v>4.5</v>
      </c>
      <c r="M71">
        <f t="shared" si="11"/>
        <v>0</v>
      </c>
      <c r="N71" s="2">
        <v>3.54</v>
      </c>
      <c r="O71">
        <f t="shared" si="12"/>
        <v>1.1428571428571439</v>
      </c>
      <c r="R71">
        <f t="shared" si="13"/>
        <v>3.6000000000000597E-3</v>
      </c>
      <c r="AF71" s="2">
        <v>0</v>
      </c>
      <c r="AG71" s="2"/>
      <c r="AH71">
        <v>20</v>
      </c>
      <c r="AJ71" s="2">
        <v>40</v>
      </c>
      <c r="AL71" s="2">
        <v>59</v>
      </c>
      <c r="AN71" s="2">
        <v>80</v>
      </c>
      <c r="AO71" s="2"/>
      <c r="AP71" s="2">
        <v>99</v>
      </c>
    </row>
    <row r="72" spans="4:42" x14ac:dyDescent="0.25">
      <c r="D72" s="2">
        <v>8.5</v>
      </c>
      <c r="E72" s="2">
        <f t="shared" si="7"/>
        <v>0</v>
      </c>
      <c r="F72">
        <v>7.4300000000000006</v>
      </c>
      <c r="G72">
        <f t="shared" si="8"/>
        <v>0.93333333333332524</v>
      </c>
      <c r="H72" s="2">
        <v>6.51</v>
      </c>
      <c r="I72">
        <f t="shared" si="9"/>
        <v>0.15384615384615058</v>
      </c>
      <c r="J72">
        <v>5.48</v>
      </c>
      <c r="K72">
        <f t="shared" si="10"/>
        <v>0.36363636363635587</v>
      </c>
      <c r="L72" s="2">
        <v>4.46</v>
      </c>
      <c r="M72">
        <f t="shared" si="11"/>
        <v>0.88888888888888973</v>
      </c>
      <c r="N72" s="2">
        <v>3.46</v>
      </c>
      <c r="O72">
        <f t="shared" si="12"/>
        <v>1.1428571428571439</v>
      </c>
      <c r="R72">
        <f t="shared" si="13"/>
        <v>0</v>
      </c>
      <c r="AF72" s="2">
        <v>0</v>
      </c>
      <c r="AG72" s="2"/>
      <c r="AH72">
        <v>21</v>
      </c>
      <c r="AJ72" s="2">
        <v>39</v>
      </c>
      <c r="AL72" s="2">
        <v>60</v>
      </c>
      <c r="AN72" s="2">
        <v>80</v>
      </c>
      <c r="AO72" s="2"/>
      <c r="AP72" s="2">
        <v>100</v>
      </c>
    </row>
    <row r="73" spans="4:42" x14ac:dyDescent="0.25">
      <c r="D73" s="2">
        <v>8.5399999999999991</v>
      </c>
      <c r="E73" s="2">
        <f t="shared" si="7"/>
        <v>0.47058823529410765</v>
      </c>
      <c r="F73">
        <v>7.46</v>
      </c>
      <c r="G73">
        <f t="shared" si="8"/>
        <v>0.53333333333333388</v>
      </c>
      <c r="H73" s="2">
        <v>6.55</v>
      </c>
      <c r="I73">
        <f t="shared" si="9"/>
        <v>0.7692307692307665</v>
      </c>
      <c r="J73">
        <v>5.48</v>
      </c>
      <c r="K73">
        <f t="shared" si="10"/>
        <v>0.36363636363635587</v>
      </c>
      <c r="L73" s="2">
        <v>4.5</v>
      </c>
      <c r="M73">
        <f t="shared" si="11"/>
        <v>0</v>
      </c>
      <c r="N73" s="2">
        <v>3.46</v>
      </c>
      <c r="O73">
        <f t="shared" si="12"/>
        <v>1.1428571428571439</v>
      </c>
      <c r="R73">
        <f t="shared" si="13"/>
        <v>1.5999999999999318E-3</v>
      </c>
      <c r="AF73" s="2">
        <v>0</v>
      </c>
      <c r="AG73" s="2"/>
      <c r="AH73">
        <v>20</v>
      </c>
      <c r="AJ73" s="2">
        <v>39</v>
      </c>
      <c r="AL73" s="2">
        <v>60</v>
      </c>
      <c r="AN73" s="2">
        <v>80</v>
      </c>
      <c r="AO73" s="2"/>
      <c r="AP73" s="2">
        <v>100</v>
      </c>
    </row>
    <row r="74" spans="4:42" x14ac:dyDescent="0.25">
      <c r="D74" s="2">
        <v>8.5</v>
      </c>
      <c r="E74" s="2">
        <f t="shared" si="7"/>
        <v>0</v>
      </c>
      <c r="F74">
        <v>7.46</v>
      </c>
      <c r="G74">
        <f t="shared" si="8"/>
        <v>0.53333333333333388</v>
      </c>
      <c r="H74" s="2">
        <v>6.51</v>
      </c>
      <c r="I74">
        <f t="shared" si="9"/>
        <v>0.15384615384615058</v>
      </c>
      <c r="J74">
        <v>5.55</v>
      </c>
      <c r="K74">
        <f t="shared" si="10"/>
        <v>0.90909090909090595</v>
      </c>
      <c r="L74" s="2">
        <v>4.57</v>
      </c>
      <c r="M74">
        <f t="shared" si="11"/>
        <v>1.555555555555562</v>
      </c>
      <c r="N74" s="2">
        <v>3.54</v>
      </c>
      <c r="O74">
        <f t="shared" si="12"/>
        <v>1.1428571428571439</v>
      </c>
      <c r="R74">
        <f t="shared" si="13"/>
        <v>0</v>
      </c>
      <c r="AF74" s="2">
        <v>0</v>
      </c>
      <c r="AG74" s="2"/>
      <c r="AH74">
        <v>20</v>
      </c>
      <c r="AJ74" s="2">
        <v>39</v>
      </c>
      <c r="AL74" s="2">
        <v>59</v>
      </c>
      <c r="AN74" s="2">
        <v>78</v>
      </c>
      <c r="AO74" s="2"/>
      <c r="AP74" s="2">
        <v>99</v>
      </c>
    </row>
    <row r="75" spans="4:42" x14ac:dyDescent="0.25">
      <c r="D75" s="2">
        <v>8.56</v>
      </c>
      <c r="E75" s="2">
        <f t="shared" si="7"/>
        <v>0.70588235294118229</v>
      </c>
      <c r="F75">
        <v>7.53</v>
      </c>
      <c r="G75">
        <f t="shared" si="8"/>
        <v>0.4000000000000033</v>
      </c>
      <c r="H75" s="2">
        <v>6.51</v>
      </c>
      <c r="I75">
        <f t="shared" si="9"/>
        <v>0.15384615384615058</v>
      </c>
      <c r="J75">
        <v>5.55</v>
      </c>
      <c r="K75">
        <f t="shared" si="10"/>
        <v>0.90909090909090595</v>
      </c>
      <c r="L75" s="2">
        <v>4.57</v>
      </c>
      <c r="M75">
        <f t="shared" si="11"/>
        <v>1.555555555555562</v>
      </c>
      <c r="N75" s="2">
        <v>3.57</v>
      </c>
      <c r="O75">
        <f t="shared" si="12"/>
        <v>1.9999999999999956</v>
      </c>
      <c r="R75">
        <f t="shared" si="13"/>
        <v>3.6000000000000597E-3</v>
      </c>
      <c r="AF75" s="2">
        <v>0</v>
      </c>
      <c r="AG75" s="2"/>
      <c r="AH75">
        <v>19</v>
      </c>
      <c r="AJ75" s="2">
        <v>39</v>
      </c>
      <c r="AL75" s="2">
        <v>59</v>
      </c>
      <c r="AN75" s="2">
        <v>78</v>
      </c>
      <c r="AO75" s="2"/>
      <c r="AP75" s="2">
        <v>98</v>
      </c>
    </row>
    <row r="76" spans="4:42" x14ac:dyDescent="0.25">
      <c r="D76" s="2">
        <v>8.56</v>
      </c>
      <c r="E76" s="2">
        <f t="shared" si="7"/>
        <v>0.70588235294118229</v>
      </c>
      <c r="F76">
        <v>7.46</v>
      </c>
      <c r="G76">
        <f t="shared" si="8"/>
        <v>0.53333333333333388</v>
      </c>
      <c r="H76" s="2">
        <v>6.55</v>
      </c>
      <c r="I76">
        <f t="shared" si="9"/>
        <v>0.7692307692307665</v>
      </c>
      <c r="J76">
        <v>5.51</v>
      </c>
      <c r="K76">
        <f t="shared" si="10"/>
        <v>0.18181818181817794</v>
      </c>
      <c r="L76" s="2">
        <v>4.43</v>
      </c>
      <c r="M76">
        <f t="shared" si="11"/>
        <v>1.555555555555562</v>
      </c>
      <c r="N76" s="2">
        <v>3.46</v>
      </c>
      <c r="O76">
        <f t="shared" si="12"/>
        <v>1.1428571428571439</v>
      </c>
      <c r="R76">
        <f t="shared" si="13"/>
        <v>3.6000000000000597E-3</v>
      </c>
      <c r="AF76" s="2">
        <v>0</v>
      </c>
      <c r="AG76" s="2"/>
      <c r="AH76">
        <v>20</v>
      </c>
      <c r="AJ76" s="2">
        <v>39</v>
      </c>
      <c r="AL76" s="2">
        <v>59</v>
      </c>
      <c r="AN76" s="2">
        <v>81</v>
      </c>
      <c r="AO76" s="2"/>
      <c r="AP76" s="2">
        <v>100</v>
      </c>
    </row>
    <row r="77" spans="4:42" x14ac:dyDescent="0.25">
      <c r="D77" s="2">
        <v>8.5</v>
      </c>
      <c r="E77" s="2">
        <f t="shared" si="7"/>
        <v>0</v>
      </c>
      <c r="F77">
        <v>7.5</v>
      </c>
      <c r="G77">
        <f t="shared" si="8"/>
        <v>0</v>
      </c>
      <c r="H77" s="2">
        <v>6.44</v>
      </c>
      <c r="I77">
        <f t="shared" si="9"/>
        <v>0.92307692307691713</v>
      </c>
      <c r="J77">
        <v>5.44</v>
      </c>
      <c r="K77">
        <f t="shared" si="10"/>
        <v>1.0909090909090839</v>
      </c>
      <c r="L77" s="2">
        <v>4.57</v>
      </c>
      <c r="M77">
        <f t="shared" si="11"/>
        <v>1.555555555555562</v>
      </c>
      <c r="N77" s="2">
        <v>3.46</v>
      </c>
      <c r="O77">
        <f t="shared" si="12"/>
        <v>1.1428571428571439</v>
      </c>
      <c r="R77">
        <f t="shared" si="13"/>
        <v>0</v>
      </c>
      <c r="AF77" s="2">
        <v>0</v>
      </c>
      <c r="AG77" s="2"/>
      <c r="AH77">
        <v>20</v>
      </c>
      <c r="AJ77" s="2">
        <v>41</v>
      </c>
      <c r="AL77" s="2">
        <v>61</v>
      </c>
      <c r="AN77" s="2">
        <v>78</v>
      </c>
      <c r="AO77" s="2"/>
      <c r="AP77" s="2">
        <v>100</v>
      </c>
    </row>
    <row r="78" spans="4:42" x14ac:dyDescent="0.25">
      <c r="D78" s="2">
        <v>8.56</v>
      </c>
      <c r="E78" s="2">
        <f t="shared" si="7"/>
        <v>0.70588235294118229</v>
      </c>
      <c r="F78">
        <v>7.4300000000000006</v>
      </c>
      <c r="G78">
        <f t="shared" si="8"/>
        <v>0.93333333333332524</v>
      </c>
      <c r="H78" s="2">
        <v>6.55</v>
      </c>
      <c r="I78">
        <f t="shared" si="9"/>
        <v>0.7692307692307665</v>
      </c>
      <c r="J78">
        <v>5.48</v>
      </c>
      <c r="K78">
        <f t="shared" si="10"/>
        <v>0.36363636363635587</v>
      </c>
      <c r="L78" s="2">
        <v>4.54</v>
      </c>
      <c r="M78">
        <f t="shared" si="11"/>
        <v>0.88888888888888973</v>
      </c>
      <c r="N78" s="2">
        <v>3.65</v>
      </c>
      <c r="O78">
        <f t="shared" si="12"/>
        <v>4.2857142857142829</v>
      </c>
      <c r="R78">
        <f t="shared" si="13"/>
        <v>3.6000000000000597E-3</v>
      </c>
      <c r="AF78" s="2">
        <v>0</v>
      </c>
      <c r="AG78" s="2"/>
      <c r="AH78">
        <v>21</v>
      </c>
      <c r="AJ78" s="2">
        <v>39</v>
      </c>
      <c r="AL78" s="2">
        <v>60</v>
      </c>
      <c r="AN78" s="2">
        <v>79</v>
      </c>
      <c r="AO78" s="2"/>
      <c r="AP78" s="2">
        <v>97</v>
      </c>
    </row>
    <row r="79" spans="4:42" x14ac:dyDescent="0.25">
      <c r="D79" s="2">
        <v>8.5399999999999991</v>
      </c>
      <c r="E79" s="2">
        <f t="shared" si="7"/>
        <v>0.47058823529410765</v>
      </c>
      <c r="F79">
        <v>7.46</v>
      </c>
      <c r="G79">
        <f t="shared" si="8"/>
        <v>0.53333333333333388</v>
      </c>
      <c r="H79" s="2">
        <v>6.55</v>
      </c>
      <c r="I79">
        <f t="shared" si="9"/>
        <v>0.7692307692307665</v>
      </c>
      <c r="J79">
        <v>5.51</v>
      </c>
      <c r="K79">
        <f t="shared" si="10"/>
        <v>0.18181818181817794</v>
      </c>
      <c r="L79" s="2">
        <v>4.5</v>
      </c>
      <c r="M79">
        <f t="shared" si="11"/>
        <v>0</v>
      </c>
      <c r="N79" s="2">
        <v>3.61</v>
      </c>
      <c r="O79">
        <f t="shared" si="12"/>
        <v>3.1428571428571397</v>
      </c>
      <c r="R79">
        <f t="shared" si="13"/>
        <v>1.5999999999999318E-3</v>
      </c>
      <c r="AF79" s="2">
        <v>0</v>
      </c>
      <c r="AG79" s="2"/>
      <c r="AH79">
        <v>20</v>
      </c>
      <c r="AJ79" s="2">
        <v>39</v>
      </c>
      <c r="AL79" s="2">
        <v>59</v>
      </c>
      <c r="AN79" s="2">
        <v>80</v>
      </c>
      <c r="AO79" s="2"/>
      <c r="AP79" s="2">
        <v>97</v>
      </c>
    </row>
    <row r="80" spans="4:42" x14ac:dyDescent="0.25">
      <c r="D80" s="2">
        <v>8.5</v>
      </c>
      <c r="E80" s="2">
        <f t="shared" si="7"/>
        <v>0</v>
      </c>
      <c r="F80">
        <v>7.53</v>
      </c>
      <c r="G80">
        <f t="shared" si="8"/>
        <v>0.4000000000000033</v>
      </c>
      <c r="H80" s="2">
        <v>6.55</v>
      </c>
      <c r="I80">
        <f t="shared" si="9"/>
        <v>0.7692307692307665</v>
      </c>
      <c r="J80">
        <v>5.55</v>
      </c>
      <c r="K80">
        <f t="shared" si="10"/>
        <v>0.90909090909090595</v>
      </c>
      <c r="L80" s="2">
        <v>4.4800000000000004</v>
      </c>
      <c r="M80">
        <f t="shared" si="11"/>
        <v>0.44444444444443498</v>
      </c>
      <c r="N80" s="2">
        <v>3.46</v>
      </c>
      <c r="O80">
        <f t="shared" si="12"/>
        <v>1.1428571428571439</v>
      </c>
      <c r="R80">
        <f t="shared" si="13"/>
        <v>0</v>
      </c>
      <c r="AF80" s="2">
        <v>0</v>
      </c>
      <c r="AG80" s="2"/>
      <c r="AH80">
        <v>19</v>
      </c>
      <c r="AJ80" s="2">
        <v>39</v>
      </c>
      <c r="AL80" s="2">
        <v>59</v>
      </c>
      <c r="AN80" s="2">
        <v>80</v>
      </c>
      <c r="AO80" s="2"/>
      <c r="AP80" s="2">
        <v>100</v>
      </c>
    </row>
    <row r="81" spans="4:42" x14ac:dyDescent="0.25">
      <c r="D81" s="2">
        <v>8.56</v>
      </c>
      <c r="E81" s="2">
        <f t="shared" si="7"/>
        <v>0.70588235294118229</v>
      </c>
      <c r="F81">
        <v>7.53</v>
      </c>
      <c r="G81">
        <f t="shared" si="8"/>
        <v>0.4000000000000033</v>
      </c>
      <c r="H81" s="2">
        <v>6.51</v>
      </c>
      <c r="I81">
        <f t="shared" si="9"/>
        <v>0.15384615384615058</v>
      </c>
      <c r="J81">
        <v>5.48</v>
      </c>
      <c r="K81">
        <f t="shared" si="10"/>
        <v>0.36363636363635587</v>
      </c>
      <c r="L81" s="2">
        <v>4.5</v>
      </c>
      <c r="M81">
        <f t="shared" si="11"/>
        <v>0</v>
      </c>
      <c r="N81" s="2">
        <v>3.46</v>
      </c>
      <c r="O81">
        <f t="shared" si="12"/>
        <v>1.1428571428571439</v>
      </c>
      <c r="R81">
        <f t="shared" si="13"/>
        <v>3.6000000000000597E-3</v>
      </c>
      <c r="AF81" s="2">
        <v>0</v>
      </c>
      <c r="AG81" s="2"/>
      <c r="AH81">
        <v>19</v>
      </c>
      <c r="AJ81" s="2">
        <v>39</v>
      </c>
      <c r="AL81" s="2">
        <v>60</v>
      </c>
      <c r="AN81" s="2">
        <v>80</v>
      </c>
      <c r="AO81" s="2"/>
      <c r="AP81" s="2">
        <v>100</v>
      </c>
    </row>
    <row r="82" spans="4:42" x14ac:dyDescent="0.25">
      <c r="D82" s="2">
        <v>8.5</v>
      </c>
      <c r="E82" s="2">
        <f t="shared" si="7"/>
        <v>0</v>
      </c>
      <c r="F82">
        <v>7.5</v>
      </c>
      <c r="G82">
        <f t="shared" si="8"/>
        <v>0</v>
      </c>
      <c r="H82" s="2">
        <v>6.49</v>
      </c>
      <c r="I82">
        <f t="shared" si="9"/>
        <v>0.15384615384615058</v>
      </c>
      <c r="J82">
        <v>5.44</v>
      </c>
      <c r="K82">
        <f t="shared" si="10"/>
        <v>1.0909090909090839</v>
      </c>
      <c r="L82" s="2">
        <v>4.46</v>
      </c>
      <c r="M82">
        <f t="shared" si="11"/>
        <v>0.88888888888888973</v>
      </c>
      <c r="N82" s="2">
        <v>3.46</v>
      </c>
      <c r="O82">
        <f t="shared" si="12"/>
        <v>1.1428571428571439</v>
      </c>
      <c r="R82">
        <f t="shared" si="13"/>
        <v>0</v>
      </c>
      <c r="AF82" s="2">
        <v>0</v>
      </c>
      <c r="AG82" s="2"/>
      <c r="AH82">
        <v>20</v>
      </c>
      <c r="AJ82" s="2">
        <v>40</v>
      </c>
      <c r="AL82" s="2">
        <v>61</v>
      </c>
      <c r="AN82" s="2">
        <v>80</v>
      </c>
      <c r="AO82" s="2"/>
      <c r="AP82" s="2">
        <v>100</v>
      </c>
    </row>
    <row r="83" spans="4:42" x14ac:dyDescent="0.25">
      <c r="D83" s="2">
        <v>8.56</v>
      </c>
      <c r="E83" s="2">
        <f t="shared" si="7"/>
        <v>0.70588235294118229</v>
      </c>
      <c r="F83">
        <v>7.46</v>
      </c>
      <c r="G83">
        <f t="shared" si="8"/>
        <v>0.53333333333333388</v>
      </c>
      <c r="H83" s="2">
        <v>6.48</v>
      </c>
      <c r="I83">
        <f t="shared" si="9"/>
        <v>0.30769230769230116</v>
      </c>
      <c r="J83">
        <v>5.51</v>
      </c>
      <c r="K83">
        <f t="shared" si="10"/>
        <v>0.18181818181817794</v>
      </c>
      <c r="L83" s="2">
        <v>4.5</v>
      </c>
      <c r="M83">
        <f t="shared" si="11"/>
        <v>0</v>
      </c>
      <c r="N83" s="2">
        <v>3.46</v>
      </c>
      <c r="O83">
        <f t="shared" si="12"/>
        <v>1.1428571428571439</v>
      </c>
      <c r="R83">
        <f t="shared" si="13"/>
        <v>3.6000000000000597E-3</v>
      </c>
      <c r="AF83" s="2">
        <v>0</v>
      </c>
      <c r="AG83" s="2"/>
      <c r="AH83">
        <v>20</v>
      </c>
      <c r="AJ83" s="2">
        <v>40</v>
      </c>
      <c r="AL83" s="2">
        <v>59</v>
      </c>
      <c r="AN83" s="2">
        <v>80</v>
      </c>
      <c r="AO83" s="2"/>
      <c r="AP83" s="2">
        <v>100</v>
      </c>
    </row>
    <row r="84" spans="4:42" x14ac:dyDescent="0.25">
      <c r="D84" s="2">
        <v>8.56</v>
      </c>
      <c r="E84" s="2">
        <f t="shared" si="7"/>
        <v>0.70588235294118229</v>
      </c>
      <c r="F84">
        <v>7.5</v>
      </c>
      <c r="G84">
        <f t="shared" si="8"/>
        <v>0</v>
      </c>
      <c r="H84" s="2">
        <v>6.41</v>
      </c>
      <c r="I84">
        <f t="shared" si="9"/>
        <v>1.3846153846153824</v>
      </c>
      <c r="J84">
        <v>5.55</v>
      </c>
      <c r="K84">
        <f t="shared" si="10"/>
        <v>0.90909090909090595</v>
      </c>
      <c r="L84" s="2">
        <v>4.57</v>
      </c>
      <c r="M84">
        <f t="shared" si="11"/>
        <v>1.555555555555562</v>
      </c>
      <c r="N84" s="2">
        <v>3.46</v>
      </c>
      <c r="O84">
        <f t="shared" si="12"/>
        <v>1.1428571428571439</v>
      </c>
      <c r="R84">
        <f t="shared" si="13"/>
        <v>3.6000000000000597E-3</v>
      </c>
      <c r="AF84" s="2">
        <v>0</v>
      </c>
      <c r="AG84" s="2"/>
      <c r="AH84">
        <v>20</v>
      </c>
      <c r="AJ84" s="2">
        <v>41</v>
      </c>
      <c r="AL84" s="2">
        <v>59</v>
      </c>
      <c r="AN84" s="2">
        <v>78</v>
      </c>
      <c r="AO84" s="2"/>
      <c r="AP84" s="2">
        <v>100</v>
      </c>
    </row>
    <row r="85" spans="4:42" x14ac:dyDescent="0.25">
      <c r="D85" s="2">
        <v>8.5</v>
      </c>
      <c r="E85" s="2">
        <f t="shared" si="7"/>
        <v>0</v>
      </c>
      <c r="F85">
        <v>7.4300000000000006</v>
      </c>
      <c r="G85">
        <f t="shared" si="8"/>
        <v>0.93333333333332524</v>
      </c>
      <c r="H85" s="2">
        <v>6.44</v>
      </c>
      <c r="I85">
        <f t="shared" si="9"/>
        <v>0.92307692307691713</v>
      </c>
      <c r="J85">
        <v>5.48</v>
      </c>
      <c r="K85">
        <f t="shared" si="10"/>
        <v>0.36363636363635587</v>
      </c>
      <c r="L85" s="2">
        <v>4.5</v>
      </c>
      <c r="M85">
        <f t="shared" si="11"/>
        <v>0</v>
      </c>
      <c r="N85" s="2">
        <v>3.46</v>
      </c>
      <c r="O85">
        <f t="shared" si="12"/>
        <v>1.1428571428571439</v>
      </c>
      <c r="R85">
        <f t="shared" si="13"/>
        <v>0</v>
      </c>
      <c r="AF85" s="2">
        <v>0</v>
      </c>
      <c r="AG85" s="2"/>
      <c r="AH85">
        <v>21</v>
      </c>
      <c r="AJ85" s="2">
        <v>41</v>
      </c>
      <c r="AL85" s="2">
        <v>60</v>
      </c>
      <c r="AN85" s="2">
        <v>80</v>
      </c>
      <c r="AO85" s="2"/>
      <c r="AP85" s="2">
        <v>100</v>
      </c>
    </row>
    <row r="86" spans="4:42" x14ac:dyDescent="0.25">
      <c r="D86" s="2">
        <v>8.56</v>
      </c>
      <c r="E86" s="2">
        <f t="shared" si="7"/>
        <v>0.70588235294118229</v>
      </c>
      <c r="F86">
        <v>7.4300000000000006</v>
      </c>
      <c r="G86">
        <f t="shared" si="8"/>
        <v>0.93333333333332524</v>
      </c>
      <c r="H86" s="2">
        <v>6.44</v>
      </c>
      <c r="I86">
        <f t="shared" si="9"/>
        <v>0.92307692307691713</v>
      </c>
      <c r="J86">
        <v>5.55</v>
      </c>
      <c r="K86">
        <f t="shared" si="10"/>
        <v>0.90909090909090595</v>
      </c>
      <c r="L86" s="2">
        <v>4.46</v>
      </c>
      <c r="M86">
        <f t="shared" si="11"/>
        <v>0.88888888888888973</v>
      </c>
      <c r="N86" s="2">
        <v>3.54</v>
      </c>
      <c r="O86">
        <f t="shared" si="12"/>
        <v>1.1428571428571439</v>
      </c>
      <c r="R86">
        <f t="shared" si="13"/>
        <v>3.6000000000000597E-3</v>
      </c>
      <c r="AF86" s="2">
        <v>0</v>
      </c>
      <c r="AG86" s="2"/>
      <c r="AH86">
        <v>21</v>
      </c>
      <c r="AJ86" s="2">
        <v>41</v>
      </c>
      <c r="AL86" s="2">
        <v>59</v>
      </c>
      <c r="AN86" s="2">
        <v>80</v>
      </c>
      <c r="AO86" s="2"/>
      <c r="AP86" s="2">
        <v>99</v>
      </c>
    </row>
    <row r="87" spans="4:42" x14ac:dyDescent="0.25">
      <c r="D87" s="2">
        <v>8.56</v>
      </c>
      <c r="E87" s="2">
        <f t="shared" si="7"/>
        <v>0.70588235294118229</v>
      </c>
      <c r="F87">
        <v>7.53</v>
      </c>
      <c r="G87">
        <f t="shared" si="8"/>
        <v>0.4000000000000033</v>
      </c>
      <c r="H87" s="2">
        <v>6.48</v>
      </c>
      <c r="I87">
        <f t="shared" si="9"/>
        <v>0.30769230769230116</v>
      </c>
      <c r="J87">
        <v>5.48</v>
      </c>
      <c r="K87">
        <f t="shared" si="10"/>
        <v>0.36363636363635587</v>
      </c>
      <c r="L87" s="2">
        <v>4.46</v>
      </c>
      <c r="M87">
        <f t="shared" si="11"/>
        <v>0.88888888888888973</v>
      </c>
      <c r="N87" s="2">
        <v>3.46</v>
      </c>
      <c r="O87">
        <f t="shared" si="12"/>
        <v>1.1428571428571439</v>
      </c>
      <c r="R87">
        <f t="shared" si="13"/>
        <v>3.6000000000000597E-3</v>
      </c>
      <c r="AF87" s="2">
        <v>0</v>
      </c>
      <c r="AG87" s="2"/>
      <c r="AH87">
        <v>19</v>
      </c>
      <c r="AJ87" s="2">
        <v>40</v>
      </c>
      <c r="AL87" s="2">
        <v>60</v>
      </c>
      <c r="AN87" s="2">
        <v>80</v>
      </c>
      <c r="AO87" s="2"/>
      <c r="AP87" s="2">
        <v>100</v>
      </c>
    </row>
    <row r="88" spans="4:42" x14ac:dyDescent="0.25">
      <c r="D88" s="2">
        <v>8.5</v>
      </c>
      <c r="E88" s="2">
        <f t="shared" si="7"/>
        <v>0</v>
      </c>
      <c r="F88">
        <v>7.46</v>
      </c>
      <c r="G88">
        <f t="shared" si="8"/>
        <v>0.53333333333333388</v>
      </c>
      <c r="H88" s="2">
        <v>6.44</v>
      </c>
      <c r="I88">
        <f t="shared" si="9"/>
        <v>0.92307692307691713</v>
      </c>
      <c r="J88">
        <v>5.48</v>
      </c>
      <c r="K88">
        <f t="shared" si="10"/>
        <v>0.36363636363635587</v>
      </c>
      <c r="L88" s="2">
        <v>4.54</v>
      </c>
      <c r="M88">
        <f t="shared" si="11"/>
        <v>0.88888888888888973</v>
      </c>
      <c r="N88" s="2">
        <v>3.54</v>
      </c>
      <c r="O88">
        <f t="shared" si="12"/>
        <v>1.1428571428571439</v>
      </c>
      <c r="R88">
        <f t="shared" si="13"/>
        <v>0</v>
      </c>
      <c r="AF88" s="2">
        <v>0</v>
      </c>
      <c r="AG88" s="2"/>
      <c r="AH88">
        <v>20</v>
      </c>
      <c r="AJ88" s="2">
        <v>41</v>
      </c>
      <c r="AL88" s="2">
        <v>60</v>
      </c>
      <c r="AN88" s="2">
        <v>79</v>
      </c>
      <c r="AO88" s="2"/>
      <c r="AP88" s="2">
        <v>99</v>
      </c>
    </row>
    <row r="89" spans="4:42" x14ac:dyDescent="0.25">
      <c r="D89" s="2">
        <v>8.56</v>
      </c>
      <c r="E89" s="2">
        <f t="shared" si="7"/>
        <v>0.70588235294118229</v>
      </c>
      <c r="F89">
        <v>7.4300000000000006</v>
      </c>
      <c r="G89">
        <f t="shared" si="8"/>
        <v>0.93333333333332524</v>
      </c>
      <c r="H89" s="2">
        <v>6.51</v>
      </c>
      <c r="I89">
        <f t="shared" si="9"/>
        <v>0.15384615384615058</v>
      </c>
      <c r="J89">
        <v>5.55</v>
      </c>
      <c r="K89">
        <f t="shared" si="10"/>
        <v>0.90909090909090595</v>
      </c>
      <c r="L89" s="2">
        <v>4.57</v>
      </c>
      <c r="M89">
        <f t="shared" si="11"/>
        <v>1.555555555555562</v>
      </c>
      <c r="N89" s="2">
        <v>3.46</v>
      </c>
      <c r="O89">
        <f t="shared" si="12"/>
        <v>1.1428571428571439</v>
      </c>
      <c r="R89">
        <f t="shared" si="13"/>
        <v>3.6000000000000597E-3</v>
      </c>
      <c r="AF89" s="2">
        <v>0</v>
      </c>
      <c r="AG89" s="2"/>
      <c r="AH89">
        <v>21</v>
      </c>
      <c r="AJ89" s="2">
        <v>39</v>
      </c>
      <c r="AL89" s="2">
        <v>59</v>
      </c>
      <c r="AN89" s="2">
        <v>78</v>
      </c>
      <c r="AO89" s="2"/>
      <c r="AP89" s="2">
        <v>100</v>
      </c>
    </row>
    <row r="90" spans="4:42" x14ac:dyDescent="0.25">
      <c r="D90" s="2">
        <v>8.52</v>
      </c>
      <c r="E90" s="2">
        <f t="shared" si="7"/>
        <v>0.23529411764705382</v>
      </c>
      <c r="F90">
        <v>7.46</v>
      </c>
      <c r="G90">
        <f t="shared" si="8"/>
        <v>0.53333333333333388</v>
      </c>
      <c r="H90" s="2">
        <v>6.48</v>
      </c>
      <c r="I90">
        <f t="shared" si="9"/>
        <v>0.30769230769230116</v>
      </c>
      <c r="J90">
        <v>5.55</v>
      </c>
      <c r="K90">
        <f t="shared" si="10"/>
        <v>0.90909090909090595</v>
      </c>
      <c r="L90" s="2">
        <v>4.54</v>
      </c>
      <c r="M90">
        <f t="shared" si="11"/>
        <v>0.88888888888888973</v>
      </c>
      <c r="N90" s="2">
        <v>3.46</v>
      </c>
      <c r="O90">
        <f t="shared" si="12"/>
        <v>1.1428571428571439</v>
      </c>
      <c r="R90">
        <f t="shared" si="13"/>
        <v>3.9999999999998294E-4</v>
      </c>
      <c r="AF90" s="2">
        <v>0</v>
      </c>
      <c r="AG90" s="2"/>
      <c r="AH90">
        <v>20</v>
      </c>
      <c r="AJ90" s="2">
        <v>40</v>
      </c>
      <c r="AL90" s="2">
        <v>59</v>
      </c>
      <c r="AN90" s="2">
        <v>79</v>
      </c>
      <c r="AO90" s="2"/>
      <c r="AP90" s="2">
        <v>100</v>
      </c>
    </row>
    <row r="91" spans="4:42" x14ac:dyDescent="0.25">
      <c r="D91" s="2">
        <v>8.4499999999999993</v>
      </c>
      <c r="E91" s="2">
        <f t="shared" si="7"/>
        <v>0.58823529411765541</v>
      </c>
      <c r="F91">
        <v>7.4300000000000006</v>
      </c>
      <c r="G91">
        <f t="shared" si="8"/>
        <v>0.93333333333332524</v>
      </c>
      <c r="H91" s="2">
        <v>6.44</v>
      </c>
      <c r="I91">
        <f t="shared" si="9"/>
        <v>0.92307692307691713</v>
      </c>
      <c r="J91">
        <v>5.55</v>
      </c>
      <c r="K91">
        <f t="shared" si="10"/>
        <v>0.90909090909090595</v>
      </c>
      <c r="L91" s="2">
        <v>4.5</v>
      </c>
      <c r="M91">
        <f t="shared" si="11"/>
        <v>0</v>
      </c>
      <c r="N91" s="2">
        <v>3.46</v>
      </c>
      <c r="O91">
        <f t="shared" si="12"/>
        <v>1.1428571428571439</v>
      </c>
      <c r="R91">
        <f t="shared" si="13"/>
        <v>2.5000000000000712E-3</v>
      </c>
      <c r="AF91" s="2">
        <v>0</v>
      </c>
      <c r="AG91" s="2"/>
      <c r="AH91">
        <v>21</v>
      </c>
      <c r="AJ91" s="2">
        <v>41</v>
      </c>
      <c r="AL91" s="2">
        <v>59</v>
      </c>
      <c r="AN91" s="2">
        <v>80</v>
      </c>
      <c r="AO91" s="2"/>
      <c r="AP91" s="2">
        <v>100</v>
      </c>
    </row>
    <row r="92" spans="4:42" x14ac:dyDescent="0.25">
      <c r="D92" s="2">
        <v>8.5</v>
      </c>
      <c r="E92" s="2">
        <f t="shared" si="7"/>
        <v>0</v>
      </c>
      <c r="F92">
        <v>7.53</v>
      </c>
      <c r="G92">
        <f t="shared" si="8"/>
        <v>0.4000000000000033</v>
      </c>
      <c r="H92" s="2">
        <v>6.58</v>
      </c>
      <c r="I92">
        <f xml:space="preserve"> ABS( (6.5 - H92)/ 6.5 * 100)</f>
        <v>1.2307692307692317</v>
      </c>
      <c r="J92">
        <v>5.58</v>
      </c>
      <c r="K92">
        <f t="shared" si="10"/>
        <v>1.4545454545454557</v>
      </c>
      <c r="L92" s="2">
        <v>4.46</v>
      </c>
      <c r="M92">
        <f t="shared" si="11"/>
        <v>0.88888888888888973</v>
      </c>
      <c r="N92" s="2">
        <v>3.54</v>
      </c>
      <c r="O92">
        <f t="shared" si="12"/>
        <v>1.1428571428571439</v>
      </c>
      <c r="R92">
        <f t="shared" si="13"/>
        <v>0</v>
      </c>
      <c r="AF92" s="2">
        <v>0</v>
      </c>
      <c r="AG92" s="2"/>
      <c r="AH92">
        <v>19</v>
      </c>
      <c r="AJ92" s="2">
        <v>38</v>
      </c>
      <c r="AL92" s="2">
        <v>58</v>
      </c>
      <c r="AN92" s="2">
        <v>80</v>
      </c>
      <c r="AO92" s="2"/>
      <c r="AP92" s="2">
        <v>99</v>
      </c>
    </row>
    <row r="93" spans="4:42" x14ac:dyDescent="0.25">
      <c r="D93" s="2">
        <v>8.5</v>
      </c>
      <c r="E93" s="2">
        <f t="shared" si="7"/>
        <v>0</v>
      </c>
      <c r="F93">
        <v>7.46</v>
      </c>
      <c r="G93">
        <f t="shared" si="8"/>
        <v>0.53333333333333388</v>
      </c>
      <c r="H93" s="2">
        <v>6.44</v>
      </c>
      <c r="I93">
        <f t="shared" ref="I93:I101" si="14" xml:space="preserve"> ABS( (6.5 - H93)/ 6.5 * 100)</f>
        <v>0.92307692307691713</v>
      </c>
      <c r="J93">
        <v>5.48</v>
      </c>
      <c r="K93">
        <f t="shared" si="10"/>
        <v>0.36363636363635587</v>
      </c>
      <c r="L93" s="2">
        <v>4.45</v>
      </c>
      <c r="M93">
        <f t="shared" si="11"/>
        <v>1.1111111111111072</v>
      </c>
      <c r="N93" s="2">
        <v>3.54</v>
      </c>
      <c r="O93">
        <f t="shared" si="12"/>
        <v>1.1428571428571439</v>
      </c>
      <c r="R93">
        <f t="shared" si="13"/>
        <v>0</v>
      </c>
      <c r="AF93" s="2">
        <v>0</v>
      </c>
      <c r="AG93" s="2"/>
      <c r="AH93">
        <v>20</v>
      </c>
      <c r="AJ93" s="2">
        <v>41</v>
      </c>
      <c r="AL93" s="2">
        <v>60</v>
      </c>
      <c r="AN93" s="2">
        <v>81</v>
      </c>
      <c r="AO93" s="2"/>
      <c r="AP93" s="2">
        <v>99</v>
      </c>
    </row>
    <row r="94" spans="4:42" x14ac:dyDescent="0.25">
      <c r="D94" s="2">
        <v>8.4499999999999993</v>
      </c>
      <c r="E94" s="2">
        <f t="shared" si="7"/>
        <v>0.58823529411765541</v>
      </c>
      <c r="F94">
        <v>7.53</v>
      </c>
      <c r="G94">
        <f t="shared" si="8"/>
        <v>0.4000000000000033</v>
      </c>
      <c r="H94" s="2">
        <v>6.51</v>
      </c>
      <c r="I94">
        <f t="shared" si="14"/>
        <v>0.15384615384615058</v>
      </c>
      <c r="J94">
        <v>5.55</v>
      </c>
      <c r="K94">
        <f t="shared" si="10"/>
        <v>0.90909090909090595</v>
      </c>
      <c r="L94" s="2">
        <v>4.54</v>
      </c>
      <c r="M94">
        <f t="shared" si="11"/>
        <v>0.88888888888888973</v>
      </c>
      <c r="N94" s="2">
        <v>3.46</v>
      </c>
      <c r="O94">
        <f t="shared" si="12"/>
        <v>1.1428571428571439</v>
      </c>
      <c r="R94">
        <f t="shared" si="13"/>
        <v>2.5000000000000712E-3</v>
      </c>
      <c r="AF94" s="2">
        <v>0</v>
      </c>
      <c r="AG94" s="2"/>
      <c r="AH94">
        <v>19</v>
      </c>
      <c r="AJ94" s="2">
        <v>39</v>
      </c>
      <c r="AL94" s="2">
        <v>59</v>
      </c>
      <c r="AN94" s="2">
        <v>79</v>
      </c>
      <c r="AO94" s="2"/>
      <c r="AP94" s="2">
        <v>100</v>
      </c>
    </row>
    <row r="95" spans="4:42" x14ac:dyDescent="0.25">
      <c r="D95" s="2">
        <v>8.56</v>
      </c>
      <c r="E95" s="2">
        <f t="shared" si="7"/>
        <v>0.70588235294118229</v>
      </c>
      <c r="F95">
        <v>7.53</v>
      </c>
      <c r="G95">
        <f t="shared" si="8"/>
        <v>0.4000000000000033</v>
      </c>
      <c r="H95" s="2">
        <v>6.48</v>
      </c>
      <c r="I95">
        <f t="shared" si="14"/>
        <v>0.30769230769230116</v>
      </c>
      <c r="J95">
        <v>5.55</v>
      </c>
      <c r="K95">
        <f t="shared" si="10"/>
        <v>0.90909090909090595</v>
      </c>
      <c r="L95" s="2">
        <v>4.5</v>
      </c>
      <c r="M95">
        <f t="shared" si="11"/>
        <v>0</v>
      </c>
      <c r="N95" s="2">
        <v>3.46</v>
      </c>
      <c r="O95">
        <f t="shared" si="12"/>
        <v>1.1428571428571439</v>
      </c>
      <c r="R95">
        <f t="shared" si="13"/>
        <v>3.6000000000000597E-3</v>
      </c>
      <c r="AF95" s="2">
        <v>0</v>
      </c>
      <c r="AG95" s="2"/>
      <c r="AH95">
        <v>19</v>
      </c>
      <c r="AJ95" s="2">
        <v>40</v>
      </c>
      <c r="AL95" s="2">
        <v>59</v>
      </c>
      <c r="AN95" s="2">
        <v>80</v>
      </c>
      <c r="AO95" s="2"/>
      <c r="AP95" s="2">
        <v>100</v>
      </c>
    </row>
    <row r="96" spans="4:42" x14ac:dyDescent="0.25">
      <c r="D96" s="2">
        <v>8.56</v>
      </c>
      <c r="E96" s="2">
        <f t="shared" si="7"/>
        <v>0.70588235294118229</v>
      </c>
      <c r="F96">
        <v>7.5</v>
      </c>
      <c r="G96">
        <f t="shared" si="8"/>
        <v>0</v>
      </c>
      <c r="H96" s="2">
        <v>6.51</v>
      </c>
      <c r="I96">
        <f t="shared" si="14"/>
        <v>0.15384615384615058</v>
      </c>
      <c r="J96">
        <v>5.55</v>
      </c>
      <c r="K96">
        <f t="shared" si="10"/>
        <v>0.90909090909090595</v>
      </c>
      <c r="L96" s="2">
        <v>4.5</v>
      </c>
      <c r="M96">
        <f t="shared" si="11"/>
        <v>0</v>
      </c>
      <c r="N96" s="2">
        <v>3.46</v>
      </c>
      <c r="O96">
        <f t="shared" si="12"/>
        <v>1.1428571428571439</v>
      </c>
      <c r="R96">
        <f t="shared" si="13"/>
        <v>3.6000000000000597E-3</v>
      </c>
      <c r="AF96" s="2">
        <v>0</v>
      </c>
      <c r="AG96" s="2"/>
      <c r="AH96">
        <v>20</v>
      </c>
      <c r="AJ96" s="2">
        <v>39</v>
      </c>
      <c r="AL96" s="2">
        <v>59</v>
      </c>
      <c r="AN96" s="2">
        <v>80</v>
      </c>
      <c r="AO96" s="2"/>
      <c r="AP96" s="2">
        <v>100</v>
      </c>
    </row>
    <row r="97" spans="3:42" x14ac:dyDescent="0.25">
      <c r="D97" s="2">
        <v>8.61</v>
      </c>
      <c r="E97" s="2">
        <f t="shared" si="7"/>
        <v>1.2941176470588167</v>
      </c>
      <c r="F97">
        <v>7.5</v>
      </c>
      <c r="G97">
        <f t="shared" si="8"/>
        <v>0</v>
      </c>
      <c r="H97" s="2">
        <v>6.44</v>
      </c>
      <c r="I97">
        <f t="shared" si="14"/>
        <v>0.92307692307691713</v>
      </c>
      <c r="J97">
        <v>5.51</v>
      </c>
      <c r="K97">
        <f t="shared" si="10"/>
        <v>0.18181818181817794</v>
      </c>
      <c r="L97" s="2">
        <v>4.54</v>
      </c>
      <c r="M97">
        <f t="shared" si="11"/>
        <v>0.88888888888888973</v>
      </c>
      <c r="N97" s="2">
        <v>3.46</v>
      </c>
      <c r="O97">
        <f t="shared" si="12"/>
        <v>1.1428571428571439</v>
      </c>
      <c r="R97">
        <f t="shared" si="13"/>
        <v>1.2099999999999875E-2</v>
      </c>
      <c r="AF97" s="2">
        <v>0</v>
      </c>
      <c r="AG97" s="2"/>
      <c r="AH97">
        <v>20</v>
      </c>
      <c r="AJ97" s="2">
        <v>41</v>
      </c>
      <c r="AL97" s="2">
        <v>59</v>
      </c>
      <c r="AN97" s="2">
        <v>79</v>
      </c>
      <c r="AO97" s="2"/>
      <c r="AP97" s="2">
        <v>100</v>
      </c>
    </row>
    <row r="98" spans="3:42" x14ac:dyDescent="0.25">
      <c r="D98" s="2">
        <v>8.5</v>
      </c>
      <c r="E98" s="2">
        <f t="shared" si="7"/>
        <v>0</v>
      </c>
      <c r="F98">
        <v>7.46</v>
      </c>
      <c r="G98">
        <f t="shared" si="8"/>
        <v>0.53333333333333388</v>
      </c>
      <c r="H98" s="2">
        <v>6.48</v>
      </c>
      <c r="I98">
        <f t="shared" si="14"/>
        <v>0.30769230769230116</v>
      </c>
      <c r="J98">
        <v>5.51</v>
      </c>
      <c r="K98">
        <f t="shared" si="10"/>
        <v>0.18181818181817794</v>
      </c>
      <c r="L98" s="2">
        <v>4.4800000000000004</v>
      </c>
      <c r="M98">
        <f t="shared" si="11"/>
        <v>0.44444444444443498</v>
      </c>
      <c r="N98" s="2">
        <v>3.54</v>
      </c>
      <c r="O98">
        <f t="shared" si="12"/>
        <v>1.1428571428571439</v>
      </c>
      <c r="R98">
        <f t="shared" si="13"/>
        <v>0</v>
      </c>
      <c r="AF98" s="2">
        <v>0</v>
      </c>
      <c r="AG98" s="2"/>
      <c r="AH98">
        <v>20</v>
      </c>
      <c r="AJ98" s="2">
        <v>40</v>
      </c>
      <c r="AL98" s="2">
        <v>59</v>
      </c>
      <c r="AN98" s="2">
        <v>80</v>
      </c>
      <c r="AO98" s="2"/>
      <c r="AP98" s="2">
        <v>99</v>
      </c>
    </row>
    <row r="99" spans="3:42" x14ac:dyDescent="0.25">
      <c r="D99" s="2">
        <v>8.4499999999999993</v>
      </c>
      <c r="E99" s="2">
        <f t="shared" si="7"/>
        <v>0.58823529411765541</v>
      </c>
      <c r="F99">
        <v>7.4300000000000006</v>
      </c>
      <c r="G99">
        <f t="shared" si="8"/>
        <v>0.93333333333332524</v>
      </c>
      <c r="H99" s="2">
        <v>6.48</v>
      </c>
      <c r="I99">
        <f t="shared" si="14"/>
        <v>0.30769230769230116</v>
      </c>
      <c r="J99">
        <v>5.48</v>
      </c>
      <c r="K99">
        <f t="shared" si="10"/>
        <v>0.36363636363635587</v>
      </c>
      <c r="L99" s="2">
        <v>4.46</v>
      </c>
      <c r="M99">
        <f t="shared" si="11"/>
        <v>0.88888888888888973</v>
      </c>
      <c r="N99" s="2">
        <v>3.57</v>
      </c>
      <c r="O99">
        <f t="shared" si="12"/>
        <v>1.9999999999999956</v>
      </c>
      <c r="R99">
        <f t="shared" si="13"/>
        <v>2.5000000000000712E-3</v>
      </c>
      <c r="AF99" s="2">
        <v>0</v>
      </c>
      <c r="AG99" s="2"/>
      <c r="AH99">
        <v>21</v>
      </c>
      <c r="AJ99" s="2">
        <v>40</v>
      </c>
      <c r="AL99" s="2">
        <v>60</v>
      </c>
      <c r="AN99" s="2">
        <v>80</v>
      </c>
      <c r="AO99" s="2"/>
      <c r="AP99" s="2">
        <v>98</v>
      </c>
    </row>
    <row r="100" spans="3:42" x14ac:dyDescent="0.25">
      <c r="D100" s="2">
        <v>8.56</v>
      </c>
      <c r="E100" s="2">
        <f t="shared" si="7"/>
        <v>0.70588235294118229</v>
      </c>
      <c r="F100">
        <v>7.4300000000000006</v>
      </c>
      <c r="G100">
        <f t="shared" si="8"/>
        <v>0.93333333333332524</v>
      </c>
      <c r="H100" s="2">
        <v>6.44</v>
      </c>
      <c r="I100">
        <f t="shared" si="14"/>
        <v>0.92307692307691713</v>
      </c>
      <c r="J100">
        <v>5.55</v>
      </c>
      <c r="K100">
        <f t="shared" si="10"/>
        <v>0.90909090909090595</v>
      </c>
      <c r="L100" s="2">
        <v>4.55</v>
      </c>
      <c r="M100">
        <f t="shared" si="11"/>
        <v>1.1111111111111072</v>
      </c>
      <c r="N100" s="2">
        <v>3.54</v>
      </c>
      <c r="O100">
        <f t="shared" si="12"/>
        <v>1.1428571428571439</v>
      </c>
      <c r="R100">
        <f t="shared" si="13"/>
        <v>3.6000000000000597E-3</v>
      </c>
      <c r="AF100" s="2">
        <v>0</v>
      </c>
      <c r="AG100" s="2"/>
      <c r="AH100">
        <v>21</v>
      </c>
      <c r="AJ100" s="2">
        <v>41</v>
      </c>
      <c r="AL100" s="2">
        <v>59</v>
      </c>
      <c r="AN100" s="2">
        <v>78</v>
      </c>
      <c r="AO100" s="2"/>
      <c r="AP100" s="2">
        <v>99</v>
      </c>
    </row>
    <row r="101" spans="3:42" x14ac:dyDescent="0.25">
      <c r="D101" s="2">
        <v>8.52</v>
      </c>
      <c r="E101" s="2">
        <f t="shared" si="7"/>
        <v>0.23529411764705382</v>
      </c>
      <c r="F101">
        <v>7.46</v>
      </c>
      <c r="G101">
        <f t="shared" si="8"/>
        <v>0.53333333333333388</v>
      </c>
      <c r="H101" s="2">
        <v>6.51</v>
      </c>
      <c r="I101">
        <f t="shared" si="14"/>
        <v>0.15384615384615058</v>
      </c>
      <c r="J101">
        <v>5.51</v>
      </c>
      <c r="K101">
        <f t="shared" si="10"/>
        <v>0.18181818181817794</v>
      </c>
      <c r="L101" s="2">
        <v>4.5</v>
      </c>
      <c r="M101">
        <f t="shared" si="11"/>
        <v>0</v>
      </c>
      <c r="N101" s="2">
        <v>3.54</v>
      </c>
      <c r="O101">
        <f t="shared" si="12"/>
        <v>1.1428571428571439</v>
      </c>
      <c r="R101">
        <f t="shared" si="13"/>
        <v>3.9999999999998294E-4</v>
      </c>
      <c r="AF101" s="2">
        <v>0</v>
      </c>
      <c r="AG101" s="2"/>
      <c r="AH101">
        <v>20</v>
      </c>
      <c r="AJ101" s="2">
        <v>39</v>
      </c>
      <c r="AL101" s="2">
        <v>59</v>
      </c>
      <c r="AN101" s="2">
        <v>80</v>
      </c>
      <c r="AO101" s="2"/>
      <c r="AP101" s="2">
        <v>99</v>
      </c>
    </row>
    <row r="103" spans="3:42" x14ac:dyDescent="0.25">
      <c r="C103" t="s">
        <v>12</v>
      </c>
      <c r="D103">
        <f t="shared" ref="D103:O103" si="15" xml:space="preserve"> AVERAGE(D2:D101)</f>
        <v>8.5419999999999909</v>
      </c>
      <c r="E103">
        <f t="shared" si="15"/>
        <v>0.52941176470588203</v>
      </c>
      <c r="F103">
        <f t="shared" si="15"/>
        <v>7.4882999999999926</v>
      </c>
      <c r="G103">
        <f t="shared" si="15"/>
        <v>0.52133333333333298</v>
      </c>
      <c r="H103">
        <f t="shared" si="15"/>
        <v>6.4912000000000072</v>
      </c>
      <c r="I103">
        <f t="shared" si="15"/>
        <v>0.59384615384614969</v>
      </c>
      <c r="J103">
        <f t="shared" si="15"/>
        <v>5.5026000000000019</v>
      </c>
      <c r="K103">
        <f t="shared" si="15"/>
        <v>0.64363636363635823</v>
      </c>
      <c r="L103">
        <f t="shared" si="15"/>
        <v>4.5198999999999998</v>
      </c>
      <c r="M103">
        <f t="shared" si="15"/>
        <v>0.76222222222222402</v>
      </c>
      <c r="N103">
        <f t="shared" si="15"/>
        <v>3.5061999999999984</v>
      </c>
      <c r="O103">
        <f t="shared" si="15"/>
        <v>1.3542857142857128</v>
      </c>
      <c r="Q103" t="s">
        <v>22</v>
      </c>
      <c r="R103">
        <f xml:space="preserve"> SQRT(SUM(R2:R101) / COUNT(R2:R101))</f>
        <v>5.5317266743757323E-2</v>
      </c>
    </row>
    <row r="104" spans="3:42" x14ac:dyDescent="0.25">
      <c r="C104" t="s">
        <v>17</v>
      </c>
      <c r="E104">
        <f xml:space="preserve"> MAX(E2:E101)</f>
        <v>1.2941176470588167</v>
      </c>
      <c r="G104">
        <f xml:space="preserve"> MAX(G2:G101)</f>
        <v>1.7333333333333318</v>
      </c>
      <c r="I104">
        <f t="shared" ref="I104" si="16" xml:space="preserve"> MAX(I2:I101)</f>
        <v>1.3846153846153824</v>
      </c>
      <c r="K104">
        <f t="shared" ref="K104" si="17" xml:space="preserve"> MAX(K2:K101)</f>
        <v>1.4545454545454557</v>
      </c>
      <c r="M104">
        <f t="shared" ref="M104" si="18" xml:space="preserve"> MAX(M2:M101)</f>
        <v>3.1111111111111041</v>
      </c>
      <c r="O104">
        <f t="shared" ref="O104" si="19" xml:space="preserve"> MAX(O2:O101)</f>
        <v>4.2857142857142829</v>
      </c>
    </row>
    <row r="105" spans="3:42" x14ac:dyDescent="0.25">
      <c r="C105" t="s">
        <v>16</v>
      </c>
      <c r="D105">
        <f xml:space="preserve"> ROUND(STDEV(D2:D101),2)</f>
        <v>0.04</v>
      </c>
      <c r="F105">
        <f xml:space="preserve"> ROUND(STDEV(F2:F101),2)</f>
        <v>0.04</v>
      </c>
      <c r="H105">
        <f t="shared" ref="H105" si="20" xml:space="preserve"> ROUND(STDEV(H2:H101),2)</f>
        <v>0.04</v>
      </c>
      <c r="J105">
        <f t="shared" ref="J105" si="21" xml:space="preserve"> ROUND(STDEV(J2:J101),2)</f>
        <v>0.04</v>
      </c>
      <c r="L105">
        <f t="shared" ref="L105" si="22" xml:space="preserve"> ROUND(STDEV(L2:L101),2)</f>
        <v>0.04</v>
      </c>
      <c r="N105">
        <f t="shared" ref="N105" si="23" xml:space="preserve"> ROUND(STDEV(N2:N101),2)</f>
        <v>0.05</v>
      </c>
    </row>
    <row r="106" spans="3:42" x14ac:dyDescent="0.25">
      <c r="C106" t="s">
        <v>18</v>
      </c>
      <c r="D106">
        <f xml:space="preserve"> ABS(D103 - 8.5)</f>
        <v>4.1999999999990933E-2</v>
      </c>
      <c r="F106">
        <f xml:space="preserve"> ABS(7.5-F103)</f>
        <v>1.1700000000007371E-2</v>
      </c>
      <c r="H106">
        <f xml:space="preserve"> ABS(6.5-H103)</f>
        <v>8.7999999999928136E-3</v>
      </c>
      <c r="J106">
        <f xml:space="preserve"> ABS(J103-5.5)</f>
        <v>2.6000000000019341E-3</v>
      </c>
      <c r="L106">
        <f xml:space="preserve"> ABS(4.5-L103)</f>
        <v>1.9899999999999807E-2</v>
      </c>
      <c r="N106">
        <f xml:space="preserve"> ABS(3.5-N103)</f>
        <v>6.199999999998429E-3</v>
      </c>
    </row>
    <row r="107" spans="3:42" x14ac:dyDescent="0.25">
      <c r="C107" t="s">
        <v>20</v>
      </c>
    </row>
    <row r="112" spans="3:42" x14ac:dyDescent="0.25">
      <c r="C112" t="s">
        <v>15</v>
      </c>
      <c r="D112" t="s">
        <v>13</v>
      </c>
      <c r="K112" s="1" t="s">
        <v>14</v>
      </c>
      <c r="L112" t="s">
        <v>13</v>
      </c>
      <c r="N112" t="s">
        <v>19</v>
      </c>
    </row>
    <row r="113" spans="3:12" x14ac:dyDescent="0.25">
      <c r="C113">
        <v>0</v>
      </c>
      <c r="D113">
        <f xml:space="preserve"> ROUND( 100-ABS(E103), 2)</f>
        <v>99.47</v>
      </c>
      <c r="K113" s="1">
        <v>3.5</v>
      </c>
      <c r="L113">
        <f xml:space="preserve"> D118</f>
        <v>98.65</v>
      </c>
    </row>
    <row r="114" spans="3:12" x14ac:dyDescent="0.25">
      <c r="C114">
        <v>1</v>
      </c>
      <c r="D114">
        <f xml:space="preserve"> ROUND(100-ABS(G103),2)</f>
        <v>99.48</v>
      </c>
      <c r="K114" s="1">
        <v>4.5</v>
      </c>
      <c r="L114">
        <f>D117</f>
        <v>99.24</v>
      </c>
    </row>
    <row r="115" spans="3:12" x14ac:dyDescent="0.25">
      <c r="C115">
        <v>2</v>
      </c>
      <c r="D115">
        <f xml:space="preserve"> ROUND( 100 - ABS(I103), 2)</f>
        <v>99.41</v>
      </c>
      <c r="K115" s="1">
        <v>5.5</v>
      </c>
      <c r="L115">
        <f>D116</f>
        <v>99.36</v>
      </c>
    </row>
    <row r="116" spans="3:12" x14ac:dyDescent="0.25">
      <c r="C116">
        <v>3</v>
      </c>
      <c r="D116">
        <f xml:space="preserve"> ROUND(100-ABS(K103),2)</f>
        <v>99.36</v>
      </c>
      <c r="K116" s="1">
        <v>6.5</v>
      </c>
      <c r="L116">
        <f xml:space="preserve"> D115</f>
        <v>99.41</v>
      </c>
    </row>
    <row r="117" spans="3:12" x14ac:dyDescent="0.25">
      <c r="C117">
        <v>4</v>
      </c>
      <c r="D117">
        <f xml:space="preserve"> ROUND(100 - ABS(M103),2)</f>
        <v>99.24</v>
      </c>
      <c r="K117" s="1">
        <v>7.5</v>
      </c>
      <c r="L117">
        <f xml:space="preserve"> D114</f>
        <v>99.48</v>
      </c>
    </row>
    <row r="118" spans="3:12" x14ac:dyDescent="0.25">
      <c r="C118">
        <v>5</v>
      </c>
      <c r="D118">
        <f xml:space="preserve"> ROUND(100 - ABS(O103),2)</f>
        <v>98.65</v>
      </c>
      <c r="K118" s="1">
        <v>8.5</v>
      </c>
      <c r="L118">
        <f xml:space="preserve"> D113</f>
        <v>99.47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Rionaldy</dc:creator>
  <cp:lastModifiedBy>Rionaldy</cp:lastModifiedBy>
  <dcterms:created xsi:type="dcterms:W3CDTF">2019-07-12T03:15:19Z</dcterms:created>
  <dcterms:modified xsi:type="dcterms:W3CDTF">2019-08-01T04:09:57Z</dcterms:modified>
</cp:coreProperties>
</file>