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ck\Desktop\"/>
    </mc:Choice>
  </mc:AlternateContent>
  <xr:revisionPtr revIDLastSave="0" documentId="8_{06C8BF7B-B33D-453B-B434-AB9E66026307}" xr6:coauthVersionLast="47" xr6:coauthVersionMax="47" xr10:uidLastSave="{00000000-0000-0000-0000-000000000000}"/>
  <bookViews>
    <workbookView xWindow="-120" yWindow="-120" windowWidth="29040" windowHeight="15840" xr2:uid="{55C2097F-D465-4397-BE17-89C0C72CE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AB3" i="1"/>
  <c r="Z3" i="1"/>
  <c r="AA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6" i="1"/>
  <c r="D25" i="1"/>
  <c r="D24" i="1"/>
  <c r="D23" i="1"/>
  <c r="C25" i="1"/>
  <c r="C24" i="1"/>
  <c r="C23" i="1"/>
  <c r="N26" i="1" l="1"/>
  <c r="N25" i="1"/>
  <c r="N24" i="1"/>
  <c r="N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<sst xmlns="http://schemas.openxmlformats.org/spreadsheetml/2006/main" count="49" uniqueCount="49">
  <si>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</si>
  <si>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</si>
  <si>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</si>
  <si>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</si>
  <si>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</si>
  <si>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Andreea</t>
  </si>
  <si>
    <t>Mihaela</t>
  </si>
  <si>
    <t>Iulian</t>
  </si>
  <si>
    <t>Oana</t>
  </si>
  <si>
    <t>Florentina</t>
  </si>
  <si>
    <t>Cornelia</t>
  </si>
  <si>
    <t>Andra</t>
  </si>
  <si>
    <t>Cristina</t>
  </si>
  <si>
    <t>Maria</t>
  </si>
  <si>
    <t>Horia</t>
  </si>
  <si>
    <t>Mihai</t>
  </si>
  <si>
    <t>Madalina</t>
  </si>
  <si>
    <t>Marius</t>
  </si>
  <si>
    <t>Antonia</t>
  </si>
  <si>
    <t>Claudiu</t>
  </si>
  <si>
    <t>Catalin</t>
  </si>
  <si>
    <t>Razvan</t>
  </si>
  <si>
    <t>Silvas</t>
  </si>
  <si>
    <t>Sorodoc</t>
  </si>
  <si>
    <t>Stroe</t>
  </si>
  <si>
    <t>Stoica</t>
  </si>
  <si>
    <t>Zaharia</t>
  </si>
  <si>
    <t>Sapera</t>
  </si>
  <si>
    <t>Toma</t>
  </si>
  <si>
    <t>Moruz</t>
  </si>
  <si>
    <t>Nita</t>
  </si>
  <si>
    <t>Todorof</t>
  </si>
  <si>
    <t>Pana</t>
  </si>
  <si>
    <t>Ungureanu</t>
  </si>
  <si>
    <t>Vadeanu</t>
  </si>
  <si>
    <t>Stoicescu</t>
  </si>
  <si>
    <t>Petcu</t>
  </si>
  <si>
    <t>Marin</t>
  </si>
  <si>
    <t>Popescu</t>
  </si>
  <si>
    <t>Max</t>
  </si>
  <si>
    <t>Min</t>
  </si>
  <si>
    <t>Average</t>
  </si>
  <si>
    <t>Total</t>
  </si>
  <si>
    <t>Mr. Madalin</t>
  </si>
  <si>
    <t>Pay week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</si>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</sst>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905B-638E-46ED-9BA8-7751615E2505}">
  <dimension ref="A1:AD26"/>
  <sheetViews>
    <sheetView tabSelected="1" workbookViewId="0">
      <selection activeCell="AC28" sqref="AC28"/>
    </sheetView>
  </sheetViews>
  <sheetFormatPr defaultRowHeight="15" x14ac:dyDescent="0.25"/>
  <cols>
    <col min="1" max="1" width="16.140625" bestFit="1" customWidth="1"/>
    <col min="2" max="2" width="10.5703125" bestFit="1" customWidth="1"/>
    <col min="3" max="3" width="12" bestFit="1" customWidth="1"/>
    <col min="4" max="4" width="13.5703125" bestFit="1" customWidth="1"/>
    <col min="5" max="8" width="13.5703125" customWidth="1"/>
    <col min="9" max="9" width="14.7109375" bestFit="1" customWidth="1"/>
    <col min="10" max="13" width="14.7109375" customWidth="1"/>
    <col min="14" max="14" width="10.5703125" bestFit="1" customWidth="1"/>
    <col min="15" max="18" width="10.5703125" customWidth="1"/>
    <col min="19" max="19" width="15" bestFit="1" customWidth="1"/>
    <col min="20" max="23" width="15" customWidth="1"/>
    <col min="24" max="28" width="10.5703125" bestFit="1" customWidth="1"/>
    <col min="30" max="30" width="11.5703125" bestFit="1" customWidth="1"/>
  </cols>
  <sheetData>
    <row r="1" spans="1:30" x14ac:dyDescent="0.25">
      <c r="A1" t="s">
        <v>0</v>
      </c>
      <c r="C1" t="s">
        <v>43</v>
      </c>
    </row>
    <row r="2" spans="1:30" x14ac:dyDescent="0.25">
      <c r="D2" t="s">
        <v>4</v>
      </c>
      <c r="I2" t="s">
        <v>45</v>
      </c>
      <c r="N2" t="s">
        <v>44</v>
      </c>
      <c r="S2" t="s">
        <v>46</v>
      </c>
      <c r="X2" t="s">
        <v>47</v>
      </c>
      <c r="AD2" t="s">
        <v>48</v>
      </c>
    </row>
    <row r="3" spans="1:30" x14ac:dyDescent="0.25">
      <c r="A3" t="s">
        <v>1</v>
      </c>
      <c r="B3" t="s">
        <v>2</v>
      </c>
      <c r="C3" t="s">
        <v>3</v>
      </c>
      <c r="D3" s="4">
        <v>45658</v>
      </c>
      <c r="E3" s="4">
        <f>D3+7</f>
        <v>45665</v>
      </c>
      <c r="F3" s="4">
        <f t="shared" ref="F3:H3" si="0">E3+7</f>
        <v>45672</v>
      </c>
      <c r="G3" s="4">
        <f t="shared" si="0"/>
        <v>45679</v>
      </c>
      <c r="H3" s="4">
        <f t="shared" si="0"/>
        <v>45686</v>
      </c>
      <c r="I3" s="6">
        <v>45658</v>
      </c>
      <c r="J3" s="6">
        <f>I3+7</f>
        <v>45665</v>
      </c>
      <c r="K3" s="6">
        <f t="shared" ref="K3:M3" si="1">J3+7</f>
        <v>45672</v>
      </c>
      <c r="L3" s="6">
        <f t="shared" si="1"/>
        <v>45679</v>
      </c>
      <c r="M3" s="6">
        <f t="shared" si="1"/>
        <v>45686</v>
      </c>
      <c r="N3" s="8">
        <v>45658</v>
      </c>
      <c r="O3" s="8">
        <f>N3+7</f>
        <v>45665</v>
      </c>
      <c r="P3" s="8">
        <f t="shared" ref="P3:R3" si="2">O3+7</f>
        <v>45672</v>
      </c>
      <c r="Q3" s="8">
        <f t="shared" si="2"/>
        <v>45679</v>
      </c>
      <c r="R3" s="8">
        <f t="shared" si="2"/>
        <v>45686</v>
      </c>
      <c r="S3" s="10">
        <v>45658</v>
      </c>
      <c r="T3" s="10">
        <f>S3+7</f>
        <v>45665</v>
      </c>
      <c r="U3" s="10">
        <f t="shared" ref="U3:W3" si="3">T3+7</f>
        <v>45672</v>
      </c>
      <c r="V3" s="10">
        <f t="shared" si="3"/>
        <v>45679</v>
      </c>
      <c r="W3" s="10">
        <f t="shared" si="3"/>
        <v>45686</v>
      </c>
      <c r="X3" s="12">
        <v>45658</v>
      </c>
      <c r="Y3" s="12">
        <f>X3+7</f>
        <v>45665</v>
      </c>
      <c r="Z3" s="12">
        <f t="shared" ref="Z3:AA3" si="4">Y3+7</f>
        <v>45672</v>
      </c>
      <c r="AA3" s="12">
        <f t="shared" si="4"/>
        <v>45679</v>
      </c>
      <c r="AB3" s="12">
        <f>AA3+7</f>
        <v>45686</v>
      </c>
    </row>
    <row r="4" spans="1:30" x14ac:dyDescent="0.25">
      <c r="A4" t="s">
        <v>22</v>
      </c>
      <c r="B4" t="s">
        <v>5</v>
      </c>
      <c r="C4" s="1">
        <v>15.9</v>
      </c>
      <c r="D4" s="5">
        <v>40</v>
      </c>
      <c r="E4" s="5">
        <v>41</v>
      </c>
      <c r="F4" s="5">
        <v>38</v>
      </c>
      <c r="G4" s="5">
        <v>38</v>
      </c>
      <c r="H4" s="5">
        <v>40</v>
      </c>
      <c r="I4" s="7">
        <f>IF(D4&gt;40,D4-40,0)</f>
        <v>0</v>
      </c>
      <c r="J4" s="7">
        <f t="shared" ref="J4:M19" si="5">IF(E4&gt;40,E4-40,0)</f>
        <v>1</v>
      </c>
      <c r="K4" s="7">
        <f t="shared" si="5"/>
        <v>0</v>
      </c>
      <c r="L4" s="7">
        <f t="shared" si="5"/>
        <v>0</v>
      </c>
      <c r="M4" s="7">
        <f t="shared" si="5"/>
        <v>0</v>
      </c>
      <c r="N4" s="9">
        <f>$C4*D4</f>
        <v>636</v>
      </c>
      <c r="O4" s="9">
        <f t="shared" ref="O4:R19" si="6">$C4*E4</f>
        <v>651.9</v>
      </c>
      <c r="P4" s="9">
        <f t="shared" si="6"/>
        <v>604.20000000000005</v>
      </c>
      <c r="Q4" s="9">
        <f t="shared" si="6"/>
        <v>604.20000000000005</v>
      </c>
      <c r="R4" s="9">
        <f t="shared" si="6"/>
        <v>636</v>
      </c>
      <c r="S4" s="11">
        <f>0.5*$C4*I4</f>
        <v>0</v>
      </c>
      <c r="T4" s="11">
        <f t="shared" ref="T4:W19" si="7">0.5*$C4*J4</f>
        <v>7.95</v>
      </c>
      <c r="U4" s="11">
        <f t="shared" si="7"/>
        <v>0</v>
      </c>
      <c r="V4" s="11">
        <f t="shared" si="7"/>
        <v>0</v>
      </c>
      <c r="W4" s="11">
        <f t="shared" si="7"/>
        <v>0</v>
      </c>
      <c r="X4" s="13">
        <f>N4+S4</f>
        <v>636</v>
      </c>
      <c r="Y4" s="13">
        <f t="shared" ref="Y4:AB19" si="8">O4+T4</f>
        <v>659.85</v>
      </c>
      <c r="Z4" s="13">
        <f t="shared" si="8"/>
        <v>604.20000000000005</v>
      </c>
      <c r="AA4" s="13">
        <f t="shared" si="8"/>
        <v>604.20000000000005</v>
      </c>
      <c r="AB4" s="13">
        <f t="shared" si="8"/>
        <v>636</v>
      </c>
      <c r="AD4" s="2">
        <f>SUM(X4:AB4)</f>
        <v>3140.25</v>
      </c>
    </row>
    <row r="5" spans="1:30" x14ac:dyDescent="0.25">
      <c r="A5" t="s">
        <v>23</v>
      </c>
      <c r="B5" t="s">
        <v>6</v>
      </c>
      <c r="C5" s="1">
        <v>10</v>
      </c>
      <c r="D5" s="5">
        <v>39</v>
      </c>
      <c r="E5" s="5">
        <v>42</v>
      </c>
      <c r="F5" s="5">
        <v>40</v>
      </c>
      <c r="G5" s="5">
        <v>38</v>
      </c>
      <c r="H5" s="5">
        <v>40</v>
      </c>
      <c r="I5" s="7">
        <f>IF(D5&gt;40,D5-40,0)</f>
        <v>0</v>
      </c>
      <c r="J5" s="7">
        <f t="shared" si="5"/>
        <v>2</v>
      </c>
      <c r="K5" s="7">
        <f t="shared" si="5"/>
        <v>0</v>
      </c>
      <c r="L5" s="7">
        <f t="shared" si="5"/>
        <v>0</v>
      </c>
      <c r="M5" s="7">
        <f t="shared" si="5"/>
        <v>0</v>
      </c>
      <c r="N5" s="9">
        <f t="shared" ref="N5:N20" si="9">$C5*D5</f>
        <v>390</v>
      </c>
      <c r="O5" s="9">
        <f t="shared" si="6"/>
        <v>420</v>
      </c>
      <c r="P5" s="9">
        <f t="shared" si="6"/>
        <v>400</v>
      </c>
      <c r="Q5" s="9">
        <f t="shared" si="6"/>
        <v>380</v>
      </c>
      <c r="R5" s="9">
        <f t="shared" si="6"/>
        <v>400</v>
      </c>
      <c r="S5" s="11">
        <f t="shared" ref="S5:S20" si="10">0.5*$C5*I5</f>
        <v>0</v>
      </c>
      <c r="T5" s="11">
        <f t="shared" si="7"/>
        <v>10</v>
      </c>
      <c r="U5" s="11">
        <f t="shared" si="7"/>
        <v>0</v>
      </c>
      <c r="V5" s="11">
        <f t="shared" si="7"/>
        <v>0</v>
      </c>
      <c r="W5" s="11">
        <f t="shared" si="7"/>
        <v>0</v>
      </c>
      <c r="X5" s="13">
        <f>N5+S5</f>
        <v>390</v>
      </c>
      <c r="Y5" s="13">
        <f t="shared" si="8"/>
        <v>430</v>
      </c>
      <c r="Z5" s="13">
        <f t="shared" si="8"/>
        <v>400</v>
      </c>
      <c r="AA5" s="13">
        <f t="shared" si="8"/>
        <v>380</v>
      </c>
      <c r="AB5" s="13">
        <f t="shared" si="8"/>
        <v>400</v>
      </c>
      <c r="AD5" s="2">
        <f t="shared" ref="AD5:AD20" si="11">SUM(X5:AB5)</f>
        <v>2000</v>
      </c>
    </row>
    <row r="6" spans="1:30" x14ac:dyDescent="0.25">
      <c r="A6" t="s">
        <v>24</v>
      </c>
      <c r="B6" t="s">
        <v>7</v>
      </c>
      <c r="C6" s="1">
        <v>22.1</v>
      </c>
      <c r="D6" s="5">
        <v>37</v>
      </c>
      <c r="E6" s="5">
        <v>33</v>
      </c>
      <c r="F6" s="5">
        <v>41</v>
      </c>
      <c r="G6" s="5">
        <v>41</v>
      </c>
      <c r="H6" s="5">
        <v>42</v>
      </c>
      <c r="I6" s="7">
        <f>IF(D6&gt;40,D6-40,0)</f>
        <v>0</v>
      </c>
      <c r="J6" s="7">
        <f t="shared" si="5"/>
        <v>0</v>
      </c>
      <c r="K6" s="7">
        <f t="shared" si="5"/>
        <v>1</v>
      </c>
      <c r="L6" s="7">
        <f t="shared" si="5"/>
        <v>1</v>
      </c>
      <c r="M6" s="7">
        <f t="shared" si="5"/>
        <v>2</v>
      </c>
      <c r="N6" s="9">
        <f t="shared" si="9"/>
        <v>817.7</v>
      </c>
      <c r="O6" s="9">
        <f t="shared" si="6"/>
        <v>729.30000000000007</v>
      </c>
      <c r="P6" s="9">
        <f t="shared" si="6"/>
        <v>906.1</v>
      </c>
      <c r="Q6" s="9">
        <f t="shared" si="6"/>
        <v>906.1</v>
      </c>
      <c r="R6" s="9">
        <f t="shared" si="6"/>
        <v>928.2</v>
      </c>
      <c r="S6" s="11">
        <f t="shared" si="10"/>
        <v>0</v>
      </c>
      <c r="T6" s="11">
        <f t="shared" si="7"/>
        <v>0</v>
      </c>
      <c r="U6" s="11">
        <f t="shared" si="7"/>
        <v>11.05</v>
      </c>
      <c r="V6" s="11">
        <f t="shared" si="7"/>
        <v>11.05</v>
      </c>
      <c r="W6" s="11">
        <f t="shared" si="7"/>
        <v>22.1</v>
      </c>
      <c r="X6" s="13">
        <f>N6+S6</f>
        <v>817.7</v>
      </c>
      <c r="Y6" s="13">
        <f t="shared" si="8"/>
        <v>729.30000000000007</v>
      </c>
      <c r="Z6" s="13">
        <f t="shared" si="8"/>
        <v>917.15</v>
      </c>
      <c r="AA6" s="13">
        <f t="shared" si="8"/>
        <v>917.15</v>
      </c>
      <c r="AB6" s="13">
        <f t="shared" si="8"/>
        <v>950.30000000000007</v>
      </c>
      <c r="AD6" s="2">
        <f t="shared" si="11"/>
        <v>4331.6000000000004</v>
      </c>
    </row>
    <row r="7" spans="1:30" x14ac:dyDescent="0.25">
      <c r="A7" t="s">
        <v>25</v>
      </c>
      <c r="B7" t="s">
        <v>8</v>
      </c>
      <c r="C7" s="1">
        <v>19.100000000000001</v>
      </c>
      <c r="D7" s="5">
        <v>41</v>
      </c>
      <c r="E7" s="5">
        <v>44</v>
      </c>
      <c r="F7" s="5">
        <v>41</v>
      </c>
      <c r="G7" s="5">
        <v>40</v>
      </c>
      <c r="H7" s="5">
        <v>40</v>
      </c>
      <c r="I7" s="7">
        <f>IF(D7&gt;40,D7-40,0)</f>
        <v>1</v>
      </c>
      <c r="J7" s="7">
        <f t="shared" si="5"/>
        <v>4</v>
      </c>
      <c r="K7" s="7">
        <f t="shared" si="5"/>
        <v>1</v>
      </c>
      <c r="L7" s="7">
        <f t="shared" si="5"/>
        <v>0</v>
      </c>
      <c r="M7" s="7">
        <f t="shared" si="5"/>
        <v>0</v>
      </c>
      <c r="N7" s="9">
        <f t="shared" si="9"/>
        <v>783.1</v>
      </c>
      <c r="O7" s="9">
        <f t="shared" si="6"/>
        <v>840.40000000000009</v>
      </c>
      <c r="P7" s="9">
        <f t="shared" si="6"/>
        <v>783.1</v>
      </c>
      <c r="Q7" s="9">
        <f t="shared" si="6"/>
        <v>764</v>
      </c>
      <c r="R7" s="9">
        <f t="shared" si="6"/>
        <v>764</v>
      </c>
      <c r="S7" s="11">
        <f t="shared" si="10"/>
        <v>9.5500000000000007</v>
      </c>
      <c r="T7" s="11">
        <f t="shared" si="7"/>
        <v>38.200000000000003</v>
      </c>
      <c r="U7" s="11">
        <f t="shared" si="7"/>
        <v>9.5500000000000007</v>
      </c>
      <c r="V7" s="11">
        <f t="shared" si="7"/>
        <v>0</v>
      </c>
      <c r="W7" s="11">
        <f t="shared" si="7"/>
        <v>0</v>
      </c>
      <c r="X7" s="13">
        <f>N7+S7</f>
        <v>792.65</v>
      </c>
      <c r="Y7" s="13">
        <f t="shared" si="8"/>
        <v>878.60000000000014</v>
      </c>
      <c r="Z7" s="13">
        <f t="shared" si="8"/>
        <v>792.65</v>
      </c>
      <c r="AA7" s="13">
        <f t="shared" si="8"/>
        <v>764</v>
      </c>
      <c r="AB7" s="13">
        <f t="shared" si="8"/>
        <v>764</v>
      </c>
      <c r="AD7" s="2">
        <f t="shared" si="11"/>
        <v>3991.9</v>
      </c>
    </row>
    <row r="8" spans="1:30" x14ac:dyDescent="0.25">
      <c r="A8" t="s">
        <v>26</v>
      </c>
      <c r="B8" t="s">
        <v>9</v>
      </c>
      <c r="C8" s="1">
        <v>6.9</v>
      </c>
      <c r="D8" s="5">
        <v>44</v>
      </c>
      <c r="E8" s="5">
        <v>32</v>
      </c>
      <c r="F8" s="5">
        <v>40</v>
      </c>
      <c r="G8" s="5">
        <v>38</v>
      </c>
      <c r="H8" s="5">
        <v>42</v>
      </c>
      <c r="I8" s="7">
        <f>IF(D8&gt;40,D8-40,0)</f>
        <v>4</v>
      </c>
      <c r="J8" s="7">
        <f t="shared" si="5"/>
        <v>0</v>
      </c>
      <c r="K8" s="7">
        <f t="shared" si="5"/>
        <v>0</v>
      </c>
      <c r="L8" s="7">
        <f t="shared" si="5"/>
        <v>0</v>
      </c>
      <c r="M8" s="7">
        <f t="shared" si="5"/>
        <v>2</v>
      </c>
      <c r="N8" s="9">
        <f t="shared" si="9"/>
        <v>303.60000000000002</v>
      </c>
      <c r="O8" s="9">
        <f t="shared" si="6"/>
        <v>220.8</v>
      </c>
      <c r="P8" s="9">
        <f t="shared" si="6"/>
        <v>276</v>
      </c>
      <c r="Q8" s="9">
        <f t="shared" si="6"/>
        <v>262.2</v>
      </c>
      <c r="R8" s="9">
        <f t="shared" si="6"/>
        <v>289.8</v>
      </c>
      <c r="S8" s="11">
        <f t="shared" si="10"/>
        <v>13.8</v>
      </c>
      <c r="T8" s="11">
        <f t="shared" si="7"/>
        <v>0</v>
      </c>
      <c r="U8" s="11">
        <f t="shared" si="7"/>
        <v>0</v>
      </c>
      <c r="V8" s="11">
        <f t="shared" si="7"/>
        <v>0</v>
      </c>
      <c r="W8" s="11">
        <f t="shared" si="7"/>
        <v>6.9</v>
      </c>
      <c r="X8" s="13">
        <f>N8+S8</f>
        <v>317.40000000000003</v>
      </c>
      <c r="Y8" s="13">
        <f t="shared" si="8"/>
        <v>220.8</v>
      </c>
      <c r="Z8" s="13">
        <f t="shared" si="8"/>
        <v>276</v>
      </c>
      <c r="AA8" s="13">
        <f t="shared" si="8"/>
        <v>262.2</v>
      </c>
      <c r="AB8" s="13">
        <f t="shared" si="8"/>
        <v>296.7</v>
      </c>
      <c r="AD8" s="2">
        <f t="shared" si="11"/>
        <v>1373.1000000000001</v>
      </c>
    </row>
    <row r="9" spans="1:30" x14ac:dyDescent="0.25">
      <c r="A9" t="s">
        <v>27</v>
      </c>
      <c r="B9" t="s">
        <v>10</v>
      </c>
      <c r="C9" s="1">
        <v>14.2</v>
      </c>
      <c r="D9" s="5">
        <v>38</v>
      </c>
      <c r="E9" s="5">
        <v>35</v>
      </c>
      <c r="F9" s="5">
        <v>42</v>
      </c>
      <c r="G9" s="5">
        <v>42</v>
      </c>
      <c r="H9" s="5">
        <v>40</v>
      </c>
      <c r="I9" s="7">
        <f>IF(D9&gt;40,D9-40,0)</f>
        <v>0</v>
      </c>
      <c r="J9" s="7">
        <f t="shared" si="5"/>
        <v>0</v>
      </c>
      <c r="K9" s="7">
        <f t="shared" si="5"/>
        <v>2</v>
      </c>
      <c r="L9" s="7">
        <f t="shared" si="5"/>
        <v>2</v>
      </c>
      <c r="M9" s="7">
        <f t="shared" si="5"/>
        <v>0</v>
      </c>
      <c r="N9" s="9">
        <f t="shared" si="9"/>
        <v>539.6</v>
      </c>
      <c r="O9" s="9">
        <f t="shared" si="6"/>
        <v>497</v>
      </c>
      <c r="P9" s="9">
        <f t="shared" si="6"/>
        <v>596.4</v>
      </c>
      <c r="Q9" s="9">
        <f t="shared" si="6"/>
        <v>596.4</v>
      </c>
      <c r="R9" s="9">
        <f t="shared" si="6"/>
        <v>568</v>
      </c>
      <c r="S9" s="11">
        <f t="shared" si="10"/>
        <v>0</v>
      </c>
      <c r="T9" s="11">
        <f t="shared" si="7"/>
        <v>0</v>
      </c>
      <c r="U9" s="11">
        <f t="shared" si="7"/>
        <v>14.2</v>
      </c>
      <c r="V9" s="11">
        <f t="shared" si="7"/>
        <v>14.2</v>
      </c>
      <c r="W9" s="11">
        <f t="shared" si="7"/>
        <v>0</v>
      </c>
      <c r="X9" s="13">
        <f>N9+S9</f>
        <v>539.6</v>
      </c>
      <c r="Y9" s="13">
        <f t="shared" si="8"/>
        <v>497</v>
      </c>
      <c r="Z9" s="13">
        <f t="shared" si="8"/>
        <v>610.6</v>
      </c>
      <c r="AA9" s="13">
        <f t="shared" si="8"/>
        <v>610.6</v>
      </c>
      <c r="AB9" s="13">
        <f t="shared" si="8"/>
        <v>568</v>
      </c>
      <c r="AD9" s="2">
        <f t="shared" si="11"/>
        <v>2825.7999999999997</v>
      </c>
    </row>
    <row r="10" spans="1:30" x14ac:dyDescent="0.25">
      <c r="A10" t="s">
        <v>28</v>
      </c>
      <c r="B10" t="s">
        <v>11</v>
      </c>
      <c r="C10" s="1">
        <v>17</v>
      </c>
      <c r="D10" s="5">
        <v>40</v>
      </c>
      <c r="E10" s="5">
        <v>50</v>
      </c>
      <c r="F10" s="5">
        <v>38</v>
      </c>
      <c r="G10" s="5">
        <v>38</v>
      </c>
      <c r="H10" s="5">
        <v>40</v>
      </c>
      <c r="I10" s="7">
        <f>IF(D10&gt;40,D10-40,0)</f>
        <v>0</v>
      </c>
      <c r="J10" s="7">
        <f t="shared" si="5"/>
        <v>10</v>
      </c>
      <c r="K10" s="7">
        <f t="shared" si="5"/>
        <v>0</v>
      </c>
      <c r="L10" s="7">
        <f t="shared" si="5"/>
        <v>0</v>
      </c>
      <c r="M10" s="7">
        <f t="shared" si="5"/>
        <v>0</v>
      </c>
      <c r="N10" s="9">
        <f t="shared" si="9"/>
        <v>680</v>
      </c>
      <c r="O10" s="9">
        <f t="shared" si="6"/>
        <v>850</v>
      </c>
      <c r="P10" s="9">
        <f t="shared" si="6"/>
        <v>646</v>
      </c>
      <c r="Q10" s="9">
        <f t="shared" si="6"/>
        <v>646</v>
      </c>
      <c r="R10" s="9">
        <f t="shared" si="6"/>
        <v>680</v>
      </c>
      <c r="S10" s="11">
        <f t="shared" si="10"/>
        <v>0</v>
      </c>
      <c r="T10" s="11">
        <f t="shared" si="7"/>
        <v>85</v>
      </c>
      <c r="U10" s="11">
        <f t="shared" si="7"/>
        <v>0</v>
      </c>
      <c r="V10" s="11">
        <f t="shared" si="7"/>
        <v>0</v>
      </c>
      <c r="W10" s="11">
        <f t="shared" si="7"/>
        <v>0</v>
      </c>
      <c r="X10" s="13">
        <f>N10+S10</f>
        <v>680</v>
      </c>
      <c r="Y10" s="13">
        <f t="shared" si="8"/>
        <v>935</v>
      </c>
      <c r="Z10" s="13">
        <f t="shared" si="8"/>
        <v>646</v>
      </c>
      <c r="AA10" s="13">
        <f t="shared" si="8"/>
        <v>646</v>
      </c>
      <c r="AB10" s="13">
        <f t="shared" si="8"/>
        <v>680</v>
      </c>
      <c r="AD10" s="2">
        <f t="shared" si="11"/>
        <v>3587</v>
      </c>
    </row>
    <row r="11" spans="1:30" x14ac:dyDescent="0.25">
      <c r="A11" t="s">
        <v>29</v>
      </c>
      <c r="B11" t="s">
        <v>12</v>
      </c>
      <c r="C11" s="1">
        <v>13.7</v>
      </c>
      <c r="D11" s="5">
        <v>42</v>
      </c>
      <c r="E11" s="5">
        <v>38</v>
      </c>
      <c r="F11" s="5">
        <v>40</v>
      </c>
      <c r="G11" s="5">
        <v>40</v>
      </c>
      <c r="H11" s="5">
        <v>41</v>
      </c>
      <c r="I11" s="7">
        <f>IF(D11&gt;40,D11-40,0)</f>
        <v>2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1</v>
      </c>
      <c r="N11" s="9">
        <f t="shared" si="9"/>
        <v>575.4</v>
      </c>
      <c r="O11" s="9">
        <f t="shared" si="6"/>
        <v>520.6</v>
      </c>
      <c r="P11" s="9">
        <f t="shared" si="6"/>
        <v>548</v>
      </c>
      <c r="Q11" s="9">
        <f t="shared" si="6"/>
        <v>548</v>
      </c>
      <c r="R11" s="9">
        <f t="shared" si="6"/>
        <v>561.69999999999993</v>
      </c>
      <c r="S11" s="11">
        <f t="shared" si="10"/>
        <v>13.7</v>
      </c>
      <c r="T11" s="11">
        <f t="shared" si="7"/>
        <v>0</v>
      </c>
      <c r="U11" s="11">
        <f t="shared" si="7"/>
        <v>0</v>
      </c>
      <c r="V11" s="11">
        <f t="shared" si="7"/>
        <v>0</v>
      </c>
      <c r="W11" s="11">
        <f t="shared" si="7"/>
        <v>6.85</v>
      </c>
      <c r="X11" s="13">
        <f>N11+S11</f>
        <v>589.1</v>
      </c>
      <c r="Y11" s="13">
        <f t="shared" si="8"/>
        <v>520.6</v>
      </c>
      <c r="Z11" s="13">
        <f t="shared" si="8"/>
        <v>548</v>
      </c>
      <c r="AA11" s="13">
        <f t="shared" si="8"/>
        <v>548</v>
      </c>
      <c r="AB11" s="13">
        <f t="shared" si="8"/>
        <v>568.54999999999995</v>
      </c>
      <c r="AD11" s="2">
        <f t="shared" si="11"/>
        <v>2774.25</v>
      </c>
    </row>
    <row r="12" spans="1:30" x14ac:dyDescent="0.25">
      <c r="A12" t="s">
        <v>30</v>
      </c>
      <c r="B12" t="s">
        <v>13</v>
      </c>
      <c r="C12" s="1">
        <v>15.2</v>
      </c>
      <c r="D12" s="5">
        <v>41</v>
      </c>
      <c r="E12" s="5">
        <v>44</v>
      </c>
      <c r="F12" s="5">
        <v>39</v>
      </c>
      <c r="G12" s="5">
        <v>38</v>
      </c>
      <c r="H12" s="5">
        <v>40</v>
      </c>
      <c r="I12" s="7">
        <f>IF(D12&gt;40,D12-40,0)</f>
        <v>1</v>
      </c>
      <c r="J12" s="7">
        <f t="shared" si="5"/>
        <v>4</v>
      </c>
      <c r="K12" s="7">
        <f t="shared" si="5"/>
        <v>0</v>
      </c>
      <c r="L12" s="7">
        <f t="shared" si="5"/>
        <v>0</v>
      </c>
      <c r="M12" s="7">
        <f t="shared" si="5"/>
        <v>0</v>
      </c>
      <c r="N12" s="9">
        <f t="shared" si="9"/>
        <v>623.19999999999993</v>
      </c>
      <c r="O12" s="9">
        <f t="shared" si="6"/>
        <v>668.8</v>
      </c>
      <c r="P12" s="9">
        <f t="shared" si="6"/>
        <v>592.79999999999995</v>
      </c>
      <c r="Q12" s="9">
        <f t="shared" si="6"/>
        <v>577.6</v>
      </c>
      <c r="R12" s="9">
        <f t="shared" si="6"/>
        <v>608</v>
      </c>
      <c r="S12" s="11">
        <f t="shared" si="10"/>
        <v>7.6</v>
      </c>
      <c r="T12" s="11">
        <f t="shared" si="7"/>
        <v>30.4</v>
      </c>
      <c r="U12" s="11">
        <f t="shared" si="7"/>
        <v>0</v>
      </c>
      <c r="V12" s="11">
        <f t="shared" si="7"/>
        <v>0</v>
      </c>
      <c r="W12" s="11">
        <f t="shared" si="7"/>
        <v>0</v>
      </c>
      <c r="X12" s="13">
        <f>N12+S12</f>
        <v>630.79999999999995</v>
      </c>
      <c r="Y12" s="13">
        <f t="shared" si="8"/>
        <v>699.19999999999993</v>
      </c>
      <c r="Z12" s="13">
        <f t="shared" si="8"/>
        <v>592.79999999999995</v>
      </c>
      <c r="AA12" s="13">
        <f t="shared" si="8"/>
        <v>577.6</v>
      </c>
      <c r="AB12" s="13">
        <f t="shared" si="8"/>
        <v>608</v>
      </c>
      <c r="AD12" s="2">
        <f t="shared" si="11"/>
        <v>3108.4</v>
      </c>
    </row>
    <row r="13" spans="1:30" x14ac:dyDescent="0.25">
      <c r="A13" t="s">
        <v>31</v>
      </c>
      <c r="B13" t="s">
        <v>14</v>
      </c>
      <c r="C13" s="1">
        <v>9</v>
      </c>
      <c r="D13" s="5">
        <v>40</v>
      </c>
      <c r="E13" s="5">
        <v>45</v>
      </c>
      <c r="F13" s="5">
        <v>38</v>
      </c>
      <c r="G13" s="5">
        <v>35</v>
      </c>
      <c r="H13" s="5">
        <v>41</v>
      </c>
      <c r="I13" s="7">
        <f>IF(D13&gt;40,D13-40,0)</f>
        <v>0</v>
      </c>
      <c r="J13" s="7">
        <f t="shared" si="5"/>
        <v>5</v>
      </c>
      <c r="K13" s="7">
        <f t="shared" si="5"/>
        <v>0</v>
      </c>
      <c r="L13" s="7">
        <f t="shared" si="5"/>
        <v>0</v>
      </c>
      <c r="M13" s="7">
        <f t="shared" si="5"/>
        <v>1</v>
      </c>
      <c r="N13" s="9">
        <f t="shared" si="9"/>
        <v>360</v>
      </c>
      <c r="O13" s="9">
        <f t="shared" si="6"/>
        <v>405</v>
      </c>
      <c r="P13" s="9">
        <f t="shared" si="6"/>
        <v>342</v>
      </c>
      <c r="Q13" s="9">
        <f t="shared" si="6"/>
        <v>315</v>
      </c>
      <c r="R13" s="9">
        <f t="shared" si="6"/>
        <v>369</v>
      </c>
      <c r="S13" s="11">
        <f t="shared" si="10"/>
        <v>0</v>
      </c>
      <c r="T13" s="11">
        <f t="shared" si="7"/>
        <v>22.5</v>
      </c>
      <c r="U13" s="11">
        <f t="shared" si="7"/>
        <v>0</v>
      </c>
      <c r="V13" s="11">
        <f t="shared" si="7"/>
        <v>0</v>
      </c>
      <c r="W13" s="11">
        <f t="shared" si="7"/>
        <v>4.5</v>
      </c>
      <c r="X13" s="13">
        <f>N13+S13</f>
        <v>360</v>
      </c>
      <c r="Y13" s="13">
        <f t="shared" si="8"/>
        <v>427.5</v>
      </c>
      <c r="Z13" s="13">
        <f t="shared" si="8"/>
        <v>342</v>
      </c>
      <c r="AA13" s="13">
        <f t="shared" si="8"/>
        <v>315</v>
      </c>
      <c r="AB13" s="13">
        <f t="shared" si="8"/>
        <v>373.5</v>
      </c>
      <c r="AD13" s="2">
        <f t="shared" si="11"/>
        <v>1818</v>
      </c>
    </row>
    <row r="14" spans="1:30" x14ac:dyDescent="0.25">
      <c r="A14" t="s">
        <v>32</v>
      </c>
      <c r="B14" t="s">
        <v>15</v>
      </c>
      <c r="C14" s="1">
        <v>8.8000000000000007</v>
      </c>
      <c r="D14" s="5">
        <v>37</v>
      </c>
      <c r="E14" s="5">
        <v>40</v>
      </c>
      <c r="F14" s="5">
        <v>40</v>
      </c>
      <c r="G14" s="5">
        <v>40</v>
      </c>
      <c r="H14" s="5">
        <v>42</v>
      </c>
      <c r="I14" s="7">
        <f>IF(D14&gt;40,D14-40,0)</f>
        <v>0</v>
      </c>
      <c r="J14" s="7">
        <f t="shared" si="5"/>
        <v>0</v>
      </c>
      <c r="K14" s="7">
        <f t="shared" si="5"/>
        <v>0</v>
      </c>
      <c r="L14" s="7">
        <f t="shared" si="5"/>
        <v>0</v>
      </c>
      <c r="M14" s="7">
        <f t="shared" si="5"/>
        <v>2</v>
      </c>
      <c r="N14" s="9">
        <f t="shared" si="9"/>
        <v>325.60000000000002</v>
      </c>
      <c r="O14" s="9">
        <f t="shared" si="6"/>
        <v>352</v>
      </c>
      <c r="P14" s="9">
        <f t="shared" si="6"/>
        <v>352</v>
      </c>
      <c r="Q14" s="9">
        <f t="shared" si="6"/>
        <v>352</v>
      </c>
      <c r="R14" s="9">
        <f t="shared" si="6"/>
        <v>369.6</v>
      </c>
      <c r="S14" s="11">
        <f t="shared" si="10"/>
        <v>0</v>
      </c>
      <c r="T14" s="11">
        <f t="shared" si="7"/>
        <v>0</v>
      </c>
      <c r="U14" s="11">
        <f t="shared" si="7"/>
        <v>0</v>
      </c>
      <c r="V14" s="11">
        <f t="shared" si="7"/>
        <v>0</v>
      </c>
      <c r="W14" s="11">
        <f t="shared" si="7"/>
        <v>8.8000000000000007</v>
      </c>
      <c r="X14" s="13">
        <f>N14+S14</f>
        <v>325.60000000000002</v>
      </c>
      <c r="Y14" s="13">
        <f t="shared" si="8"/>
        <v>352</v>
      </c>
      <c r="Z14" s="13">
        <f t="shared" si="8"/>
        <v>352</v>
      </c>
      <c r="AA14" s="13">
        <f t="shared" si="8"/>
        <v>352</v>
      </c>
      <c r="AB14" s="13">
        <f t="shared" si="8"/>
        <v>378.40000000000003</v>
      </c>
      <c r="AD14" s="2">
        <f t="shared" si="11"/>
        <v>1760</v>
      </c>
    </row>
    <row r="15" spans="1:30" x14ac:dyDescent="0.25">
      <c r="A15" t="s">
        <v>33</v>
      </c>
      <c r="B15" t="s">
        <v>16</v>
      </c>
      <c r="C15" s="1">
        <v>14</v>
      </c>
      <c r="D15" s="5">
        <v>44</v>
      </c>
      <c r="E15" s="5">
        <v>40</v>
      </c>
      <c r="F15" s="5">
        <v>35</v>
      </c>
      <c r="G15" s="5">
        <v>47</v>
      </c>
      <c r="H15" s="5">
        <v>41</v>
      </c>
      <c r="I15" s="7">
        <f>IF(D15&gt;40,D15-40,0)</f>
        <v>4</v>
      </c>
      <c r="J15" s="7">
        <f t="shared" si="5"/>
        <v>0</v>
      </c>
      <c r="K15" s="7">
        <f t="shared" si="5"/>
        <v>0</v>
      </c>
      <c r="L15" s="7">
        <f t="shared" si="5"/>
        <v>7</v>
      </c>
      <c r="M15" s="7">
        <f t="shared" si="5"/>
        <v>1</v>
      </c>
      <c r="N15" s="9">
        <f t="shared" si="9"/>
        <v>616</v>
      </c>
      <c r="O15" s="9">
        <f t="shared" si="6"/>
        <v>560</v>
      </c>
      <c r="P15" s="9">
        <f t="shared" si="6"/>
        <v>490</v>
      </c>
      <c r="Q15" s="9">
        <f t="shared" si="6"/>
        <v>658</v>
      </c>
      <c r="R15" s="9">
        <f t="shared" si="6"/>
        <v>574</v>
      </c>
      <c r="S15" s="11">
        <f t="shared" si="10"/>
        <v>28</v>
      </c>
      <c r="T15" s="11">
        <f t="shared" si="7"/>
        <v>0</v>
      </c>
      <c r="U15" s="11">
        <f t="shared" si="7"/>
        <v>0</v>
      </c>
      <c r="V15" s="11">
        <f t="shared" si="7"/>
        <v>49</v>
      </c>
      <c r="W15" s="11">
        <f t="shared" si="7"/>
        <v>7</v>
      </c>
      <c r="X15" s="13">
        <f>N15+S15</f>
        <v>644</v>
      </c>
      <c r="Y15" s="13">
        <f t="shared" si="8"/>
        <v>560</v>
      </c>
      <c r="Z15" s="13">
        <f t="shared" si="8"/>
        <v>490</v>
      </c>
      <c r="AA15" s="13">
        <f t="shared" si="8"/>
        <v>707</v>
      </c>
      <c r="AB15" s="13">
        <f t="shared" si="8"/>
        <v>581</v>
      </c>
      <c r="AD15" s="2">
        <f t="shared" si="11"/>
        <v>2982</v>
      </c>
    </row>
    <row r="16" spans="1:30" x14ac:dyDescent="0.25">
      <c r="A16" t="s">
        <v>34</v>
      </c>
      <c r="B16" t="s">
        <v>17</v>
      </c>
      <c r="C16" s="1">
        <v>12</v>
      </c>
      <c r="D16" s="5">
        <v>47</v>
      </c>
      <c r="E16" s="5">
        <v>42</v>
      </c>
      <c r="F16" s="5">
        <v>40</v>
      </c>
      <c r="G16" s="5">
        <v>35</v>
      </c>
      <c r="H16" s="5">
        <v>41</v>
      </c>
      <c r="I16" s="7">
        <f>IF(D16&gt;40,D16-40,0)</f>
        <v>7</v>
      </c>
      <c r="J16" s="7">
        <f t="shared" si="5"/>
        <v>2</v>
      </c>
      <c r="K16" s="7">
        <f t="shared" si="5"/>
        <v>0</v>
      </c>
      <c r="L16" s="7">
        <f t="shared" si="5"/>
        <v>0</v>
      </c>
      <c r="M16" s="7">
        <f t="shared" si="5"/>
        <v>1</v>
      </c>
      <c r="N16" s="9">
        <f t="shared" si="9"/>
        <v>564</v>
      </c>
      <c r="O16" s="9">
        <f t="shared" si="6"/>
        <v>504</v>
      </c>
      <c r="P16" s="9">
        <f t="shared" si="6"/>
        <v>480</v>
      </c>
      <c r="Q16" s="9">
        <f t="shared" si="6"/>
        <v>420</v>
      </c>
      <c r="R16" s="9">
        <f t="shared" si="6"/>
        <v>492</v>
      </c>
      <c r="S16" s="11">
        <f t="shared" si="10"/>
        <v>42</v>
      </c>
      <c r="T16" s="11">
        <f t="shared" si="7"/>
        <v>12</v>
      </c>
      <c r="U16" s="11">
        <f t="shared" si="7"/>
        <v>0</v>
      </c>
      <c r="V16" s="11">
        <f t="shared" si="7"/>
        <v>0</v>
      </c>
      <c r="W16" s="11">
        <f t="shared" si="7"/>
        <v>6</v>
      </c>
      <c r="X16" s="13">
        <f>N16+S16</f>
        <v>606</v>
      </c>
      <c r="Y16" s="13">
        <f t="shared" si="8"/>
        <v>516</v>
      </c>
      <c r="Z16" s="13">
        <f t="shared" si="8"/>
        <v>480</v>
      </c>
      <c r="AA16" s="13">
        <f t="shared" si="8"/>
        <v>420</v>
      </c>
      <c r="AB16" s="13">
        <f t="shared" si="8"/>
        <v>498</v>
      </c>
      <c r="AD16" s="2">
        <f t="shared" si="11"/>
        <v>2520</v>
      </c>
    </row>
    <row r="17" spans="1:30" x14ac:dyDescent="0.25">
      <c r="A17" t="s">
        <v>35</v>
      </c>
      <c r="B17" t="s">
        <v>18</v>
      </c>
      <c r="C17" s="1">
        <v>10.1</v>
      </c>
      <c r="D17" s="5">
        <v>39</v>
      </c>
      <c r="E17" s="5">
        <v>40</v>
      </c>
      <c r="F17" s="5">
        <v>42</v>
      </c>
      <c r="G17" s="5">
        <v>42</v>
      </c>
      <c r="H17" s="5">
        <v>40</v>
      </c>
      <c r="I17" s="7">
        <f>IF(D17&gt;40,D17-40,0)</f>
        <v>0</v>
      </c>
      <c r="J17" s="7">
        <f t="shared" si="5"/>
        <v>0</v>
      </c>
      <c r="K17" s="7">
        <f t="shared" si="5"/>
        <v>2</v>
      </c>
      <c r="L17" s="7">
        <f t="shared" si="5"/>
        <v>2</v>
      </c>
      <c r="M17" s="7">
        <f t="shared" si="5"/>
        <v>0</v>
      </c>
      <c r="N17" s="9">
        <f t="shared" si="9"/>
        <v>393.9</v>
      </c>
      <c r="O17" s="9">
        <f t="shared" si="6"/>
        <v>404</v>
      </c>
      <c r="P17" s="9">
        <f t="shared" si="6"/>
        <v>424.2</v>
      </c>
      <c r="Q17" s="9">
        <f t="shared" si="6"/>
        <v>424.2</v>
      </c>
      <c r="R17" s="9">
        <f t="shared" si="6"/>
        <v>404</v>
      </c>
      <c r="S17" s="11">
        <f t="shared" si="10"/>
        <v>0</v>
      </c>
      <c r="T17" s="11">
        <f t="shared" si="7"/>
        <v>0</v>
      </c>
      <c r="U17" s="11">
        <f t="shared" si="7"/>
        <v>10.1</v>
      </c>
      <c r="V17" s="11">
        <f t="shared" si="7"/>
        <v>10.1</v>
      </c>
      <c r="W17" s="11">
        <f t="shared" si="7"/>
        <v>0</v>
      </c>
      <c r="X17" s="13">
        <f>N17+S17</f>
        <v>393.9</v>
      </c>
      <c r="Y17" s="13">
        <f t="shared" si="8"/>
        <v>404</v>
      </c>
      <c r="Z17" s="13">
        <f t="shared" si="8"/>
        <v>434.3</v>
      </c>
      <c r="AA17" s="13">
        <f t="shared" si="8"/>
        <v>434.3</v>
      </c>
      <c r="AB17" s="13">
        <f t="shared" si="8"/>
        <v>404</v>
      </c>
      <c r="AD17" s="2">
        <f t="shared" si="11"/>
        <v>2070.5</v>
      </c>
    </row>
    <row r="18" spans="1:30" x14ac:dyDescent="0.25">
      <c r="A18" t="s">
        <v>36</v>
      </c>
      <c r="B18" t="s">
        <v>19</v>
      </c>
      <c r="C18" s="1">
        <v>17</v>
      </c>
      <c r="D18" s="5">
        <v>40</v>
      </c>
      <c r="E18" s="5">
        <v>42</v>
      </c>
      <c r="F18" s="5">
        <v>42</v>
      </c>
      <c r="G18" s="5">
        <v>35</v>
      </c>
      <c r="H18" s="5">
        <v>41</v>
      </c>
      <c r="I18" s="7">
        <f>IF(D18&gt;40,D18-40,0)</f>
        <v>0</v>
      </c>
      <c r="J18" s="7">
        <f t="shared" si="5"/>
        <v>2</v>
      </c>
      <c r="K18" s="7">
        <f t="shared" si="5"/>
        <v>2</v>
      </c>
      <c r="L18" s="7">
        <f t="shared" si="5"/>
        <v>0</v>
      </c>
      <c r="M18" s="7">
        <f t="shared" si="5"/>
        <v>1</v>
      </c>
      <c r="N18" s="9">
        <f t="shared" si="9"/>
        <v>680</v>
      </c>
      <c r="O18" s="9">
        <f t="shared" si="6"/>
        <v>714</v>
      </c>
      <c r="P18" s="9">
        <f t="shared" si="6"/>
        <v>714</v>
      </c>
      <c r="Q18" s="9">
        <f t="shared" si="6"/>
        <v>595</v>
      </c>
      <c r="R18" s="9">
        <f t="shared" si="6"/>
        <v>697</v>
      </c>
      <c r="S18" s="11">
        <f t="shared" si="10"/>
        <v>0</v>
      </c>
      <c r="T18" s="11">
        <f t="shared" si="7"/>
        <v>17</v>
      </c>
      <c r="U18" s="11">
        <f t="shared" si="7"/>
        <v>17</v>
      </c>
      <c r="V18" s="11">
        <f t="shared" si="7"/>
        <v>0</v>
      </c>
      <c r="W18" s="11">
        <f t="shared" si="7"/>
        <v>8.5</v>
      </c>
      <c r="X18" s="13">
        <f>N18+S18</f>
        <v>680</v>
      </c>
      <c r="Y18" s="13">
        <f t="shared" si="8"/>
        <v>731</v>
      </c>
      <c r="Z18" s="13">
        <f t="shared" si="8"/>
        <v>731</v>
      </c>
      <c r="AA18" s="13">
        <f t="shared" si="8"/>
        <v>595</v>
      </c>
      <c r="AB18" s="13">
        <f t="shared" si="8"/>
        <v>705.5</v>
      </c>
      <c r="AD18" s="2">
        <f t="shared" si="11"/>
        <v>3442.5</v>
      </c>
    </row>
    <row r="19" spans="1:30" x14ac:dyDescent="0.25">
      <c r="A19" t="s">
        <v>37</v>
      </c>
      <c r="B19" t="s">
        <v>20</v>
      </c>
      <c r="C19" s="1">
        <v>14.6</v>
      </c>
      <c r="D19" s="5">
        <v>44</v>
      </c>
      <c r="E19" s="5">
        <v>40</v>
      </c>
      <c r="F19" s="5">
        <v>35</v>
      </c>
      <c r="G19" s="5">
        <v>40</v>
      </c>
      <c r="H19" s="5">
        <v>40</v>
      </c>
      <c r="I19" s="7">
        <f>IF(D19&gt;40,D19-40,0)</f>
        <v>4</v>
      </c>
      <c r="J19" s="7">
        <f t="shared" si="5"/>
        <v>0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9"/>
        <v>642.4</v>
      </c>
      <c r="O19" s="9">
        <f t="shared" si="6"/>
        <v>584</v>
      </c>
      <c r="P19" s="9">
        <f t="shared" si="6"/>
        <v>511</v>
      </c>
      <c r="Q19" s="9">
        <f t="shared" si="6"/>
        <v>584</v>
      </c>
      <c r="R19" s="9">
        <f t="shared" si="6"/>
        <v>584</v>
      </c>
      <c r="S19" s="11">
        <f t="shared" si="10"/>
        <v>29.2</v>
      </c>
      <c r="T19" s="11">
        <f t="shared" si="7"/>
        <v>0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>N19+S19</f>
        <v>671.6</v>
      </c>
      <c r="Y19" s="13">
        <f t="shared" si="8"/>
        <v>584</v>
      </c>
      <c r="Z19" s="13">
        <f t="shared" si="8"/>
        <v>511</v>
      </c>
      <c r="AA19" s="13">
        <f t="shared" si="8"/>
        <v>584</v>
      </c>
      <c r="AB19" s="13">
        <f t="shared" si="8"/>
        <v>584</v>
      </c>
      <c r="AD19" s="2">
        <f t="shared" si="11"/>
        <v>2934.6</v>
      </c>
    </row>
    <row r="20" spans="1:30" x14ac:dyDescent="0.25">
      <c r="A20" t="s">
        <v>38</v>
      </c>
      <c r="B20" t="s">
        <v>21</v>
      </c>
      <c r="C20" s="1">
        <v>15</v>
      </c>
      <c r="D20" s="5">
        <v>41</v>
      </c>
      <c r="E20" s="5">
        <v>42</v>
      </c>
      <c r="F20" s="5">
        <v>40</v>
      </c>
      <c r="G20" s="5">
        <v>35</v>
      </c>
      <c r="H20" s="5">
        <v>35</v>
      </c>
      <c r="I20" s="7">
        <f>IF(D20&gt;40,D20-40,0)</f>
        <v>1</v>
      </c>
      <c r="J20" s="7">
        <f t="shared" ref="J20:M20" si="12">IF(E20&gt;40,E20-40,0)</f>
        <v>2</v>
      </c>
      <c r="K20" s="7">
        <f t="shared" si="12"/>
        <v>0</v>
      </c>
      <c r="L20" s="7">
        <f t="shared" si="12"/>
        <v>0</v>
      </c>
      <c r="M20" s="7">
        <f t="shared" si="12"/>
        <v>0</v>
      </c>
      <c r="N20" s="9">
        <f t="shared" si="9"/>
        <v>615</v>
      </c>
      <c r="O20" s="9">
        <f t="shared" ref="O20" si="13">$C20*E20</f>
        <v>630</v>
      </c>
      <c r="P20" s="9">
        <f t="shared" ref="P20" si="14">$C20*F20</f>
        <v>600</v>
      </c>
      <c r="Q20" s="9">
        <f t="shared" ref="Q20" si="15">$C20*G20</f>
        <v>525</v>
      </c>
      <c r="R20" s="9">
        <f t="shared" ref="R20" si="16">$C20*H20</f>
        <v>525</v>
      </c>
      <c r="S20" s="11">
        <f t="shared" si="10"/>
        <v>7.5</v>
      </c>
      <c r="T20" s="11">
        <f t="shared" ref="T20" si="17">0.5*$C20*J20</f>
        <v>15</v>
      </c>
      <c r="U20" s="11">
        <f t="shared" ref="U20" si="18">0.5*$C20*K20</f>
        <v>0</v>
      </c>
      <c r="V20" s="11">
        <f t="shared" ref="V20" si="19">0.5*$C20*L20</f>
        <v>0</v>
      </c>
      <c r="W20" s="11">
        <f t="shared" ref="W20" si="20">0.5*$C20*M20</f>
        <v>0</v>
      </c>
      <c r="X20" s="13">
        <f>N20+S20</f>
        <v>622.5</v>
      </c>
      <c r="Y20" s="13">
        <f t="shared" ref="Y20:AB20" si="21">O20+T20</f>
        <v>645</v>
      </c>
      <c r="Z20" s="13">
        <f t="shared" si="21"/>
        <v>600</v>
      </c>
      <c r="AA20" s="13">
        <f t="shared" si="21"/>
        <v>525</v>
      </c>
      <c r="AB20" s="13">
        <f t="shared" si="21"/>
        <v>525</v>
      </c>
      <c r="AD20" s="2">
        <f t="shared" si="11"/>
        <v>2917.5</v>
      </c>
    </row>
    <row r="23" spans="1:30" x14ac:dyDescent="0.25">
      <c r="A23" t="s">
        <v>39</v>
      </c>
      <c r="C23" s="2">
        <f>MAX(C4:C20)</f>
        <v>22.1</v>
      </c>
      <c r="D23" s="3">
        <f>MAX(D4:D20)</f>
        <v>47</v>
      </c>
      <c r="E23" s="3"/>
      <c r="F23" s="3"/>
      <c r="G23" s="3"/>
      <c r="H23" s="3"/>
      <c r="I23" s="3"/>
      <c r="J23" s="3"/>
      <c r="K23" s="3"/>
      <c r="L23" s="3"/>
      <c r="M23" s="3"/>
      <c r="N23" s="1">
        <f>MAX(N4:N20)</f>
        <v>817.7</v>
      </c>
      <c r="O23" s="1">
        <f t="shared" ref="O23:AB23" si="22">MAX(O4:O20)</f>
        <v>850</v>
      </c>
      <c r="P23" s="1">
        <f t="shared" si="22"/>
        <v>906.1</v>
      </c>
      <c r="Q23" s="1">
        <f t="shared" si="22"/>
        <v>906.1</v>
      </c>
      <c r="R23" s="1">
        <f t="shared" si="22"/>
        <v>928.2</v>
      </c>
      <c r="S23" s="1">
        <f t="shared" si="22"/>
        <v>42</v>
      </c>
      <c r="T23" s="1">
        <f t="shared" si="22"/>
        <v>85</v>
      </c>
      <c r="U23" s="1">
        <f t="shared" si="22"/>
        <v>17</v>
      </c>
      <c r="V23" s="1">
        <f t="shared" si="22"/>
        <v>49</v>
      </c>
      <c r="W23" s="1">
        <f t="shared" si="22"/>
        <v>22.1</v>
      </c>
      <c r="X23" s="1">
        <f t="shared" si="22"/>
        <v>817.7</v>
      </c>
      <c r="Y23" s="1">
        <f t="shared" si="22"/>
        <v>935</v>
      </c>
      <c r="Z23" s="1">
        <f t="shared" si="22"/>
        <v>917.15</v>
      </c>
      <c r="AA23" s="1">
        <f t="shared" si="22"/>
        <v>917.15</v>
      </c>
      <c r="AB23" s="1">
        <f t="shared" si="22"/>
        <v>950.30000000000007</v>
      </c>
      <c r="AD23" s="1">
        <f t="shared" ref="AD23" si="23">MAX(AD4:AD20)</f>
        <v>4331.6000000000004</v>
      </c>
    </row>
    <row r="24" spans="1:30" x14ac:dyDescent="0.25">
      <c r="A24" t="s">
        <v>40</v>
      </c>
      <c r="C24" s="2">
        <f>MIN(C4:C20)</f>
        <v>6.9</v>
      </c>
      <c r="D24" s="3">
        <f>MIN(D4:D20)</f>
        <v>37</v>
      </c>
      <c r="E24" s="3"/>
      <c r="F24" s="3"/>
      <c r="G24" s="3"/>
      <c r="H24" s="3"/>
      <c r="I24" s="3"/>
      <c r="J24" s="3"/>
      <c r="K24" s="3"/>
      <c r="L24" s="3"/>
      <c r="M24" s="3"/>
      <c r="N24" s="1">
        <f>MIN(N4:N20)</f>
        <v>303.60000000000002</v>
      </c>
      <c r="O24" s="1">
        <f t="shared" ref="O24:AB24" si="24">MIN(O4:O20)</f>
        <v>220.8</v>
      </c>
      <c r="P24" s="1">
        <f t="shared" si="24"/>
        <v>276</v>
      </c>
      <c r="Q24" s="1">
        <f t="shared" si="24"/>
        <v>262.2</v>
      </c>
      <c r="R24" s="1">
        <f t="shared" si="24"/>
        <v>289.8</v>
      </c>
      <c r="S24" s="1">
        <f t="shared" si="24"/>
        <v>0</v>
      </c>
      <c r="T24" s="1">
        <f t="shared" si="24"/>
        <v>0</v>
      </c>
      <c r="U24" s="1">
        <f t="shared" si="24"/>
        <v>0</v>
      </c>
      <c r="V24" s="1">
        <f t="shared" si="24"/>
        <v>0</v>
      </c>
      <c r="W24" s="1">
        <f t="shared" si="24"/>
        <v>0</v>
      </c>
      <c r="X24" s="1">
        <f t="shared" si="24"/>
        <v>317.40000000000003</v>
      </c>
      <c r="Y24" s="1">
        <f t="shared" si="24"/>
        <v>220.8</v>
      </c>
      <c r="Z24" s="1">
        <f t="shared" si="24"/>
        <v>276</v>
      </c>
      <c r="AA24" s="1">
        <f t="shared" si="24"/>
        <v>262.2</v>
      </c>
      <c r="AB24" s="1">
        <f t="shared" si="24"/>
        <v>296.7</v>
      </c>
      <c r="AD24" s="1">
        <f t="shared" ref="AD24" si="25">MIN(AD4:AD20)</f>
        <v>1373.1000000000001</v>
      </c>
    </row>
    <row r="25" spans="1:30" x14ac:dyDescent="0.25">
      <c r="A25" t="s">
        <v>41</v>
      </c>
      <c r="C25" s="2">
        <f>AVERAGE(C4:C20)</f>
        <v>13.799999999999999</v>
      </c>
      <c r="D25" s="3">
        <f>AVERAGE(D4:D20)</f>
        <v>40.823529411764703</v>
      </c>
      <c r="E25" s="3"/>
      <c r="F25" s="3"/>
      <c r="G25" s="3"/>
      <c r="H25" s="3"/>
      <c r="I25" s="3"/>
      <c r="J25" s="3"/>
      <c r="K25" s="3"/>
      <c r="L25" s="3"/>
      <c r="M25" s="3"/>
      <c r="N25" s="1">
        <f>AVERAGE(N4:N20)</f>
        <v>561.49999999999989</v>
      </c>
      <c r="O25" s="1">
        <f t="shared" ref="O25:AB25" si="26">AVERAGE(O4:O20)</f>
        <v>561.87058823529424</v>
      </c>
      <c r="P25" s="1">
        <f t="shared" si="26"/>
        <v>545.04705882352937</v>
      </c>
      <c r="Q25" s="1">
        <f t="shared" si="26"/>
        <v>538.6882352941177</v>
      </c>
      <c r="R25" s="1">
        <f t="shared" si="26"/>
        <v>555.9</v>
      </c>
      <c r="S25" s="1">
        <f t="shared" si="26"/>
        <v>8.9029411764705877</v>
      </c>
      <c r="T25" s="1">
        <f t="shared" si="26"/>
        <v>14.002941176470589</v>
      </c>
      <c r="U25" s="1">
        <f t="shared" si="26"/>
        <v>3.6411764705882352</v>
      </c>
      <c r="V25" s="1">
        <f t="shared" si="26"/>
        <v>4.9617647058823522</v>
      </c>
      <c r="W25" s="1">
        <f t="shared" si="26"/>
        <v>4.1558823529411768</v>
      </c>
      <c r="X25" s="1">
        <f t="shared" si="26"/>
        <v>570.40294117647056</v>
      </c>
      <c r="Y25" s="1">
        <f t="shared" si="26"/>
        <v>575.87352941176471</v>
      </c>
      <c r="Z25" s="1">
        <f t="shared" si="26"/>
        <v>548.6882352941177</v>
      </c>
      <c r="AA25" s="1">
        <f t="shared" si="26"/>
        <v>543.65</v>
      </c>
      <c r="AB25" s="1">
        <f t="shared" si="26"/>
        <v>560.05588235294124</v>
      </c>
      <c r="AD25" s="1">
        <f t="shared" ref="AD25" si="27">AVERAGE(AD4:AD20)</f>
        <v>2798.6705882352944</v>
      </c>
    </row>
    <row r="26" spans="1:30" x14ac:dyDescent="0.25">
      <c r="A26" t="s">
        <v>42</v>
      </c>
      <c r="D26">
        <f>SUM(D4:D20)</f>
        <v>694</v>
      </c>
      <c r="N26" s="1">
        <f>SUM(N4:N20)</f>
        <v>9545.4999999999982</v>
      </c>
      <c r="O26" s="1">
        <f t="shared" ref="O26:AB26" si="28">SUM(O4:O20)</f>
        <v>9551.8000000000011</v>
      </c>
      <c r="P26" s="1">
        <f t="shared" si="28"/>
        <v>9265.7999999999993</v>
      </c>
      <c r="Q26" s="1">
        <f t="shared" si="28"/>
        <v>9157.7000000000007</v>
      </c>
      <c r="R26" s="1">
        <f t="shared" si="28"/>
        <v>9450.2999999999993</v>
      </c>
      <c r="S26" s="1">
        <f t="shared" si="28"/>
        <v>151.35</v>
      </c>
      <c r="T26" s="1">
        <f t="shared" si="28"/>
        <v>238.05</v>
      </c>
      <c r="U26" s="1">
        <f t="shared" si="28"/>
        <v>61.9</v>
      </c>
      <c r="V26" s="1">
        <f t="shared" si="28"/>
        <v>84.35</v>
      </c>
      <c r="W26" s="1">
        <f t="shared" si="28"/>
        <v>70.650000000000006</v>
      </c>
      <c r="X26" s="1">
        <f t="shared" si="28"/>
        <v>9696.85</v>
      </c>
      <c r="Y26" s="1">
        <f t="shared" si="28"/>
        <v>9789.85</v>
      </c>
      <c r="Z26" s="1">
        <f t="shared" si="28"/>
        <v>9327.7000000000007</v>
      </c>
      <c r="AA26" s="1">
        <f t="shared" si="28"/>
        <v>9242.0499999999993</v>
      </c>
      <c r="AB26" s="1">
        <f t="shared" si="28"/>
        <v>9520.9500000000007</v>
      </c>
      <c r="AD26" s="1">
        <f t="shared" ref="AD26" si="29">SUM(AD4:AD20)</f>
        <v>47577.4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Mogos</dc:creator>
  <cp:lastModifiedBy>Madalin Mogos</cp:lastModifiedBy>
  <dcterms:created xsi:type="dcterms:W3CDTF">2025-07-13T00:43:59Z</dcterms:created>
  <dcterms:modified xsi:type="dcterms:W3CDTF">2025-07-13T01:49:28Z</dcterms:modified>
</cp:coreProperties>
</file>