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4.xml" ContentType="application/vnd.openxmlformats-officedocument.spreadsheetml.pivotTable+xml"/>
  <Override PartName="/xl/drawings/drawing2.xml" ContentType="application/vnd.openxmlformats-officedocument.drawing+xml"/>
  <Override PartName="/xl/tables/table3.xml" ContentType="application/vnd.openxmlformats-officedocument.spreadsheetml.tab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5.xml" ContentType="application/vnd.openxmlformats-officedocument.spreadsheetml.pivotTable+xml"/>
  <Override PartName="/xl/drawings/drawing3.xml" ContentType="application/vnd.openxmlformats-officedocument.drawing+xml"/>
  <Override PartName="/xl/tables/table4.xml" ContentType="application/vnd.openxmlformats-officedocument.spreadsheetml.tab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6.xml" ContentType="application/vnd.openxmlformats-officedocument.spreadsheetml.pivotTable+xml"/>
  <Override PartName="/xl/pivotTables/pivotTable7.xml" ContentType="application/vnd.openxmlformats-officedocument.spreadsheetml.pivotTable+xml"/>
  <Override PartName="/xl/tables/table5.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209"/>
  <workbookPr hidePivotFieldList="1"/>
  <mc:AlternateContent xmlns:mc="http://schemas.openxmlformats.org/markup-compatibility/2006">
    <mc:Choice Requires="x15">
      <x15ac:absPath xmlns:x15ac="http://schemas.microsoft.com/office/spreadsheetml/2010/11/ac" url="/Users/madelinelinder/Desktop/seniorthesis/XLSX Files/"/>
    </mc:Choice>
  </mc:AlternateContent>
  <bookViews>
    <workbookView xWindow="0" yWindow="460" windowWidth="28800" windowHeight="16420" tabRatio="500" activeTab="4"/>
  </bookViews>
  <sheets>
    <sheet name="Sheet2" sheetId="2" r:id="rId1"/>
    <sheet name="Sheet4" sheetId="4" r:id="rId2"/>
    <sheet name="Sheet5" sheetId="5" r:id="rId3"/>
    <sheet name="Sheet3" sheetId="6" r:id="rId4"/>
    <sheet name="Sheet7" sheetId="8" r:id="rId5"/>
    <sheet name="Sheet9" sheetId="10" r:id="rId6"/>
    <sheet name="Sheet8" sheetId="11" r:id="rId7"/>
    <sheet name="Sheet10" sheetId="12" r:id="rId8"/>
    <sheet name="Sheet1" sheetId="1" r:id="rId9"/>
    <sheet name="Sheet6" sheetId="7" r:id="rId10"/>
  </sheets>
  <calcPr calcId="150000" concurrentCalc="0"/>
  <pivotCaches>
    <pivotCache cacheId="0" r:id="rId11"/>
    <pivotCache cacheId="1" r:id="rId12"/>
    <pivotCache cacheId="2" r:id="rId13"/>
    <pivotCache cacheId="3" r:id="rId14"/>
  </pivotCaches>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F10" i="8" l="1"/>
  <c r="F9" i="8"/>
  <c r="F8" i="8"/>
  <c r="F7" i="8"/>
  <c r="F6" i="8"/>
  <c r="F5" i="8"/>
  <c r="G5" i="8"/>
  <c r="B39" i="6"/>
  <c r="E5" i="10"/>
  <c r="E10" i="10"/>
  <c r="E6" i="10"/>
  <c r="E7" i="10"/>
  <c r="E17" i="10"/>
  <c r="E12" i="10"/>
  <c r="E8" i="10"/>
  <c r="E16" i="10"/>
  <c r="E15" i="10"/>
  <c r="E14" i="10"/>
  <c r="E11" i="10"/>
  <c r="E13" i="10"/>
  <c r="E9" i="10"/>
  <c r="E5" i="8"/>
  <c r="E10" i="8"/>
  <c r="E9" i="8"/>
  <c r="E8" i="8"/>
  <c r="E6" i="8"/>
  <c r="E7" i="8"/>
  <c r="F3" i="6"/>
  <c r="G3" i="6"/>
  <c r="F4" i="6"/>
  <c r="G4" i="6"/>
  <c r="F5" i="6"/>
  <c r="G5" i="6"/>
  <c r="F6" i="6"/>
  <c r="G6" i="6"/>
  <c r="F7" i="6"/>
  <c r="G7" i="6"/>
  <c r="F8" i="6"/>
  <c r="G8" i="6"/>
  <c r="F9" i="6"/>
  <c r="G9" i="6"/>
  <c r="F10" i="6"/>
  <c r="G10" i="6"/>
  <c r="F11" i="6"/>
  <c r="G11" i="6"/>
  <c r="F12" i="6"/>
  <c r="G12" i="6"/>
  <c r="F13" i="6"/>
  <c r="G13" i="6"/>
  <c r="F14" i="6"/>
  <c r="G14" i="6"/>
  <c r="F15" i="6"/>
  <c r="G15" i="6"/>
  <c r="F16" i="6"/>
  <c r="G16" i="6"/>
  <c r="F17" i="6"/>
  <c r="G17" i="6"/>
  <c r="F18" i="6"/>
  <c r="G18" i="6"/>
  <c r="F19" i="6"/>
  <c r="G19" i="6"/>
</calcChain>
</file>

<file path=xl/sharedStrings.xml><?xml version="1.0" encoding="utf-8"?>
<sst xmlns="http://schemas.openxmlformats.org/spreadsheetml/2006/main" count="1515" uniqueCount="747">
  <si>
    <t>MS609-0001.xml</t>
  </si>
  <si>
    <t>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t>
  </si>
  <si>
    <t>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t>
  </si>
  <si>
    <t>sunt VII anni quod primo credidit hereticos esse bonos</t>
  </si>
  <si>
    <t>sunt V anni quod ultimo dimisit ipsam credulitatem</t>
  </si>
  <si>
    <t>Dixit quod credebat hereticos esse bonoshomines et habere bonam fidem et esse veraces et amicos Dei</t>
  </si>
  <si>
    <t>#pos_bonos_homines #pos_bonam_fidem #pos_veraces #pos_amicos_dei</t>
  </si>
  <si>
    <t>MS609-0002.xml</t>
  </si>
  <si>
    <t>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t>
  </si>
  <si>
    <t>sunt XII anni</t>
  </si>
  <si>
    <t>sunt IIIIor anni</t>
  </si>
  <si>
    <t>credidit hereticos esse bonos et habere bonam fidem et esseveraces et amicos Dei</t>
  </si>
  <si>
    <t>MS609-0005.xml</t>
  </si>
  <si>
    <t>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t>
  </si>
  <si>
    <t>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t>
  </si>
  <si>
    <t>sunt XV anni quod primo credidit hereticos esse bonos</t>
  </si>
  <si>
    <t>sunt X anni quod non credidit.</t>
  </si>
  <si>
    <t>Dixit etiam quod credidit hereticos esse bonos homines et habere bonam fidem et esse veraces et amicos Die.</t>
  </si>
  <si>
    <t>#pos_bonos_homines #pos_bonam_fidem #pos_amicos_dei #pos_veraces</t>
  </si>
  <si>
    <t>MS609-0006.xml</t>
  </si>
  <si>
    <t>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t>
  </si>
  <si>
    <t>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t>
  </si>
  <si>
    <t>Et sunt XIII anni quod primo credidit hereticos</t>
  </si>
  <si>
    <t>et sunt VI anni ultimo dimisit</t>
  </si>
  <si>
    <t>credidit hereticos esse bonos et haberebonam fidem et esse veraces et amicos Dei.</t>
  </si>
  <si>
    <t>MS609-0011.xml</t>
  </si>
  <si>
    <t>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t>
  </si>
  <si>
    <t>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t>
  </si>
  <si>
    <t>sunt XXX anni quod primo credidit hereticos</t>
  </si>
  <si>
    <t>sunt XIX anni quod ultimo dimisit</t>
  </si>
  <si>
    <t>quod credidit hereticos esse bonos et habere bonam fidem et esse veraces et amicos Dei</t>
  </si>
  <si>
    <t>MS609-0012.xml</t>
  </si>
  <si>
    <t>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t>
  </si>
  <si>
    <t>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t>
  </si>
  <si>
    <t>sunt duo anni quod primo credidit</t>
  </si>
  <si>
    <t>est annus quod ultimo dimisit</t>
  </si>
  <si>
    <t>credidit hereticos esse bonos et habere bonam fidem et esse veraces et amicos Dei</t>
  </si>
  <si>
    <t>MS609-0013.xml</t>
  </si>
  <si>
    <t>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t>
  </si>
  <si>
    <t>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t>
  </si>
  <si>
    <t>sunt XVI anni quod primo credidit hereticos esse bonos</t>
  </si>
  <si>
    <t>non credidit VIII anni sunt</t>
  </si>
  <si>
    <t>Predictos hereticos credidit essebonos homines et amicos Dei et posse salvari per ipsos licet sciret quod ecclesia persequereter eos</t>
  </si>
  <si>
    <t>#pos_bonos_homines #pos_amicos_dei #pos_posse_salvari</t>
  </si>
  <si>
    <t>MS609-0015.xml</t>
  </si>
  <si>
    <t>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t>
  </si>
  <si>
    <t>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t>
  </si>
  <si>
    <t>sunt XXIII anni quod primo credit hereticos esse bonos,</t>
  </si>
  <si>
    <t>non credit postquam fecit confessionem suam de heresi fratri Ferrario et socio suo, inquisitores, apud Saysac</t>
  </si>
  <si>
    <t>Predictos hereticos credit esse bonos et habere bonam fidem et posse salvari per ipsos</t>
  </si>
  <si>
    <t>#pos_bonos_homines #pos_bonam_fidem #pos_posse_salvari</t>
  </si>
  <si>
    <t>MS609-0017.xml</t>
  </si>
  <si>
    <t>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t>
  </si>
  <si>
    <t>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t>
  </si>
  <si>
    <t>Predictos hereticos credidit tunc esse bonos homines et habere bonam fidem licet sciret quod Ecclesia persequeretur eos</t>
  </si>
  <si>
    <t>#pos_bonos_homines #pos_bonam_fidem</t>
  </si>
  <si>
    <t>MS609-0078.xml</t>
  </si>
  <si>
    <t>credidit hereticos esse bonos homines et habere bonam fidem et esse veraceset amicos Dei.</t>
  </si>
  <si>
    <t>MS609-0079.xml</t>
  </si>
  <si>
    <t>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t>
  </si>
  <si>
    <t>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t>
  </si>
  <si>
    <t>MS609-0080.xml</t>
  </si>
  <si>
    <t>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t>
  </si>
  <si>
    <t>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"Bless us good men, pray to God for us." And this was about 12 years ago.</t>
  </si>
  <si>
    <t>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t>
  </si>
  <si>
    <t>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t>
  </si>
  <si>
    <t>sunt XX anni quod primo credidit</t>
  </si>
  <si>
    <t>non credidit X anni</t>
  </si>
  <si>
    <t>Predictos hereticos credidit essebonos homines et habere bonam fidem et posse salvari per ipsos licet sciret quod ecclesia persequeret eos</t>
  </si>
  <si>
    <t>MS609-0081.xml</t>
  </si>
  <si>
    <t>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t>
  </si>
  <si>
    <t>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t>
  </si>
  <si>
    <t>Predictos hereticos credidit esse bonos homines et habere bonam fidem et posse salvari per ipsos.</t>
  </si>
  <si>
    <t>MS609-0082.xml</t>
  </si>
  <si>
    <t>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t>
  </si>
  <si>
    <t>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t>
  </si>
  <si>
    <t>sunt XXII anni quod primo credidit hereticos esse bonos</t>
  </si>
  <si>
    <t>sed non credidit postquam frater Ferrarius reconciliavitipsam</t>
  </si>
  <si>
    <t>Predictos hereticos credidit esse bonos homines et habere bonam fidem et posse salvari per ipsos licet sciret quod ecclesia persequereter eos</t>
  </si>
  <si>
    <t>MS609-0084.xml</t>
  </si>
  <si>
    <t>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t>
  </si>
  <si>
    <t>suntXX anni quod primo credidit hereticos esse bonos</t>
  </si>
  <si>
    <t>sed non credidit X anni sunt, licet ad instanciam Bertrandi Alamandi et Austorgue,uxorem Petri de Resengas, adoraverunt eas ad V anni citra.</t>
  </si>
  <si>
    <t>Predictos hereticos credidit esse bonos homines et habere bonam fidem et esse amicos Dei et posse salvari per ipsos licet sciret quod Ecclesia persequeretur eos.</t>
  </si>
  <si>
    <t>#pos_bonam_fidem #pos_bonos_homines #pos_amicos_dei #pos_posse_salvari</t>
  </si>
  <si>
    <t>MS609-0086.xml</t>
  </si>
  <si>
    <t>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t>
  </si>
  <si>
    <t>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t>
  </si>
  <si>
    <t>suntX anni quod primo credidit hereticos esse bonos homines</t>
  </si>
  <si>
    <t>sed non credidit sex anni sunt</t>
  </si>
  <si>
    <t>Predictos hereticos crediditesse bonos homines et habere bonam fidem et posse salvari per ipsos licet sciret quod ecclesia persequeretur eos.</t>
  </si>
  <si>
    <t>MS609-0088.xml</t>
  </si>
  <si>
    <t>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t>
  </si>
  <si>
    <t>Predictos hereticos non credidit esse bonos nec habere bonam fidem nec posse salvari per ipsos</t>
  </si>
  <si>
    <t>#neg_bonos_homines #neg_bonam_fidem #neg_posse_salvari</t>
  </si>
  <si>
    <t>MS609-0089.xml</t>
  </si>
  <si>
    <t>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t>
  </si>
  <si>
    <t>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t>
  </si>
  <si>
    <t>sunt XVIII anni quod primo credidit hereticos esse bonos</t>
  </si>
  <si>
    <t>sunt anni quod dimisit omnino credulitatem illorum</t>
  </si>
  <si>
    <t>Predictos hereticos credidit esse bonos homines et haberebonam fidem et posse salvari per ipsos quamvis sciret ecclesia persequeretur eos</t>
  </si>
  <si>
    <t>MS609-0090.xml</t>
  </si>
  <si>
    <t>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t>
  </si>
  <si>
    <t>sunt VIII anni vel circa quod primo credidit hereticos essebonos</t>
  </si>
  <si>
    <t>sunt IIIIor anni quod non credidit predicta omnia</t>
  </si>
  <si>
    <t>Predictos hereticoscredidit esse bonos homines et habere bonam fidem et posse salvari per ipsos licet sciret quod ecclesia persequeretur eos</t>
  </si>
  <si>
    <t>MS609-0093.xml</t>
  </si>
  <si>
    <t>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t>
  </si>
  <si>
    <t>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t>
  </si>
  <si>
    <t>Predictos hereticos o credidit hereticos credidit esse bonos homines et per ipsos licet sciret quod ecclesia persequeretur eos</t>
  </si>
  <si>
    <t>#pos_bonos_homines #pos_bonam_fidem #pos_amicos_dei #pos_posse_salvari</t>
  </si>
  <si>
    <t>MS609-0101.xml</t>
  </si>
  <si>
    <t>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t>
  </si>
  <si>
    <t>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t>
  </si>
  <si>
    <t>Predictos hereticos credidit esse bonos homines et habere bonamfidem et esse amicos Dei et veraces licet sciret quod ecclesia persequeretur eos, et si moreretur tunc velletmori in manibus eorum.</t>
  </si>
  <si>
    <t>MS609-0102.xml</t>
  </si>
  <si>
    <t>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t>
  </si>
  <si>
    <t>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t>
  </si>
  <si>
    <t>sunt VIII anni quod primo credebat hereticos esse bonos</t>
  </si>
  <si>
    <t>non credebat VI anni sunt</t>
  </si>
  <si>
    <t>credidit esse bonos homines at habere bonam fidem licet sciret quod Ecclesia persequeretur eos</t>
  </si>
  <si>
    <t>MS609-0132.xml</t>
  </si>
  <si>
    <t>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t>
  </si>
  <si>
    <t>sunt XIIIIanni vel circa quod primo credidit hereticos bonos homines</t>
  </si>
  <si>
    <t>sunt XIII anni vel circa quod ultimo dimisit illam credulitatem</t>
  </si>
  <si>
    <t>credidit hereticos esse bonos homines et habere bonam fidem et esse veraces et amicos Dei et posse salvari per ipsos.</t>
  </si>
  <si>
    <t>#pos_bonos_homines #pos_bonam_fidem #pos_veraces #pos_amicos_dei #pos_posse_salvari</t>
  </si>
  <si>
    <t>MS609-0133.xml</t>
  </si>
  <si>
    <t>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t>
  </si>
  <si>
    <t>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t>
  </si>
  <si>
    <t>nunquam adoravit nec nec credidit eos hereticos bonos homines nec esse veraces nec amicos dei nec posse salvariper ipsos</t>
  </si>
  <si>
    <t>MS609-0134.xml</t>
  </si>
  <si>
    <t>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t>
  </si>
  <si>
    <t>sunt XII anni quod primo credidit hereticos esse bonos</t>
  </si>
  <si>
    <t>sunt V anni quod non credidit</t>
  </si>
  <si>
    <t>se credidisse hereticos esse bonos homines et habere bonam fidem et esse veraces et amicos Dei et posse salvari per ipsos</t>
  </si>
  <si>
    <t>MS609-0135.xml</t>
  </si>
  <si>
    <t>MS609-0136.xml</t>
  </si>
  <si>
    <t>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t>
  </si>
  <si>
    <t>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t>
  </si>
  <si>
    <t>sunt XXII anniquod primo credidit hereticos esse bonos</t>
  </si>
  <si>
    <t>sunt VIII anni quod non credidit</t>
  </si>
  <si>
    <t>se credidisse esse bonos homines ethabere bonam fidem et esse veraces et amicos Dei et posse salvari per ipsos.</t>
  </si>
  <si>
    <t>MS609-0137.xml</t>
  </si>
  <si>
    <t>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t>
  </si>
  <si>
    <t>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t>
  </si>
  <si>
    <t>sunt XV anni quod primo credidit hereticos esse bonos homines</t>
  </si>
  <si>
    <t>sunt X anni quod non credidit</t>
  </si>
  <si>
    <t>MS609-0138.xml</t>
  </si>
  <si>
    <t>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t>
  </si>
  <si>
    <t>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t>
  </si>
  <si>
    <t>non credidit XV anni sunt</t>
  </si>
  <si>
    <t>credidit eos esse bonos homines et haberebonam fidem et esse amicos Dei.</t>
  </si>
  <si>
    <t>MS609-0160.xml</t>
  </si>
  <si>
    <t>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t>
  </si>
  <si>
    <t>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t>
  </si>
  <si>
    <t>sunt XL anni quod primo credidithereticos</t>
  </si>
  <si>
    <t>sunt XII anni quod ultimo dimisit errores eorum</t>
  </si>
  <si>
    <t>Predictos hereticos credidit esse bonos et habere bonam fidem</t>
  </si>
  <si>
    <t>MS609-0162.xml</t>
  </si>
  <si>
    <t>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t>
  </si>
  <si>
    <t>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t>
  </si>
  <si>
    <t>sunt VIII anni quod primo credidit ipsos esse bono</t>
  </si>
  <si>
    <t>in eodem anno dimisit errores.</t>
  </si>
  <si>
    <t>Predictos hereticos credidit esse bonos homines et habere bonam fidem.</t>
  </si>
  <si>
    <t>#pos_bonam_fidem #pos_bonos_homines</t>
  </si>
  <si>
    <t>MS609-0165.xml</t>
  </si>
  <si>
    <t>Et fuit confessus aliis inquisitori. Alibi nec vidit hereticos nec credit nec adoravit nec deditnec misit eis aliquid nec errores eorum audivit. Item. Dixit postea quod predictos hereticos esse bonos homines et habere bonamfidem et cetera. Testes: qui in confessione Poncii Garnerii.</t>
  </si>
  <si>
    <t>The witness did not see heretics otherwise, nor believed, nor gave or sent them anything, nor heard their errors. The witness said after that he believed the aforesaid heretics to be good men and to have good faith, etc. Witnesses as in confession of Pons Garnier.</t>
  </si>
  <si>
    <t>Item. Dixit postea quod predictos hereticos esse bonos homines et habere bonamfidem et cetera</t>
  </si>
  <si>
    <t>MS609-0172.xml</t>
  </si>
  <si>
    <t>credidit hereticos esse bonos homineslicet sciret quod ecclesia persequeretur eos.</t>
  </si>
  <si>
    <t>MS609-0173.xml</t>
  </si>
  <si>
    <t>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t>
  </si>
  <si>
    <t>Dixit etiam quod non audivit hereticos dicentes errores de visibilibus nec de hostia sacrata nec de matrimonio sed bene audivit ipsos dicentes quod carnis resurrectio non erit sed ipse testis non credidit eis.</t>
  </si>
  <si>
    <t>#neg_err_visibilia #neg_err_hostia #neg_err_matrimonio #pos_err_resurrectione</t>
  </si>
  <si>
    <t>MS609-0175.xml</t>
  </si>
  <si>
    <t>credidit hereticos esse bonos homines licet sciret quod ecclesia persequeretur eos</t>
  </si>
  <si>
    <t>MS609-0176.xml</t>
  </si>
  <si>
    <t>credidittunc hereticos esse bonos homines licet sciret quod ecclesia persequeretur eos</t>
  </si>
  <si>
    <t>MS609-0181.xml</t>
  </si>
  <si>
    <t>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t>
  </si>
  <si>
    <t>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t>
  </si>
  <si>
    <t>sunt XXX anni quod hoc credidit</t>
  </si>
  <si>
    <t>sunt VI anni non credidit.</t>
  </si>
  <si>
    <t>#pos_bonos_homines</t>
  </si>
  <si>
    <t>MS609-0182.xml</t>
  </si>
  <si>
    <t>credidit hereticos esse bones homines licet sciret quod Ecclesia persequeretur eos</t>
  </si>
  <si>
    <t>MS609-0183.xml</t>
  </si>
  <si>
    <t>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t>
  </si>
  <si>
    <t>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t>
  </si>
  <si>
    <t>sed non credidit Ve anni sunt ut dictum est</t>
  </si>
  <si>
    <t>credidit hereticos esse bones homines licet sciret quod ecclesia persequeretur eos</t>
  </si>
  <si>
    <t>MS609-0185.xml</t>
  </si>
  <si>
    <t>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t>
  </si>
  <si>
    <t>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t>
  </si>
  <si>
    <t>sunt XL anni quod hoc credidit</t>
  </si>
  <si>
    <t>sunt VII anni quod non credidit.</t>
  </si>
  <si>
    <t>credidit hereticos esse bonos homines licet sciretquod ecclesia persequeretur eos</t>
  </si>
  <si>
    <t>MS609-0186.xml</t>
  </si>
  <si>
    <t>Credidit hereticos esse bones homines et credidit salvari cum ipsis licet sciret quod ecclesiapersequeretur eos</t>
  </si>
  <si>
    <t>MS609-0188.xml</t>
  </si>
  <si>
    <t>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t>
  </si>
  <si>
    <t>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t>
  </si>
  <si>
    <t>sunt XXV anni quod primo credidit hereticos</t>
  </si>
  <si>
    <t>sunt Veanni quod non credidit.</t>
  </si>
  <si>
    <t>Dixit etiam quod credidit hereticos esse bonoset habere bonam fidem et esse veraces et amicos Dei</t>
  </si>
  <si>
    <t>MS609-0192.xml</t>
  </si>
  <si>
    <t>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t>
  </si>
  <si>
    <t>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t>
  </si>
  <si>
    <t>credidit hereticos esse bonos homineset habere bonam fidem et esse veraces et amicos Dei.</t>
  </si>
  <si>
    <t>MS609-0194.xml</t>
  </si>
  <si>
    <t>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t>
  </si>
  <si>
    <t>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t>
  </si>
  <si>
    <t>sunt VII anni vel circa quod primo credidit hereticos</t>
  </si>
  <si>
    <t>sunt III anni quod non credidit.</t>
  </si>
  <si>
    <t>audivit hereticos dicentes quod Deus non fecit celum etteram et ipse credidit predicto errori. De baptismo, de hostia sacrata, de matrimonio, de resurrectione mortuorum non recolitquod audivit hereticos loquentes</t>
  </si>
  <si>
    <t>#pos_err_visibilia #neg_err_resurrectione #neg_err_hostia #neg_err_matrimonio #neg_err_baptismo</t>
  </si>
  <si>
    <t>MS609-0196.xml</t>
  </si>
  <si>
    <t>credidit esse bonos homines et habere bonamfidem et esse veraces et amicos Dei et posse salvari per ipsos</t>
  </si>
  <si>
    <t>MS609-0198.xml</t>
  </si>
  <si>
    <t>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t>
  </si>
  <si>
    <t>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t>
  </si>
  <si>
    <t>sunt XXV anni quod primo credidit hereticos esse bonos homines</t>
  </si>
  <si>
    <t>non credidit VI anni sunt</t>
  </si>
  <si>
    <t>Predictos hereticos credidit esse bonoset habere bonam fidem et amicos die et posse salvarri salvari per ipsos</t>
  </si>
  <si>
    <t>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t>
  </si>
  <si>
    <t>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t>
  </si>
  <si>
    <t>MS609-0199.xml</t>
  </si>
  <si>
    <t>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t>
  </si>
  <si>
    <t>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t>
  </si>
  <si>
    <t>Predictos hereticos non credidit esse bonos homines nec habere bonam fidem nec posse salvariper ipsos</t>
  </si>
  <si>
    <t>Et recognovit quod malefecit quia postquam abiuravit heresim et iuravit persequi hereticos tempore Pacis Parisius facte, vidit hereticos, et adoravit et celavit hereticos. Et abiuravit heresimet iuravit et cetera. Testes: propedicti.</t>
  </si>
  <si>
    <t>He recognized that he had done a wicked thing, because after he abjured heresy and swore to persecute heretics from the time of the Peace of Paris, he then saw, adored, and hid heretics. He abjured heresy and swore, etc. Witnesses: as stated before.</t>
  </si>
  <si>
    <t>MS609-0201.xml</t>
  </si>
  <si>
    <t>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t>
  </si>
  <si>
    <t>??He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t>
  </si>
  <si>
    <t>Predictos hereticos credidit esse bonos homines et habere etbonam fidem et esse amicos Die et posse salvari per ipsos</t>
  </si>
  <si>
    <t>MS609-0202.xml</t>
  </si>
  <si>
    <t>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t>
  </si>
  <si>
    <t>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t>
  </si>
  <si>
    <t>sunt XX anni quod primo credidit esse bonos homines</t>
  </si>
  <si>
    <t>non credidit postquam fecit confessionem suam de heresi fratri Ferrario,inquisitori, apud Limos et credidit ipsam esse veram</t>
  </si>
  <si>
    <t>Predictos hereticos credidit esse bonos homines et habere bonam fidem et esse amicos die et veraces licet sciret quod ecclesia persequitor eos</t>
  </si>
  <si>
    <t>#pos_bonam_fidem #pos_bonos_homines #pos_amicos_dei #pos_veraces</t>
  </si>
  <si>
    <t>Et recognovit quod male fecit quia postquam aburavit dictos hereticos et iuravit promisitpersequi hereticos tempore pacecis facte Parisius, vidit et adoravit et credidit et celavit hereticos. Et abiuravit heresim et iuravit et cetera. Testes: propedicti.</t>
  </si>
  <si>
    <t>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t>
  </si>
  <si>
    <t>MS609-0203.xml</t>
  </si>
  <si>
    <t>Alibi non vidit hereticos nec credidit nunquam esse bonos homines nec habere bonam fidem nec posse salvari per ipsos</t>
  </si>
  <si>
    <t>MS609-0204.xml</t>
  </si>
  <si>
    <t>Predictos hereticos credidit esse bonos homines et habere bonamfidem et amicos die et posse salvari per ipsos licet sciret quod ecclesia persequeretur eos</t>
  </si>
  <si>
    <t>MS609-0205.xml</t>
  </si>
  <si>
    <t>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t>
  </si>
  <si>
    <t>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t>
  </si>
  <si>
    <t>sunt XXX anni quod primo credidit hereticos esse bonos</t>
  </si>
  <si>
    <t>sunt X anniquod non credidit</t>
  </si>
  <si>
    <t>Predictos hereticos credidit esse bonos homines et haberebonam fidem et posse salvari per ipsos</t>
  </si>
  <si>
    <t>#pos_bonam_fidem #pos_bonos_homines #pos_posse_salvari</t>
  </si>
  <si>
    <t>MS609-0207.xml</t>
  </si>
  <si>
    <t>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t>
  </si>
  <si>
    <t>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t>
  </si>
  <si>
    <t>sunt XII anni quod primo credidit hereticos esse bonos homines</t>
  </si>
  <si>
    <t>non credidit V anni sunt</t>
  </si>
  <si>
    <t>predictos hereticos credidit esse bonos homines et habere bonam fidem et esse amicos Die et veraces et possesalvari per ipsos licet sciret quod ecclesia persequeretur eos</t>
  </si>
  <si>
    <t>MS609-0209.xml</t>
  </si>
  <si>
    <t>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t>
  </si>
  <si>
    <t>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t>
  </si>
  <si>
    <t>Predictos hereticos credidit esse bonos homines et habere bonam fidem et esse amicos dei et veraceset posse salvari per ipsos</t>
  </si>
  <si>
    <t>#pos_bonam_fidem #pos_bonos_homines #pos_amicos_dei #pos_veraces #pos_posse_salvari</t>
  </si>
  <si>
    <t>MS609-0210.xml</t>
  </si>
  <si>
    <t>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t>
  </si>
  <si>
    <t>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t>
  </si>
  <si>
    <t>sunt XVIanno quod primo credidit hereticos esse bonos</t>
  </si>
  <si>
    <t>non credit postquam fecit confessionem suam fratri Ferrario inquisitori apud Limos.</t>
  </si>
  <si>
    <t>Predictos hereticos credidit esse bonoshomines et habere bonam fidem et esse amicos Dei et veraces et posse salvari per ipsos</t>
  </si>
  <si>
    <t>#pos_bonam_fidem #pos_bonos_homines #pos_veraces #pos_amicos_dei #pos_posse_salvari</t>
  </si>
  <si>
    <t>MS609-0211.xml</t>
  </si>
  <si>
    <t>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t>
  </si>
  <si>
    <t>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t>
  </si>
  <si>
    <t>sunt XXanni quod primo credidit hereticos esse bonos</t>
  </si>
  <si>
    <t>sunt duo anni quod non credidit</t>
  </si>
  <si>
    <t>predictos hereticos credidit esse bonos homines et amicos dei et esse veraces et posse salvariper ipsos</t>
  </si>
  <si>
    <t>#pos_bonos_homines #pos_amicos_dei #pos_veraces #pos_posse_salvari</t>
  </si>
  <si>
    <t>MS609-0212.xml</t>
  </si>
  <si>
    <t>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t>
  </si>
  <si>
    <t>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t>
  </si>
  <si>
    <t>Predictos hereticos credidit esse bonos homines et habere bonam fidem at esse amicos Dei</t>
  </si>
  <si>
    <t>#pos_bonos_homines #pos_bonam_fidem #pos_amicos_dei</t>
  </si>
  <si>
    <t>MS609-0214.xml</t>
  </si>
  <si>
    <t>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t>
  </si>
  <si>
    <t>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t>
  </si>
  <si>
    <t>Dixit etiam quod credidit hereticos esse bonossed non veraces nec amicos Die</t>
  </si>
  <si>
    <t>#neg_bonos_homines #neg_amicos_dei #neg_veraces</t>
  </si>
  <si>
    <t>MS609-0217.xml</t>
  </si>
  <si>
    <t>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t>
  </si>
  <si>
    <t>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t>
  </si>
  <si>
    <t>credidit hereticos esse bonos homines et veraces et amicos Dei licet sciret quod ecclesia persequeretur eos</t>
  </si>
  <si>
    <t>#pos_bonos_homines #pos_veraces #pos_amicos_dei</t>
  </si>
  <si>
    <t>MS609-0220.xml</t>
  </si>
  <si>
    <t>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t>
  </si>
  <si>
    <t>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t>
  </si>
  <si>
    <t>credidit hereticos esse bonos homines et veraces et amicos Dei</t>
  </si>
  <si>
    <t>MS609-0222.xml</t>
  </si>
  <si>
    <t>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t>
  </si>
  <si>
    <t>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t>
  </si>
  <si>
    <t>sunt XLV anni quod credidit</t>
  </si>
  <si>
    <t>tunc credidit hereticos esse bonos homines et veraces et amicos Dei et posse salvari per ipsos</t>
  </si>
  <si>
    <t>#pos_bonos_homines #pos_veraces #pos_amicos_dei #pos_posse_salvari</t>
  </si>
  <si>
    <t>MS609-0224.xml</t>
  </si>
  <si>
    <t>Dixit etiam quod audivit dici a matre sua quod ipsa quando erat parvula comederatmultociens cum hereticos et fuit cum eis diu. Et abiuravit heresim et iuravit et cetera. Testes:I Galhardus, prior de Manso; et Silvester, capellanode Viridifolio; et frater Bernardus, inquisitor.</t>
  </si>
  <si>
    <t>MS609-0230.xml</t>
  </si>
  <si>
    <t>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t>
  </si>
  <si>
    <t>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t>
  </si>
  <si>
    <t>XX anni quod primo credidit</t>
  </si>
  <si>
    <t>credidit hereticos esse bonos homines et veraces et amicos Dei licet sciret quod Ecclesia persequeretureos</t>
  </si>
  <si>
    <t>#pos_bonos_homines #pos_amicos_dei #pos_veraces</t>
  </si>
  <si>
    <t>Item. Dixit quod confessa fuit aliis inquisitoribus et postea non vidithereticos nec misit eis aliquid, quam confessionem credidit esse veram. Alibi non vidit hereticos nec adoravit nec dedit nec misit nec duxit nec recepit neceorum predicationem audivit.</t>
  </si>
  <si>
    <t>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t>
  </si>
  <si>
    <t>Etabiuravit heresim et iuravit et cetera. Testes: qui in confessione Ermengardis. Et non habuit penitentiam.</t>
  </si>
  <si>
    <t>She abjured heresy and wore, etc. Witnesses: as in the confession of Ermengarde. She was not given penance.</t>
  </si>
  <si>
    <t>MS609-0231.xml</t>
  </si>
  <si>
    <t>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t>
  </si>
  <si>
    <t>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t>
  </si>
  <si>
    <t>non credidit hereticos esse bonos homines necveraces nec amicos Dei</t>
  </si>
  <si>
    <t>#neg_bonos_homines #neg_veraces #neg_amicos_dei</t>
  </si>
  <si>
    <t>MS609-0232.xml</t>
  </si>
  <si>
    <t>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t>
  </si>
  <si>
    <t>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t>
  </si>
  <si>
    <t>non credidit XI anni anni sunt</t>
  </si>
  <si>
    <t>credidit esse bonos homines et habere bonam fidem et esse amicos Dei et veraces licet sciret quod Ecclesia persequetor eos.</t>
  </si>
  <si>
    <t>MS609-0233.xml</t>
  </si>
  <si>
    <t>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t>
  </si>
  <si>
    <t>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t>
  </si>
  <si>
    <t>non credidit firmiter hereticos esse bonos homines sed quandoque credidit ipsos esse bonos et quandoque discredebat</t>
  </si>
  <si>
    <t>Et fuit confessa aliis inquisitoribus apud Limos quam confessione credidit esse veram et post illam confessione non vidit hereticos nec misiteos aliquid. Alibi non vidit hereticos quod recolat nec credidit nec adoravit nec dedit nec misit nec eorum predicationem audivit.</t>
  </si>
  <si>
    <t>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t>
  </si>
  <si>
    <t>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t>
  </si>
  <si>
    <t>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t>
  </si>
  <si>
    <t>credidit hereticos esse bonos homines et habere bonam fidem et credidit erroribus heresibus supradictis</t>
  </si>
  <si>
    <t>MS609-0242.xml</t>
  </si>
  <si>
    <t>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t>
  </si>
  <si>
    <t>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t>
  </si>
  <si>
    <t>sunt L anni quod hoc credidit</t>
  </si>
  <si>
    <t>sunt XII quod non credidit</t>
  </si>
  <si>
    <t>credidit hereticos esse bonos homines et veraces et amicos Dei licet sciret quod ecclesia persequiretur eos</t>
  </si>
  <si>
    <t>MS609-0248.xml</t>
  </si>
  <si>
    <t>se credidisse hereticos esse bonos homines et habere bonam fidem et esse veraceset amicos Die et posse salvari per ipsos</t>
  </si>
  <si>
    <t>MS609-0262.xml</t>
  </si>
  <si>
    <t>Alibi nunquam vidit hereticos nec credidit nec adoravit nec dedit nec misit nec duxit nec receptavit nec eorum predictionem audivit nec credidit hereticosesse bonos homines nec habere bonam fidem. Et fuit confessus apud Saxiacum fratri Ferrario . Et postea non vidit hereticos.</t>
  </si>
  <si>
    <t>nec credidit hereticosesse bonos homines nec habere bonam fidem</t>
  </si>
  <si>
    <t>#neg_bonos_homines #neg_bonam_fidem</t>
  </si>
  <si>
    <t>MS609-0266.xml</t>
  </si>
  <si>
    <t>Se credidisse hereticos esse bonos homines et habere bonam fidem et esse veraces et amicos Deiet posse salvari per ipsos</t>
  </si>
  <si>
    <t>MS609-0276.xml</t>
  </si>
  <si>
    <t>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t>
  </si>
  <si>
    <t>sunt anni quod primo credidit hereticos esse bonos homines</t>
  </si>
  <si>
    <t>non stetit in illa credulitatenisi per unum annum</t>
  </si>
  <si>
    <t>predictos hereticos credidit esse bonos homines et habere bonam fidem et esse amicos Dei et veraces et posse salvari per ipsos</t>
  </si>
  <si>
    <t>MS609-0292.xml</t>
  </si>
  <si>
    <t>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t>
  </si>
  <si>
    <t>MS609-0294.xml</t>
  </si>
  <si>
    <t>Alibi nunquam vidit hereticos nisi captos nec credidit nec adoravit nec dedit nec misit nec duxit nec eorumpredicationem audivit. Et abiuravit heresim et iuravit et cetera. Testes: predicti.</t>
  </si>
  <si>
    <t>MS609-0295.xml</t>
  </si>
  <si>
    <t>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t>
  </si>
  <si>
    <t>Predictos hereticos credidit esse bonos homines et veraces et amicos Die et habere bonam fidem et posse salvari peripsos</t>
  </si>
  <si>
    <t>#pos_bonam_fidem #pos_bonos_homines #pos_veraces #pos_amicos_dei</t>
  </si>
  <si>
    <t>MS609-0298.xml</t>
  </si>
  <si>
    <t>Predictos hereticos credidit esse bonos homines et veraces et amicos Dei et habere bonam fidem et posse salvari per ipsos licet sciret quo ecclesia persequeretur eos</t>
  </si>
  <si>
    <t>MS609-0299.xml</t>
  </si>
  <si>
    <t>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t>
  </si>
  <si>
    <t>fuit confessa apud Saxiacum fratri Ferrario et postea non vidit hereticos</t>
  </si>
  <si>
    <t>MS609-0301.xml</t>
  </si>
  <si>
    <t>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t>
  </si>
  <si>
    <t>sunt XIIII anni quodprimo credidit hereticos esse bonos homines</t>
  </si>
  <si>
    <t>stetit in illa credulitate per IIIIor annos</t>
  </si>
  <si>
    <t>Predictos hereticos credidit esse bonos homines et veraces et amicos Dei et habere bonam fidem et posse salvari per ipsos licet sciret quod ecclesa persequitor eos</t>
  </si>
  <si>
    <t>MS609-0302.xml</t>
  </si>
  <si>
    <t>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t>
  </si>
  <si>
    <t>non stesl stetit in illa credulitate nisi per sex annos</t>
  </si>
  <si>
    <t>Predictos hereticos credidit esse bonos homines et veraces et amicos Dei et habere bonam fidem fidem et posse salvari per ipsos licet sciretquod ecclesia persequeretur eos</t>
  </si>
  <si>
    <t>#pos_bonos_homines #pos_veraces #pos_amicos_dei #pos_bonam_fidem #pos_posse_salvari</t>
  </si>
  <si>
    <t>MS609-0393.xml</t>
  </si>
  <si>
    <t>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t>
  </si>
  <si>
    <t>nec credidit hereticos esse bonos homines nec esse veraces nec habere bonam fidem nec posse salvari per ipsos</t>
  </si>
  <si>
    <t>#neg_bonos_homines #neg_veraces #neg_bonam_fidem #neg_posse_salvari</t>
  </si>
  <si>
    <t>MS609-0419.xml</t>
  </si>
  <si>
    <t>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t>
  </si>
  <si>
    <t>sunt VI anni quod primo credidit hereticos esse bonos homines</t>
  </si>
  <si>
    <t>non stetit in illa credulitatenisi per duos annos</t>
  </si>
  <si>
    <t>Predictos credidit esse bonos homines et veraces et amicos Dei et habere bonam fidem et posse salvari per ipso licet sciret quod Ecclesia persequeretur eos</t>
  </si>
  <si>
    <t>#pos_bonos_homines #pos_veraces #pos_bonam_fidem #pos_posse_salvari #pos_amicos_dei</t>
  </si>
  <si>
    <t>MS609-0421.xml</t>
  </si>
  <si>
    <t>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t>
  </si>
  <si>
    <t>non stetit in illa credulitate nisi per duos annos</t>
  </si>
  <si>
    <t>Predictos hereticos cre credidit esse bonos homines et veraces et amicos Dei et habere bonam fidem et posse salvari per ipsos licet sciretquod ecclesia persequeretur eos</t>
  </si>
  <si>
    <t>MS609-0425.xml</t>
  </si>
  <si>
    <t>Dixit tamen quod nunquam credidit hereticos esse bonos homines</t>
  </si>
  <si>
    <t>MS609-0450.xml</t>
  </si>
  <si>
    <t>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t>
  </si>
  <si>
    <t>sunt XX anni quod primo credidit hereticos esse bonos homines</t>
  </si>
  <si>
    <t>sed non credidit postquam fecit predictum confessionem Fratri Ferrario</t>
  </si>
  <si>
    <t>Predictos hereticos credidit esse bonos homines et habere bonamfidem et esse amicos Die licet sciret quod Ecclesia persequeretur eos</t>
  </si>
  <si>
    <t>MS609-0453.xml</t>
  </si>
  <si>
    <t>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t>
  </si>
  <si>
    <t>sunt X anni vel circa quod primo credidit hereticos hereticos esse bonos homines</t>
  </si>
  <si>
    <t>sed non credidit annus est elapsus idest</t>
  </si>
  <si>
    <t>Predictos hereticos credidit esse bonos homines et habere bonam fidem et posse salvari per ipsos licet sciret quod ecclesia perseqeuretur eos</t>
  </si>
  <si>
    <t>#pos_bonam_fidem #pos_bonam_fidem #pos_posse_salvari</t>
  </si>
  <si>
    <t>MS609-0454.xml</t>
  </si>
  <si>
    <t>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t>
  </si>
  <si>
    <t>sunt V anni quod primo credidit hereticos esse bonos homines</t>
  </si>
  <si>
    <t>sed non credidit postquam fuit confessus et est anno.</t>
  </si>
  <si>
    <t>Predictos hereticos credidit esse bonos homines et habere bonam fidem et esse amicos Dei licet sciret quod ecclesia perseqeuretur eos</t>
  </si>
  <si>
    <t>#pos_bonam_fidem #pos_bonos_homines #pos_amicos_dei</t>
  </si>
  <si>
    <t>MS609-0455.xml</t>
  </si>
  <si>
    <t>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t>
  </si>
  <si>
    <t>Predictos hereticos non credidit esse bonos homines nec habere bonam fidem nec posse salvari per ipsos licetadoraret eos</t>
  </si>
  <si>
    <t>MS609-0456.xml</t>
  </si>
  <si>
    <t>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t>
  </si>
  <si>
    <t>Predictos hereticos credidit esse bonos homineset habere bonam fidem licet sciret quod ecclesia persequeretur eos.</t>
  </si>
  <si>
    <t>MS609-0459.xml</t>
  </si>
  <si>
    <t>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t>
  </si>
  <si>
    <t>sunt XXX anni vel circa quod primo credidit hereticos esse bonos homines</t>
  </si>
  <si>
    <t>sed non credidit duo anni sunt</t>
  </si>
  <si>
    <t>Predictos hereticos credidit esse bonos homines et habere bonam fidem et esse amicos dei licet sciret quod ecclesia persequeretur eos</t>
  </si>
  <si>
    <t>MS609-0461.xml</t>
  </si>
  <si>
    <t>nec credidit eos bonos homines</t>
  </si>
  <si>
    <t>MS609-0465.xml</t>
  </si>
  <si>
    <t>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t>
  </si>
  <si>
    <t>sunt XVI anni quod primo credidit hereticos esse bonos homines</t>
  </si>
  <si>
    <t>sed non credidit postquam fecit confessionem suam fratri Ferrario apud Cocas et est annus.</t>
  </si>
  <si>
    <t>Predictos hereticos credidit esse bonos homines et amicos Dei et veraces et posse salvari per ipsoslicet sciret quod ecclesia persequeretor eos</t>
  </si>
  <si>
    <t>#pos_bonos_homines #pos_amicos_dei #pos_amicos_dei #pos_posse_salvari</t>
  </si>
  <si>
    <t>MS609-0467.xml</t>
  </si>
  <si>
    <t>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t>
  </si>
  <si>
    <t>sed non credit postquam fecit confessione suam de heresi fratri Ferrario, inquisitori, apudLimos et est annus et dimidius.</t>
  </si>
  <si>
    <t>Predictos hereticos credidit esse bonos homines et habere bonam fidem et esse amicos Dei et veraces licetsciret quod Ecclesia persequeretur eos</t>
  </si>
  <si>
    <t>MS609-0470.xml</t>
  </si>
  <si>
    <t>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t>
  </si>
  <si>
    <t>non credidit postquam facet dictam confessione fratri Ferrario, inquisitori, apud Limos</t>
  </si>
  <si>
    <t>Predictos hereticos credidit esse bonos homines et habere bonam fidem et posse salvari per ipsos</t>
  </si>
  <si>
    <t>MS609-0471.xml</t>
  </si>
  <si>
    <t>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t>
  </si>
  <si>
    <t>Predictos hereticos credidit esse bonos homines et habere bonam fidem et esse amicos Dei et posse salvariper ipsos licet sciret quod Ecclesia persequeretur eos</t>
  </si>
  <si>
    <t>MS609-0472.xml</t>
  </si>
  <si>
    <t>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t>
  </si>
  <si>
    <t>Non credidit hereticos esse bonos homines nec habere bonam fidem nec adoravit eos, sedad instantiam Ysarni de Gibel adoravit eas non quod crederet in eis</t>
  </si>
  <si>
    <t>MS609-0474.xml</t>
  </si>
  <si>
    <t>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t>
  </si>
  <si>
    <t>sunt XVIII anni quod primo credidit hereticos bonos homines</t>
  </si>
  <si>
    <t>non credit X anni sunt.</t>
  </si>
  <si>
    <t>Predictos hereticos esse bonos homines et habere bonam fidem et esse amicos Dei et posse salvariper ipsos</t>
  </si>
  <si>
    <t>MS609-0477.xml</t>
  </si>
  <si>
    <t>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t>
  </si>
  <si>
    <t>MS609-0478.xml</t>
  </si>
  <si>
    <t>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t>
  </si>
  <si>
    <t>credidit hereticos esse bonos homines et habere bonam fidem et esse veraces et amicos Dei</t>
  </si>
  <si>
    <t>#pos_bonos_homines #pos_bonos_homines #pos_veraces #pos_amicos_dei</t>
  </si>
  <si>
    <t>MS609-0481.xml</t>
  </si>
  <si>
    <t>Predictos hereticos non credidit esse bonos homines nec habere bonam fidem</t>
  </si>
  <si>
    <t>MS609-0482.xml</t>
  </si>
  <si>
    <t>Alibi non vidit hereticos nec credidit nec adoravit nec aliquid dedit nec misit nec eorum predicationem audivit nisi nisi ut supradictum est. Et abiuravit heresim et iuravit et cetera. Testes: predicti.</t>
  </si>
  <si>
    <t>MS609-0486.xml</t>
  </si>
  <si>
    <t>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t>
  </si>
  <si>
    <t>sunt VII anni quod primo credidit hereticos esse bonos homines</t>
  </si>
  <si>
    <t>sunt IIII anni quod non credidit eos esse bonos</t>
  </si>
  <si>
    <t>Predictos hereticos credidit esse bonos homines et habere bonam fidem licet sciret l quod ecclesiapersequeretur eos</t>
  </si>
  <si>
    <t>MS609-0487.xml</t>
  </si>
  <si>
    <t>Predictas hereticas credidit esse bonas feminas et habere bonam fidem</t>
  </si>
  <si>
    <t>MS609-0501.xml</t>
  </si>
  <si>
    <t>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t>
  </si>
  <si>
    <t>Predictos hereticos credidit esse bonos homines et habere bonam fidem licet sciret quod ecclesia persequeretur eos</t>
  </si>
  <si>
    <t>MS609-0509.xml</t>
  </si>
  <si>
    <t>Alibi non vidit hereticos nec credidit nec adoravit nec aliquid dedit nec misit nec eorum predicationem audivit.</t>
  </si>
  <si>
    <t>MS609-0511.xml</t>
  </si>
  <si>
    <t>Predictos hereticos credidit esse bonos homines et amicos Die et esse veraces et habere bonam fidem et esse salus cum ipsis</t>
  </si>
  <si>
    <t>MS609-0566.xml</t>
  </si>
  <si>
    <t>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t>
  </si>
  <si>
    <t>sunt IIIIor quod ultimo dimisit</t>
  </si>
  <si>
    <t>credidit predictos hereticos esse bonos homines et amicos Die et esse veraces et habere bonamfidem et posse salvari per ipsos licet sciret quod ecclesia persequeretur eos</t>
  </si>
  <si>
    <t>#pos_bonos_homines #pos_amicos_dei #pos_veraces #pos_posse_salvari #pos_bonam_fidem</t>
  </si>
  <si>
    <t>MS609-0575.xml</t>
  </si>
  <si>
    <t>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t>
  </si>
  <si>
    <t>sunt Ve anni quod primo credidit hereticos</t>
  </si>
  <si>
    <t>sunt duo anni quod ultimo dimsit</t>
  </si>
  <si>
    <t>predictos hereticos credidit esse bonos homines etamicos Dei et esse veraces et habere bonam fidem et posse salvari per ipsos vel cum ipsos</t>
  </si>
  <si>
    <t>#pos_bonos_homines #pos_bonam_fidem #pos_posse_salvari #pos_amicos_dei #pos_veraces</t>
  </si>
  <si>
    <t>MS609-0577.xml</t>
  </si>
  <si>
    <t>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t>
  </si>
  <si>
    <t>sunt VIII anni quod primo credidithereticos esse bonos</t>
  </si>
  <si>
    <t>sed non stetit in illa credulitatem nisi per duos menses</t>
  </si>
  <si>
    <t>Predictos hereticos credidit esse bonos homines et habere bonam fidem et posse salvari per ipsos licet sciret quod Ecclesia persequeretur eos</t>
  </si>
  <si>
    <t>MS609-0585.xml</t>
  </si>
  <si>
    <t>predictos hereticos credidit esse bonos homines et esse amicos Die et veraces et habere bonam fidem et possesalvari cum ipsis licet sciret quod ecclesia persequeretor eos.</t>
  </si>
  <si>
    <t>MS609-0588.xml</t>
  </si>
  <si>
    <t>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t>
  </si>
  <si>
    <t>sunt IIIIor anni vel circa quod primo credidit hereticos esse bonos</t>
  </si>
  <si>
    <t>Predictos hereticos credidit esse bonos et habere bonam fidem et esse amicos Die licet sciretquod ecclesia persequeretor eos</t>
  </si>
  <si>
    <t>MS609-0589.xml</t>
  </si>
  <si>
    <t>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t>
  </si>
  <si>
    <t>Predictos hereticos non credidit esse bonos nec habere bonam fidem licet semel adoravit eas ad instantiam predictorum Bernardi Alzeu et Bernardi Marti</t>
  </si>
  <si>
    <t>MS609-0597.xml</t>
  </si>
  <si>
    <t>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t>
  </si>
  <si>
    <t>sunt XL anni quod primo credidit hereticos</t>
  </si>
  <si>
    <t>sunt XXX anni quod ultimo dimsit illorum credulatem</t>
  </si>
  <si>
    <t>Predictos hereticos credidit esse bonos homines et amicosDie et esse veraces et habere bonam fidem et posse salvari per eos</t>
  </si>
  <si>
    <t>#pos_bonos_homines #pos_bonam_fidem #pos_amicos_dei #pos_posse_salvari #pos_veraces</t>
  </si>
  <si>
    <t>MS609-0600.xml</t>
  </si>
  <si>
    <t>credidit hereticos esse bonos homines et veraces et amicos Dei licet sciret quodecclesia persequeretor eos.</t>
  </si>
  <si>
    <t>MS609-0601.xml</t>
  </si>
  <si>
    <t>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t>
  </si>
  <si>
    <t>MS609-0605.xml</t>
  </si>
  <si>
    <t>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t>
  </si>
  <si>
    <t>predictashereticas credidit esse bonas feminas et habere bonam fidem et esse amicas Dei licet sciret quod ecclesia persequeretor eas</t>
  </si>
  <si>
    <t>MS609-0606.xml</t>
  </si>
  <si>
    <t>Alibi nunquam vidit hereticos nisi captos nec credidit nec adoravit nec dedit nec misit nec duxit nec eorum predicationem audivit. Et fuit confessus apud Saxiacum fratri Ferrario et posteanon vidit hereticos. Et abiuravit heresim et iuravit. Testes predicti.</t>
  </si>
  <si>
    <t>MS609-0607.xml</t>
  </si>
  <si>
    <t>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t>
  </si>
  <si>
    <t>sunt XII anni quod primo credidit hereticos bonos homines</t>
  </si>
  <si>
    <t>Predictos hereticos credidit esse bonos homines et veraces et amicos Dei et habere bonam fidem et posse salvari per ipsos licet sciretquo ecclesia persequeretor eos</t>
  </si>
  <si>
    <t>MS609-0608.xml</t>
  </si>
  <si>
    <t>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t>
  </si>
  <si>
    <t>sunt XIII anni quod primo credidit hereticos esse bonos homines</t>
  </si>
  <si>
    <t>non stetit in illa credulitate nisi per VIIIanni.</t>
  </si>
  <si>
    <t>Predictos hereticos credidit esse bonos homines et veraces et amicos Dei et habere bonam fidem et posse salvari per ipsoslicet sciret quod ecclesia persequeretor eos</t>
  </si>
  <si>
    <t>MS609-0610.xml</t>
  </si>
  <si>
    <t>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t>
  </si>
  <si>
    <t>Predictos hereticos credidit essebonos homines et veraces et amicos Dei et posse salvari per ipsos</t>
  </si>
  <si>
    <t>MS609-0611.xml</t>
  </si>
  <si>
    <t>Predictos hereticos credidit esse bonos homines et amicos Dei et veraces et posse salvari per ipsos licet sciret quod ecclesiapersequeretur eos</t>
  </si>
  <si>
    <t>MS609-0612.xml</t>
  </si>
  <si>
    <t>Predictos homines hereticos credidit esse bonos homines et veraces et amicos Dei et habere bonamfidem l et posse salvari per ipsos licet sciret quod ecclesia persequeretor eos</t>
  </si>
  <si>
    <t>MS609-0613.xml</t>
  </si>
  <si>
    <t>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t>
  </si>
  <si>
    <t>MS609-3738.xml</t>
  </si>
  <si>
    <t>Alibi non vidit hereticos nec Valdenses neccredidit nec adoravit nec dedit nec misit nec duxit nec eorum predicationem audivit. Et fuit confessus aliis inquisitoribus qua confessione conceditesse veram.</t>
  </si>
  <si>
    <t>MS609-3739.xml</t>
  </si>
  <si>
    <t>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t>
  </si>
  <si>
    <t>MS609-3740.xml</t>
  </si>
  <si>
    <t>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t>
  </si>
  <si>
    <t>MS609-3741.xml</t>
  </si>
  <si>
    <t>Alibi non vidit hereticos nec credidit nec adoravit nec adoravit nec dedit nec misit nec duxit nec eorum predicationem audivit. Et sunt confessa fratri Ferrario et fratri Willelmo Arnaldi, inquisitore, quos confessiones concredit esse veras.</t>
  </si>
  <si>
    <t>MS609-3742.xml</t>
  </si>
  <si>
    <t>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t>
  </si>
  <si>
    <t>sunt XIII anni quodhoc credidit</t>
  </si>
  <si>
    <t>dimisit illam credulitatem ultimo VI VI anni sunt</t>
  </si>
  <si>
    <t>Predictos hereticos credidit esse bonos homines et veraces et amicos Die et habere bonam fidem et posse salvari per ipsos licet sciret quod ecclesia persequeretur eos</t>
  </si>
  <si>
    <t>MS609-3747.xml</t>
  </si>
  <si>
    <t>credidit hereticos esse bonos homines quando stabant publice</t>
  </si>
  <si>
    <t>MS609-3750.xml</t>
  </si>
  <si>
    <t>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t>
  </si>
  <si>
    <t>sunt XIIII anni quod primo credidit esse bonos homines</t>
  </si>
  <si>
    <t>stetit in illa credulatem usque ad confessionem quam fecit fratri Ferrario quam concessit esse veram.</t>
  </si>
  <si>
    <t>Predictos hereticos credidit esse bonos homines et veraces et amico Dei et habere bonam fidem et posse salvari per ipsoslicet sciret quod ecclesia persequeretur eos</t>
  </si>
  <si>
    <t>XML ID</t>
  </si>
  <si>
    <t>Latin Deposition</t>
  </si>
  <si>
    <t>English Translation</t>
  </si>
  <si>
    <t>Latin Start Date</t>
  </si>
  <si>
    <t>Latin End Date</t>
  </si>
  <si>
    <t>Start Date</t>
  </si>
  <si>
    <t>End Date</t>
  </si>
  <si>
    <t>Latin Beliefs</t>
  </si>
  <si>
    <t>Belief Tags</t>
  </si>
  <si>
    <t>Row Labels</t>
  </si>
  <si>
    <t>(blank)</t>
  </si>
  <si>
    <t>Grand Total</t>
  </si>
  <si>
    <t>Count of Start Date</t>
  </si>
  <si>
    <t>Count of End Date</t>
  </si>
  <si>
    <t>Column Labels</t>
  </si>
  <si>
    <t>Count of Belief Tags</t>
  </si>
  <si>
    <t>1195 Total</t>
  </si>
  <si>
    <t>1200 Total</t>
  </si>
  <si>
    <t>1205 Total</t>
  </si>
  <si>
    <t>1215 Total</t>
  </si>
  <si>
    <t>1220 Total</t>
  </si>
  <si>
    <t>1223 Total</t>
  </si>
  <si>
    <t>1225 Total</t>
  </si>
  <si>
    <t>1227 Total</t>
  </si>
  <si>
    <t>1229 Total</t>
  </si>
  <si>
    <t>1230 Total</t>
  </si>
  <si>
    <t>1231 Total</t>
  </si>
  <si>
    <t>1232 Total</t>
  </si>
  <si>
    <t>1233 Total</t>
  </si>
  <si>
    <t>1235 Total</t>
  </si>
  <si>
    <t>1237 Total</t>
  </si>
  <si>
    <t>1238 Total</t>
  </si>
  <si>
    <t>1239 Total</t>
  </si>
  <si>
    <t>1240 Total</t>
  </si>
  <si>
    <t>1241 Total</t>
  </si>
  <si>
    <t>1243 Total</t>
  </si>
  <si>
    <t>(blank) Total</t>
  </si>
  <si>
    <t>pos_bonos_homines</t>
  </si>
  <si>
    <t>neg_bonam_fidem</t>
  </si>
  <si>
    <t>pos_posse_salvari</t>
  </si>
  <si>
    <t>neg_posse_salvari</t>
  </si>
  <si>
    <t xml:space="preserve">neg_bonos_homines </t>
  </si>
  <si>
    <t xml:space="preserve">neg_amicos_dei </t>
  </si>
  <si>
    <t xml:space="preserve">neg_veraces </t>
  </si>
  <si>
    <t xml:space="preserve">neg_err_visibilia </t>
  </si>
  <si>
    <t xml:space="preserve">neg_err_hostia </t>
  </si>
  <si>
    <t xml:space="preserve">neg_err_matrimonio </t>
  </si>
  <si>
    <t>pos_err_resurrectione</t>
  </si>
  <si>
    <t xml:space="preserve">pos_bonam_fidem </t>
  </si>
  <si>
    <t xml:space="preserve">pos_amicos_dei </t>
  </si>
  <si>
    <t xml:space="preserve">pos_veraces </t>
  </si>
  <si>
    <t xml:space="preserve">pos_err_visibilia </t>
  </si>
  <si>
    <t xml:space="preserve">neg_err_resurrectione </t>
  </si>
  <si>
    <t>neg_err_baptismo</t>
  </si>
  <si>
    <t>Total Beliefs Count</t>
  </si>
  <si>
    <t>% of Testimonies With Belief</t>
  </si>
  <si>
    <t>Belief</t>
  </si>
  <si>
    <t>Heard Errors Tags</t>
  </si>
  <si>
    <t>#pos_err_visibilia #neg_err_matrimonio #neg_err_baptismo #neg_err_resurrectione #neg_err_hostia</t>
  </si>
  <si>
    <t>#pos_err_visibilia #pos_err_matrimonio #neg_err_hostia #neg_err_baptismo #neg_err_resurrectione</t>
  </si>
  <si>
    <t>#neg_err_visibilia #neg_err_baptismo #neg_err_hostia #neg_err_matrimonio #pos_err_cleric_say</t>
  </si>
  <si>
    <t>#pos_err_visibilia #pos_err_baptismo #pos_err_hostia #pos_err_matrimonio</t>
  </si>
  <si>
    <t>#pos_err_visibilia #pos_err_baptismo #pos_err_hostia #pos_err_matrimonio #pos_err_hostia</t>
  </si>
  <si>
    <t>#pos_err_visibilia #pos_err_baptismo #pos_err_hostia #pos_err_matrimonio #pos_err_resurrectione</t>
  </si>
  <si>
    <t>#pos_err_visibilia #pos_err_hostia #pos_err_matrimonio</t>
  </si>
  <si>
    <t>#neg_err_visibilia #neg_err_sacrementis</t>
  </si>
  <si>
    <t>#pos_err_visibilia #pos_err_hostia #pos_err_matrimonio #pos_err_baptismo #pos_err_resurrectione</t>
  </si>
  <si>
    <t>#pos_err_visibilia #pos_err_hostia #pos_err_baptismo #pos_err_matrimonio #pos_err_resurrectione</t>
  </si>
  <si>
    <t>#neg_err_visibilia #neg_err_baptismo #neg_err_matrimonio #neg_err_hostia #neg_err_resurrectione</t>
  </si>
  <si>
    <t>#neg_err_visibilia #neg_err_hostia #neg_err_baptismo #neg_err_matrimonio #neg_err_resurrectione</t>
  </si>
  <si>
    <t>#neg_err_visibilia #neg_err_sacrementis #neg_err_baptismo</t>
  </si>
  <si>
    <t>#pos_err_visibilia #pos_err_hostia #pos_err_matrimonio #pos_err_resurrectione #pos_err_baptismo</t>
  </si>
  <si>
    <t>#neg_err_visibilia #neg_err_matrimonio #neg_err_resurrectione #pos_err_hostia</t>
  </si>
  <si>
    <t>#neg_err_visibilia #neg_err_hostia #neg_err_matrimonio</t>
  </si>
  <si>
    <t>#pos_err_visibilia #pos_err_hostia #pos_err_matrimonio #neg_err_baptismo #neg_err_resurrectione</t>
  </si>
  <si>
    <t>#pos_err_visibilia #pos_err_baptismo #pos_err_matrimonio #pos_err_hostia</t>
  </si>
  <si>
    <t>#neg_err_visibilia #neg_err_hostia #neg_err_matrimonio #neg_err_baptismo #pos_err_cleric_say</t>
  </si>
  <si>
    <t>#pos_err_visibilia #pos_err_baptismo #pos_err_matrimonio #neg_err_hostia #neg_err_resurrectione</t>
  </si>
  <si>
    <t>#neg_err_visibilia #neg_err_baptismo #neg_err_matrimonio #neg_err_hostia #pos_err_cleric_say</t>
  </si>
  <si>
    <t>#neg_err_visibilia #neg_err_hostia #neg_err_matrimonio #neg_err_baptismo</t>
  </si>
  <si>
    <t>#pos_err_visibilia #pos_err_matrimonio #pos_err_baptismo #pos_err_hostia</t>
  </si>
  <si>
    <t>#neg_err_visibilia #neg_err_baptismo #neg_err_matrimonio #neg_err_hostia</t>
  </si>
  <si>
    <t>#neg_err_visibilia #neg_err_matrimonio #neg_err_baptismo #neg_err_hostia</t>
  </si>
  <si>
    <t>#pos_err_visibilia #neg_err_sacrementis</t>
  </si>
  <si>
    <t>#neg_err_visibilia #neg_err_hostia #neg_err_matrimonio #neg_err_resurrectione</t>
  </si>
  <si>
    <t>#pos_err_hostia #neg_err_sacrementis #neg_err_visibilia</t>
  </si>
  <si>
    <t>#pos_err_hostia #pos_err_resurrectione #pos_err_matrimonio #neg_err_visibilia</t>
  </si>
  <si>
    <t>#neg_err_visibilia #neg_err_matrimonio #neg_err_hostia #neg_err_matrimonio #neg_err_resurrectione</t>
  </si>
  <si>
    <t>#pos_err_visibilia #pos_err_baptismo #pos_err_matrimonio #pos_err_resurrectione #pos_err_hostia</t>
  </si>
  <si>
    <t>#pos_err_visibilia #pos_err_hostia #pos_err_matrimonio #pos_err_resurrectione</t>
  </si>
  <si>
    <t>#neg_err_errors</t>
  </si>
  <si>
    <t>#pos_err_visibilia #pos_err_hostia #neg_err_baptismo #neg_err_resurrectione</t>
  </si>
  <si>
    <t>#neg_err_visibilia #neg_err_baptismo #neg_err_matrimonio #neg_err_resurrectione #neg_err_hostia #pos_err_cleric_say</t>
  </si>
  <si>
    <t>#pos_err_visibilia #pos_err_resurrectione #neg_err_hostia #neg_err_baptismo #neg_err_matrimonio</t>
  </si>
  <si>
    <t>#neg_err_visibilia #pos_err_matrimonio #pos_err_resurrectione #neg_err_hostia #neg_err_baptismo</t>
  </si>
  <si>
    <t>#pos_err_matrimonio #pos_err_resurrectione #neg_err_visibilia #neg_err_baptismo #neg_err_hostia</t>
  </si>
  <si>
    <t>#pos_err_visibilia #pos_err_hostia</t>
  </si>
  <si>
    <t>#neg_err_visibilia #neg_err_hostia</t>
  </si>
  <si>
    <t>#neg_err_sacrementis #neg_err_visibilia</t>
  </si>
  <si>
    <t>#pos_err_visibilia #pos_err_baptismo #pos_err_matrimonio #pos_err_hostia #pos_err_resurrectione</t>
  </si>
  <si>
    <t>#pos_err_visibilia #pos_err_hostia #pos_err_resurrectione #pos_err_matrimonio</t>
  </si>
  <si>
    <t>Latin Heard Errors</t>
  </si>
  <si>
    <t>audivit hereticos dicentes quod Deus non fecerat visibilia, sed ipse testis non credidit predicto errori. De baptismo, de hostia sacrata, de matrimonio, de resurrectione carnis, non audivit hereticos loquentes</t>
  </si>
  <si>
    <t>audivit hereticos dicentes quod deus non fecerat visibilia et quod in matrimonio non est salus, et ipse testis credidit sicit ipsi dicebant. De hostia sacrata, de baptismo, de resurrecione carnis, non audivit hereticos loquentes</t>
  </si>
  <si>
    <t>Sed non audivit hereticos loquentes de visibilibus, de baptismo, de hostia sacrata, nec de matrimonio. Audivit tamen clericos exprimentes errores quos dicunt hereticos. Sed ipse testis nunquam dimi credidit predictis erroribus.</t>
  </si>
  <si>
    <t>Et audivit hereticos dicentes quod Deus non fecerat visibilia, et quod hostiasacrata non est corpus Christi, et quod baptismus aqua nichil valet, et quod in matrimonio non est salus.</t>
  </si>
  <si>
    <t>audivit hereticos dicentes quod deus nonvisibilia fecit, et quod baptismus aque nichil valet, et quod hostia sacrata non est corpus Christi, et quodin matrimonio non est salus, et quod mortui non resurgent. Et ipse testis credidit tunc sicut ipsi dicebant</t>
  </si>
  <si>
    <t>audivit hereticosdicentes quod Diabolus fecerat visibilia, et quod baptismus aque nichil valet, et quod hostia sacrata non est corpus Christi,et quod in matrimonio non est salus, et quod corpora mortuorum non resurgent. Et ipse credidit sicut hereticos dicebant</t>
  </si>
  <si>
    <t>audiviteos dicentes errores de visibilibus quod deus non fecerat ea, et quod hostia sacrata non est corpus domini, et quod inmatrimonio non est salus. Sed ipsa non credit predictis erroribus</t>
  </si>
  <si>
    <t>sed non audivit eos dicentes errores de visibilibus nec de sacramentis nec ipse credidit predictis erroribus</t>
  </si>
  <si>
    <t>Sed non audivit eos dicen tes errores de visibilibus nec de sacrementis nec ipsa credidit predicitis erroribus</t>
  </si>
  <si>
    <t>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t>
  </si>
  <si>
    <t>audivit eos dicentes errores de visibilibus quod deus non fecerat eam, et quod hostia sacrata non erat corpus Christi, et quod corpora mortuoram non resurgent, et quod in baptismo et matrimonio non erat salus, et ipsa credebat sicut ipsi dicebant.</t>
  </si>
  <si>
    <t>Et audivit eos dicentes errores de visibilibus, quod Deus non fecerat ea, et quod hostia sacrata non erat corpus Christi, et quod baptismus et matrimonium nonvalebant ad salutem, et quod corpora mortuorum non resurgent, et ipse credebat tunc sicut ipsi dicebant</t>
  </si>
  <si>
    <t>Sednon audivit eos dicentes errores de visibilibus nec de sacramentis nec ipsa credidit predictis erroribus.</t>
  </si>
  <si>
    <t>nec audivit eos dicentes errores de visibilibus, de baptismo, de matrimonio, de hostia sacrata, nec de resurrectione carnis non audivit eos loquentes</t>
  </si>
  <si>
    <t>Sed non audivit eos dicentes erroresde visibilibus quod deus non fecerat ea; de hostia sacrata de baptismo de matrimonio de resurrecione carnis non audivit eos loquentes, nec ipse credidit predictis erroribus</t>
  </si>
  <si>
    <t>nec audivit eos dicentes quod deus non fecisset visibilia. De hostia sacrata, de baptismo, de matrimonio, nec de resurrectionecarnis non audivit eos loquentes nec nunquam audivit predicationem eorum.</t>
  </si>
  <si>
    <t>audiviteos dicentes errores de visibilibus quod deus non fecerat ea, de hostia sacrata quod non est corpus christi vel domini de baptismo, etmatrimonio quod non valent ad salutem, de resurrectione carnis quod non erit. Et ipse credidit sie sicut ipsi dicebant</t>
  </si>
  <si>
    <t>Et audivit eos dicentes quod Deus non fecerat visibilia, et quod hostia sacrata non eratcorpus Christi, et quod in baptismo et matrimonio non erat salus, et quod carnis resurrectio non erit.</t>
  </si>
  <si>
    <t>non audivit eos dicentes errores de invisibilibus, de hostia sacrata, de baptismo de matrimonio nec de resurrectione carnis non audivit eos loquentes.</t>
  </si>
  <si>
    <t>nunquam audivit hereticos loquentes quodDeus non fecerit visibilia et quod baptismus aque et alia sacramenta Ecclesie non prosint ad salutem.</t>
  </si>
  <si>
    <t>audivit loquentes quod Deus non fecerat visibilia, et quod baptismus aque nichil valet, et quod hostia sacrata non estcorpus Christi, et quod in matrimonio non est salus et quod mortui non resurgent</t>
  </si>
  <si>
    <t>audivit hereticos loquentes quod Deus nonfecerat visibilia, et quod baptismus aque nichil valet, et quod hostia sacrata super altare non est corpus Christi, et quodin matrimonio non est salus, et quod mortui non resurgent.</t>
  </si>
  <si>
    <t>Dixit etiam quod audivit hereticos dicentes errores de visibilibus, quod Deus non fecerat ea, et quod de hostia sacrata quod non eratcorpus Christi, de baptismo et matrimonio quod nichil valebant, de carnis resurrectione quod non erat</t>
  </si>
  <si>
    <t>non audivit hereticos loquentes de erroribus de visibilibus nec de matrimonio nec de carnisresurrectione, sed audivit ipsos dicentes quod hostia sacrata non erat corpus Christi</t>
  </si>
  <si>
    <t>De visibilibus decorpus Christi de matrimonio non audivit eos loquentes, licet mater ipsius testis et soror sua fuerint hereticemanifeste. Et sunt XXX anni quod sunt mortue</t>
  </si>
  <si>
    <t>audivit hereticos dicentes quod Deus non fecerat visibilia,et quod hostia sacrata non est corpus Christi, et quod non est salus in matrimonio. Et ipsa testis credidit predictis erroribus. Debaptismo et de resurrectione mortuorum non audivit eos loquentes</t>
  </si>
  <si>
    <t>audivit hereticos dicentes quod deus non fecerat visibilia, etquod hostia sacrata non est corpus Christi, et quod baptismus aque nihil valet, et quod in matrimonio non est salus, et ipse testiscredidit omnibus predictis erroribus.</t>
  </si>
  <si>
    <t>Sed nunquam audivit predicationem eorum nec audivit eosdicentes errores de visibilibus, de hostia sacratade hostia sacrata, de baptismo nec de matrimonio non audiviteos loquentes, sed audivit clericos exprimentes errores quos heretici dicunt.</t>
  </si>
  <si>
    <t>Dixit tamen quod audivit hereticos dicentes errores de visibilibus quod Deus non fea fecerat ea de baptismoet matrimonio quod non proficiunt ad salutem. De hostia sacrata nec de resurrectione carnis non audivit eos loquentes.Sed non credidit predictis erroribus.</t>
  </si>
  <si>
    <t>Sed non audivit eos loquentes errores de visibilibus,de matrimonio, de baptismo, nec de hostia sacrata audivit eos loquentes, sed audivit clericos exprimentes hereticorumerrores</t>
  </si>
  <si>
    <t>non audivit eos dicentes errores de visibilibus, de hostia sacrata,de baptismo, nec de matrimonio non audivit eos loquentes</t>
  </si>
  <si>
    <t>non audivit eos dicentes errores de visibilibus. De hostia sacrata, de baptismo, de matrimonio, non audivit eos loquentes</t>
  </si>
  <si>
    <t>non audivit eos dicentes errores de u visibilibus. De hostiasacrata, de baptismo, nec de matrimonio non audivit eos loquentes. Sed audivit clericos exprimentes errores quos heretici dicuntnec ipse credidit predictis erroribus</t>
  </si>
  <si>
    <t>Sed non audivit eos dicentes errores de visibilibus. De hostia sacrata, de baptismo et matrimonio,non audivit eos loquentes</t>
  </si>
  <si>
    <t>non audivit eos dicentes erroresde visibilibus quod deus non fecerat ea de matrimonio de baptismo nec de hostia xpi sacrata non audivit eos loquentes</t>
  </si>
  <si>
    <t>Sed non audivit eos loquentes de visibilibus nec de hostia sacrata nec de matrimonio nec de baptismo</t>
  </si>
  <si>
    <t>Sed audivit tamen dicentes errores de visibilibus sed non de aliis sacramentis.</t>
  </si>
  <si>
    <t>nec audivit eos loquentes de erroribus de visibilibus nec de hostia sacrata nec de matrimonionec de carnis resurrecione.</t>
  </si>
  <si>
    <t>non audivit hereticos loquentes de visibilibus necde hostia sacrata nec de matrimonio nec de carnis resurrectione</t>
  </si>
  <si>
    <t>audivit hereticosloquentes quod hostia sacrata non erat corpus Christi et ipsa testis credebat sicut ipsi dicebant. De aliis erroribus non audivit eos loquentes</t>
  </si>
  <si>
    <t>audivit hereticos dicentes quod hostia sacratanon erat corpus Christi, et quod matrimonium non valebat, et quod carnis resurrectio non erit, et ipsa testis credebat sicut ipsi dicebant. De visibilibus non audivit eos loqui.</t>
  </si>
  <si>
    <t>nec audivit eos loquentes de visibilibus nec de heucaristia nec de matrimonio nec de carnis resurrectione</t>
  </si>
  <si>
    <t>audivit eos dicentes quod Deus non fecit visibilia, et quod baptismus aqua et matrimonium non valent ad salutem, et quod hostia sacrata non est corpus christi, et quod corpora mortuorum non resurgerent. Et ipsa testis credidit eis sicut ipsi dicebant.</t>
  </si>
  <si>
    <t>audivit hereticos dicentes quod Deus non fecerat visibilia et quod hostia sacrata non esse corpus et quod matrimonio non valet et quod carnis resurrectio non erat sed ipsa testis non credidit eis super hoc</t>
  </si>
  <si>
    <t>audivit eosdicentes errores de visibilibus quod deus not feceratea, de hostia sacrata quod no erat corpus Christi, de matrimonioquod non valebat, de carnis resurrectione quod non erat. Et ipsa testis credidit sicut ipsi dicebant</t>
  </si>
  <si>
    <t>audivit hereticos dicentes quod Deus non fecerat visibilia et ipsa testis credebat sicut ipsi dicebant. Tamen non audivit hereticos dicentes errores de sacramentis ecclesie.</t>
  </si>
  <si>
    <t>Sed non audivit hereticos loqui de erroribus</t>
  </si>
  <si>
    <t>De erroribus non audivit hereticos loqui</t>
  </si>
  <si>
    <t>nec audivit hereticos dicentesaliquos errores</t>
  </si>
  <si>
    <t>De erroribus non audivithereticos loquentes.</t>
  </si>
  <si>
    <t>Et audivit eos dicentes quod Deus non fecerat visibilia et quod hostiasacrata non est corpus Christi. De baptismo, de matrimonio, de resurrectione carnis, non audivit eos loquentes. Sed ipse testis crediditpredictis erroribus sicut ipsi heretici dicebant.</t>
  </si>
  <si>
    <t>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t>
  </si>
  <si>
    <t>Sed non audivit eos dicentes errores de visibilibus nec de aliis sacramentis</t>
  </si>
  <si>
    <t>Et audivit dicentes errores de visibilibus, quod Deus non fecerat ea et quod corpora mortuorum non resurgerent. De hostia sacrata, de baptismo, nec de matrimonio non audivit eos loquentes</t>
  </si>
  <si>
    <t>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t>
  </si>
  <si>
    <t>Sed non audivit eos loquentes quod Deus non fecerat visibilia. De matrimonium audivit eos loquentes quod non valebant ad salutem et quod corpora mortuorum non resurgent. Et ipse credidit sicut ipsi dicebant. De hostia nec de baptismus non audivit eosloquentes</t>
  </si>
  <si>
    <t>audivit eos dicentes quod matrimonium non valebat et quod corpora mortuorum non resurgerent, et ipse credebant. De aliis erroribusnon audivit eos loquentes</t>
  </si>
  <si>
    <t>Et audivit eos dicentes errores de visibilibus quod deus nonfecerat ea, et quod hostia sacrata non erat corpus Christi vel Deum, et quod baptismum et matrimonium non valebat ad salutem, et quodcorpora mortuorum non resurgerent</t>
  </si>
  <si>
    <t>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t>
  </si>
  <si>
    <t>audivit hereticos dicentes quodDeus non fecerat visibilia et quod hostia sacrata non est corpus christi et quod in matrimonio non est salus et quod mortui non resurgent</t>
  </si>
  <si>
    <t>audivit eos dicentes errores de visibilibus quod Deus non fecerit ea et quod hostia sacrata non erat corpus Christi</t>
  </si>
  <si>
    <t>non audivit eos dicentes errores de visibilibus nec de sacramentis</t>
  </si>
  <si>
    <t>Item. Requisitus de erroribus, dixit quod nunquamaudivit eos loquentes</t>
  </si>
  <si>
    <t>Requisitus de erroribus, dixit quod nunquamaudivit eos loquentes</t>
  </si>
  <si>
    <t>Sed non audivit eos dicentes errores visibilibus quod Deus non feceret ea nec de sacrata hostia nec ipse credidit predictis erroribus</t>
  </si>
  <si>
    <t>non audivit dicentes eos errors de visibilibus quod Deus no fecerat ea nec de sacramentis ecclesie</t>
  </si>
  <si>
    <t>nec audivit eos dicentes errores de visibilibus quod Deus non fecerat ea, nec de sacramentis ecclesie</t>
  </si>
  <si>
    <t>De erroribus non audivit hereticos loqui sed ipse testis credidit firmiter verum quidquid ab hereticis dicebantet audiebantur ab eis</t>
  </si>
  <si>
    <t>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t>
  </si>
  <si>
    <t>audivit hereticos predicantes quod deus non fecerat visibilia quod in baptismoet matrimonio non est salus quod hostia sacrata non erat corpus Christi et quod mortuorum corpora non resurgent</t>
  </si>
  <si>
    <t>Count of Heard Errors Tags</t>
  </si>
  <si>
    <t>neg_err_errors</t>
  </si>
  <si>
    <t xml:space="preserve">neg_err_baptismo </t>
  </si>
  <si>
    <t>pos_err_cleric_say</t>
  </si>
  <si>
    <t>neg_err_hostia</t>
  </si>
  <si>
    <t>pos_err_hostia</t>
  </si>
  <si>
    <t>neg_err_sacrementis</t>
  </si>
  <si>
    <t xml:space="preserve">pos_err_matrimonio </t>
  </si>
  <si>
    <t xml:space="preserve">pos_err_resurrectione </t>
  </si>
  <si>
    <t xml:space="preserve">pos_err_hostia </t>
  </si>
  <si>
    <t xml:space="preserve">pos_err_baptismo </t>
  </si>
  <si>
    <t>Heard Errors</t>
  </si>
  <si>
    <t>Count of Heard Errors</t>
  </si>
  <si>
    <t>(Multiple Items)</t>
  </si>
  <si>
    <t>Heard Errors Where Deponents had "pos_veraces" Beliefs</t>
  </si>
  <si>
    <t>Average of Start Date</t>
  </si>
  <si>
    <t>Min of Start Date</t>
  </si>
  <si>
    <t>Average of End Date</t>
  </si>
  <si>
    <t>Max of End Date</t>
  </si>
  <si>
    <t>Count</t>
  </si>
  <si>
    <t>% of Testimonies with Heard Error</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</si>
</sst>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u/>
      <sz val="12"/>
      <color theme="10"/>
      <name val="Calibri"/>
      <family val="2"/>
      <scheme val="minor"/>
    </font>
    <font>
      <u/>
      <sz val="12"/>
      <color theme="11"/>
      <name val="Calibri"/>
      <family val="2"/>
      <scheme val="minor"/>
    </font>
    <font>
      <sz val="13"/>
      <color rgb="FF000000"/>
      <name val="Helvetica"/>
    </font>
    <font>
      <sz val="12"/>
      <color rgb="FF000000"/>
      <name val="Helvetica"/>
    </font>
  </fonts>
  <fills count="4">
    <fill>
      <patternFill patternType="none"/>
    </fill>
    <fill>
      <patternFill patternType="gray125"/>
    </fill>
    <fill>
      <patternFill patternType="solid">
        <fgColor theme="4" tint="0.59999389629810485"/>
        <bgColor theme="4" tint="0.59999389629810485"/>
      </patternFill>
    </fill>
    <fill>
      <patternFill patternType="solid">
        <fgColor theme="4" tint="0.79998168889431442"/>
        <bgColor theme="4" tint="0.79998168889431442"/>
      </patternFill>
    </fill>
  </fills>
  <borders count="2">
    <border>
      <left/>
      <right/>
      <top/>
      <bottom/>
      <diagonal/>
    </border>
    <border>
      <left style="thin">
        <color theme="0"/>
      </left>
      <right/>
      <top style="thin">
        <color theme="0"/>
      </top>
      <bottom style="thin">
        <color theme="0"/>
      </bottom>
      <diagonal/>
    </border>
  </borders>
  <cellStyleXfs count="35">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25">
    <xf numFmtId="0" fontId="0" fillId="0" borderId="0" xfId="0"/>
    <xf numFmtId="0" fontId="0" fillId="0" borderId="0" xfId="0" applyAlignment="1">
      <alignment horizontal="left" vertical="center"/>
    </xf>
    <xf numFmtId="0" fontId="0" fillId="0" borderId="0" xfId="0" applyAlignment="1">
      <alignment horizontal="left" vertical="center" wrapText="1"/>
    </xf>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xf numFmtId="0" fontId="3" fillId="0" borderId="0" xfId="0" applyFont="1"/>
    <xf numFmtId="0" fontId="4" fillId="0" borderId="0" xfId="0" applyFont="1"/>
    <xf numFmtId="0" fontId="0" fillId="0" borderId="0" xfId="0" applyFont="1"/>
    <xf numFmtId="0" fontId="0" fillId="2" borderId="1" xfId="0" applyFont="1" applyFill="1" applyBorder="1" applyAlignment="1">
      <alignment horizontal="left" vertical="center" wrapText="1"/>
    </xf>
    <xf numFmtId="0" fontId="0" fillId="3" borderId="1" xfId="0" applyFont="1" applyFill="1" applyBorder="1" applyAlignment="1">
      <alignment horizontal="left" vertical="center" wrapText="1"/>
    </xf>
    <xf numFmtId="0" fontId="0" fillId="0" borderId="0" xfId="0" applyAlignment="1">
      <alignment wrapText="1"/>
    </xf>
    <xf numFmtId="0" fontId="0" fillId="0" borderId="0" xfId="0" applyAlignment="1">
      <alignment vertical="center" wrapText="1"/>
    </xf>
    <xf numFmtId="0" fontId="0" fillId="0" borderId="0" xfId="0" applyAlignment="1">
      <alignment horizontal="left" indent="2"/>
    </xf>
    <xf numFmtId="0" fontId="0" fillId="0" borderId="0" xfId="0" applyAlignment="1">
      <alignment horizontal="left" indent="3"/>
    </xf>
    <xf numFmtId="0" fontId="0" fillId="0" borderId="0" xfId="0" applyAlignment="1">
      <alignment horizontal="left" indent="4"/>
    </xf>
    <xf numFmtId="0" fontId="0" fillId="0" borderId="0" xfId="0" pivotButton="1" applyAlignment="1">
      <alignment wrapText="1"/>
    </xf>
    <xf numFmtId="0" fontId="0" fillId="0" borderId="0" xfId="0" applyAlignment="1">
      <alignment horizontal="left" wrapText="1"/>
    </xf>
    <xf numFmtId="0" fontId="0" fillId="0" borderId="0" xfId="0" applyAlignment="1">
      <alignment horizontal="left" wrapText="1" indent="1"/>
    </xf>
    <xf numFmtId="0" fontId="0" fillId="0" borderId="0" xfId="0" applyAlignment="1">
      <alignment horizontal="left" wrapText="1" indent="2"/>
    </xf>
    <xf numFmtId="0" fontId="0" fillId="0" borderId="0" xfId="0" applyAlignment="1">
      <alignment horizontal="left" wrapText="1" indent="3"/>
    </xf>
    <xf numFmtId="0" fontId="0" fillId="0" borderId="0" xfId="0" applyAlignment="1">
      <alignment horizontal="left" wrapText="1" indent="4"/>
    </xf>
    <xf numFmtId="0" fontId="0" fillId="0" borderId="0" xfId="0" applyAlignment="1">
      <alignment horizontal="left" wrapText="1" indent="5"/>
    </xf>
    <xf numFmtId="0" fontId="0" fillId="0" borderId="0" xfId="0" applyNumberFormat="1" applyAlignment="1">
      <alignment wrapText="1"/>
    </xf>
  </cellXfs>
  <cellStyles count="3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Normal" xfId="0" builtinId="0"/>
  </cellStyles>
  <dxfs count="20">
    <dxf>
      <numFmt numFmtId="0" formatCode="General"/>
    </dxf>
    <dxf>
      <alignment horizontal="left" vertical="center" textRotation="0" wrapText="1" indent="0" justifyLastLine="0" shrinkToFit="0" readingOrder="0"/>
    </dxf>
    <dxf>
      <alignment horizontal="general"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wrapText="1"/>
    </dxf>
    <dxf>
      <numFmt numFmtId="0" formatCode="General"/>
    </dxf>
    <dxf>
      <numFmt numFmtId="0" formatCode="General"/>
    </dxf>
    <dxf>
      <alignment horizontal="left" vertical="bottom" textRotation="0" wrapText="0" indent="0" justifyLastLine="0" shrinkToFit="0" readingOrder="0"/>
    </dxf>
    <dxf>
      <numFmt numFmtId="0" formatCode="General"/>
    </dxf>
    <dxf>
      <font>
        <b val="0"/>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pivotCacheDefinition" Target="pivotCache/pivotCacheDefinition1.xml"/><Relationship Id="rId12" Type="http://schemas.openxmlformats.org/officeDocument/2006/relationships/pivotCacheDefinition" Target="pivotCache/pivotCacheDefinition2.xml"/><Relationship Id="rId13" Type="http://schemas.openxmlformats.org/officeDocument/2006/relationships/pivotCacheDefinition" Target="pivotCache/pivotCacheDefinition3.xml"/><Relationship Id="rId14" Type="http://schemas.openxmlformats.org/officeDocument/2006/relationships/pivotCacheDefinition" Target="pivotCache/pivotCacheDefinition4.xml"/><Relationship Id="rId15" Type="http://schemas.openxmlformats.org/officeDocument/2006/relationships/theme" Target="theme/theme1.xml"/><Relationship Id="rId16" Type="http://schemas.openxmlformats.org/officeDocument/2006/relationships/styles" Target="styles.xml"/><Relationship Id="rId17" Type="http://schemas.openxmlformats.org/officeDocument/2006/relationships/sharedStrings" Target="sharedStrings.xml"/><Relationship Id="rId1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_rels/chart3.xml.rels><?xml version="1.0" encoding="UTF-8" standalone="yes"?>
<Relationships xmlns="http://schemas.openxmlformats.org/package/2006/relationships"><Relationship Id="rId1" Type="http://schemas.microsoft.com/office/2011/relationships/chartStyle" Target="style3.xml"/><Relationship Id="rId2" Type="http://schemas.microsoft.com/office/2011/relationships/chartColorStyle" Target="colors3.xml"/></Relationships>
</file>

<file path=xl/charts/_rels/chart4.xml.rels><?xml version="1.0" encoding="UTF-8" standalone="yes"?>
<Relationships xmlns="http://schemas.openxmlformats.org/package/2006/relationships"><Relationship Id="rId1" Type="http://schemas.microsoft.com/office/2011/relationships/chartStyle" Target="style4.xml"/><Relationship Id="rId2" Type="http://schemas.microsoft.com/office/2011/relationships/chartColorStyle" Target="colors4.xml"/></Relationships>
</file>

<file path=xl/charts/_rels/chart5.xml.rels><?xml version="1.0" encoding="UTF-8" standalone="yes"?>
<Relationships xmlns="http://schemas.openxmlformats.org/package/2006/relationships"><Relationship Id="rId1" Type="http://schemas.microsoft.com/office/2011/relationships/chartStyle" Target="style5.xml"/><Relationship Id="rId2" Type="http://schemas.microsoft.com/office/2011/relationships/chartColorStyle" Target="colors5.xml"/></Relationships>
</file>

<file path=xl/charts/_rels/chart6.xml.rels><?xml version="1.0" encoding="UTF-8" standalone="yes"?>
<Relationships xmlns="http://schemas.openxmlformats.org/package/2006/relationships"><Relationship Id="rId1" Type="http://schemas.microsoft.com/office/2011/relationships/chartStyle" Target="style6.xml"/><Relationship Id="rId2" Type="http://schemas.microsoft.com/office/2011/relationships/chartColorStyle" Target="colors6.xml"/></Relationships>
</file>

<file path=xl/charts/_rels/chart7.xml.rels><?xml version="1.0" encoding="UTF-8" standalone="yes"?>
<Relationships xmlns="http://schemas.openxmlformats.org/package/2006/relationships"><Relationship Id="rId1" Type="http://schemas.microsoft.com/office/2011/relationships/chartStyle" Target="style7.xml"/><Relationship Id="rId2" Type="http://schemas.microsoft.com/office/2011/relationships/chartColorStyle" Target="colors7.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Sheet3!$F$2</c:f>
              <c:strCache>
                <c:ptCount val="1"/>
                <c:pt idx="0">
                  <c:v>Total Beliefs 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Sheet3!$F$3:$F$19</c:f>
              <c:numCache>
                <c:formatCode>General</c:formatCode>
                <c:ptCount val="17"/>
                <c:pt idx="0">
                  <c:v>76.0</c:v>
                </c:pt>
                <c:pt idx="1">
                  <c:v>60.0</c:v>
                </c:pt>
                <c:pt idx="2">
                  <c:v>53.0</c:v>
                </c:pt>
                <c:pt idx="3">
                  <c:v>40.0</c:v>
                </c:pt>
                <c:pt idx="4">
                  <c:v>37.0</c:v>
                </c:pt>
                <c:pt idx="5">
                  <c:v>9.0</c:v>
                </c:pt>
                <c:pt idx="6">
                  <c:v>7.0</c:v>
                </c:pt>
                <c:pt idx="7">
                  <c:v>4.0</c:v>
                </c:pt>
                <c:pt idx="8">
                  <c:v>3.0</c:v>
                </c:pt>
                <c:pt idx="9">
                  <c:v>2.0</c:v>
                </c:pt>
                <c:pt idx="10">
                  <c:v>2.0</c:v>
                </c:pt>
                <c:pt idx="11">
                  <c:v>2.0</c:v>
                </c:pt>
                <c:pt idx="12">
                  <c:v>1.0</c:v>
                </c:pt>
                <c:pt idx="13">
                  <c:v>1.0</c:v>
                </c:pt>
                <c:pt idx="14">
                  <c:v>1.0</c:v>
                </c:pt>
                <c:pt idx="15">
                  <c:v>1.0</c:v>
                </c:pt>
                <c:pt idx="16">
                  <c:v>1.0</c:v>
                </c:pt>
              </c:numCache>
            </c:numRef>
          </c:val>
        </c:ser>
        <c:ser>
          <c:idx val="1"/>
          <c:order val="1"/>
          <c:tx>
            <c:strRef>
              <c:f>Sheet3!$G$2</c:f>
              <c:strCache>
                <c:ptCount val="1"/>
                <c:pt idx="0">
                  <c:v>% of Testimonies With Belief</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Sheet3!$G$2</c:f>
              <c:strCache>
                <c:ptCount val="1"/>
                <c:pt idx="0">
                  <c:v>% of Testimonies With Belief</c:v>
                </c:pt>
              </c:strCache>
            </c:strRef>
          </c:tx>
          <c:spPr>
            <a:solidFill>
              <a:schemeClr val="accent1"/>
            </a:solidFill>
            <a:ln>
              <a:noFill/>
            </a:ln>
            <a:effectLst/>
          </c:spPr>
          <c:invertIfNegative val="0"/>
          <c:cat>
            <c:strRef>
              <c:f>Sheet3!$E$3:$E$19</c:f>
              <c:strCache>
                <c:ptCount val="17"/>
                <c:pt idx="0">
                  <c:v>pos_bonos_homines</c:v>
                </c:pt>
                <c:pt idx="1">
                  <c:v>pos_bonam_fidem </c:v>
                </c:pt>
                <c:pt idx="2">
                  <c:v>pos_amicos_dei </c:v>
                </c:pt>
                <c:pt idx="3">
                  <c:v>pos_posse_salvari</c:v>
                </c:pt>
                <c:pt idx="4">
                  <c:v>pos_veraces </c:v>
                </c:pt>
                <c:pt idx="5">
                  <c:v>neg_bonos_homines </c:v>
                </c:pt>
                <c:pt idx="6">
                  <c:v>neg_bonam_fidem</c:v>
                </c:pt>
                <c:pt idx="7">
                  <c:v>neg_posse_salvari</c:v>
                </c:pt>
                <c:pt idx="8">
                  <c:v>neg_veraces </c:v>
                </c:pt>
                <c:pt idx="9">
                  <c:v>neg_amicos_dei </c:v>
                </c:pt>
                <c:pt idx="10">
                  <c:v>neg_err_hostia </c:v>
                </c:pt>
                <c:pt idx="11">
                  <c:v>neg_err_matrimonio </c:v>
                </c:pt>
                <c:pt idx="12">
                  <c:v>neg_err_visibilia </c:v>
                </c:pt>
                <c:pt idx="13">
                  <c:v>pos_err_visibilia </c:v>
                </c:pt>
                <c:pt idx="14">
                  <c:v>neg_err_resurrectione </c:v>
                </c:pt>
                <c:pt idx="15">
                  <c:v>pos_err_resurrectione</c:v>
                </c:pt>
                <c:pt idx="16">
                  <c:v>neg_err_baptismo</c:v>
                </c:pt>
              </c:strCache>
            </c:strRef>
          </c:cat>
          <c:val>
            <c:numRef>
              <c:f>Sheet3!$G$3:$G$19</c:f>
              <c:numCache>
                <c:formatCode>General</c:formatCode>
                <c:ptCount val="17"/>
                <c:pt idx="0">
                  <c:v>86.36363636363636</c:v>
                </c:pt>
                <c:pt idx="1">
                  <c:v>68.18181818181817</c:v>
                </c:pt>
                <c:pt idx="2">
                  <c:v>60.22727272727272</c:v>
                </c:pt>
                <c:pt idx="3">
                  <c:v>45.45454545454545</c:v>
                </c:pt>
                <c:pt idx="4">
                  <c:v>42.04545454545455</c:v>
                </c:pt>
                <c:pt idx="5">
                  <c:v>10.22727272727273</c:v>
                </c:pt>
                <c:pt idx="6">
                  <c:v>7.954545454545454</c:v>
                </c:pt>
                <c:pt idx="7">
                  <c:v>4.545454545454546</c:v>
                </c:pt>
                <c:pt idx="8">
                  <c:v>3.409090909090909</c:v>
                </c:pt>
                <c:pt idx="9">
                  <c:v>2.272727272727272</c:v>
                </c:pt>
                <c:pt idx="10">
                  <c:v>2.272727272727272</c:v>
                </c:pt>
                <c:pt idx="11">
                  <c:v>2.272727272727272</c:v>
                </c:pt>
                <c:pt idx="12">
                  <c:v>1.136363636363636</c:v>
                </c:pt>
                <c:pt idx="13">
                  <c:v>1.136363636363636</c:v>
                </c:pt>
                <c:pt idx="14">
                  <c:v>1.136363636363636</c:v>
                </c:pt>
                <c:pt idx="15">
                  <c:v>1.136363636363636</c:v>
                </c:pt>
                <c:pt idx="16">
                  <c:v>1.136363636363636</c:v>
                </c:pt>
              </c:numCache>
            </c:numRef>
          </c:val>
        </c:ser>
        <c:dLbls>
          <c:showLegendKey val="0"/>
          <c:showVal val="0"/>
          <c:showCatName val="0"/>
          <c:showSerName val="0"/>
          <c:showPercent val="0"/>
          <c:showBubbleSize val="0"/>
        </c:dLbls>
        <c:gapWidth val="182"/>
        <c:axId val="-1115924912"/>
        <c:axId val="-1115923136"/>
      </c:barChart>
      <c:catAx>
        <c:axId val="-111592491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3136"/>
        <c:crosses val="autoZero"/>
        <c:auto val="1"/>
        <c:lblAlgn val="ctr"/>
        <c:lblOffset val="100"/>
        <c:noMultiLvlLbl val="0"/>
      </c:catAx>
      <c:valAx>
        <c:axId val="-1115923136"/>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592491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Sheet7!$E$4</c:f>
              <c:strCache>
                <c:ptCount val="1"/>
                <c:pt idx="0">
                  <c:v>Count of Heard Errors</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Sheet7!$E$5:$E$10</c:f>
              <c:numCache>
                <c:formatCode>General</c:formatCode>
                <c:ptCount val="6"/>
                <c:pt idx="0">
                  <c:v>32.0</c:v>
                </c:pt>
                <c:pt idx="1">
                  <c:v>28.0</c:v>
                </c:pt>
                <c:pt idx="2">
                  <c:v>28.0</c:v>
                </c:pt>
                <c:pt idx="3">
                  <c:v>21.0</c:v>
                </c:pt>
                <c:pt idx="4">
                  <c:v>13.0</c:v>
                </c:pt>
                <c:pt idx="5">
                  <c:v>5.0</c:v>
                </c:pt>
              </c:numCache>
            </c:numRef>
          </c:val>
        </c:ser>
        <c:ser>
          <c:idx val="1"/>
          <c:order val="1"/>
          <c:tx>
            <c:strRef>
              <c:f>Sheet7!$F$4</c:f>
              <c:strCache>
                <c:ptCount val="1"/>
                <c:pt idx="0">
                  <c:v>% of Testimonies with Heard Error</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Sheet7!$F$5:$F$10</c:f>
              <c:numCache>
                <c:formatCode>General</c:formatCode>
                <c:ptCount val="6"/>
                <c:pt idx="0">
                  <c:v>74.4186046511628</c:v>
                </c:pt>
                <c:pt idx="1">
                  <c:v>65.11627906976744</c:v>
                </c:pt>
                <c:pt idx="2">
                  <c:v>65.11627906976744</c:v>
                </c:pt>
                <c:pt idx="3">
                  <c:v>48.83720930232558</c:v>
                </c:pt>
                <c:pt idx="4">
                  <c:v>51.16279069767442</c:v>
                </c:pt>
                <c:pt idx="5">
                  <c:v>11.62790697674419</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Sheet7!$B$4</c:f>
              <c:strCache>
                <c:ptCount val="1"/>
                <c:pt idx="0">
                  <c:v>4</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cat>
            <c:strRef>
              <c:f>Sheet7!$A$5:$A$50</c:f>
              <c:strCache>
                <c:ptCount val="32"/>
                <c:pt idx="0">
                  <c:v>#pos_err_visibilia #pos_err_hostia #pos_err_baptismo #pos_err_matrimonio #pos_err_resurrectione</c:v>
                </c:pt>
                <c:pt idx="1">
                  <c:v>#pos_err_visibilia #pos_err_hostia #pos_err_matrimonio #pos_err_baptismo #pos_err_resurrectione</c:v>
                </c:pt>
                <c:pt idx="2">
                  <c:v>#neg_err_visibilia #neg_err_hostia #neg_err_matrimonio #neg_err_baptismo #pos_err_cleric_say</c:v>
                </c:pt>
                <c:pt idx="3">
                  <c:v>#pos_err_visibilia #pos_err_baptismo #pos_err_hostia #pos_err_matrimonio</c:v>
                </c:pt>
                <c:pt idx="4">
                  <c:v>#pos_err_visibilia #neg_err_sacrementis</c:v>
                </c:pt>
                <c:pt idx="5">
                  <c:v>#pos_err_visibilia #pos_err_baptismo #pos_err_hostia #pos_err_matrimonio #pos_err_resurrectione</c:v>
                </c:pt>
                <c:pt idx="6">
                  <c:v>#neg_err_visibilia #neg_err_hostia #neg_err_matrimonio #pos_err_resurrectione</c:v>
                </c:pt>
                <c:pt idx="7">
                  <c:v>#pos_err_visibilia #pos_err_matrimonio #pos_err_baptismo #pos_err_hostia</c:v>
                </c:pt>
                <c:pt idx="8">
                  <c:v>#neg_err_visibilia #pos_err_matrimonio #pos_err_resurrectione #neg_err_hostia #neg_err_baptismo</c:v>
                </c:pt>
                <c:pt idx="9">
                  <c:v>#pos_err_hostia #pos_err_resurrectione #pos_err_matrimonio #neg_err_visibilia</c:v>
                </c:pt>
                <c:pt idx="10">
                  <c:v>#pos_err_visibilia #pos_err_hostia</c:v>
                </c:pt>
                <c:pt idx="11">
                  <c:v>#pos_err_matrimonio #pos_err_resurrectione #neg_err_visibilia #neg_err_baptismo #neg_err_hostia</c:v>
                </c:pt>
                <c:pt idx="12">
                  <c:v>#pos_err_visibilia #pos_err_hostia #pos_err_matrimonio #neg_err_baptismo #neg_err_resurrectione</c:v>
                </c:pt>
                <c:pt idx="13">
                  <c:v>#pos_err_visibilia #neg_err_matrimonio #neg_err_baptismo #neg_err_resurrectione #neg_err_hostia</c:v>
                </c:pt>
                <c:pt idx="14">
                  <c:v>#pos_err_visibilia #pos_err_hostia #pos_err_resurrectione #pos_err_matrimonio</c:v>
                </c:pt>
                <c:pt idx="15">
                  <c:v>#pos_err_visibilia #neg_err_resurrectione #neg_err_hostia #neg_err_matrimonio #neg_err_baptismo</c:v>
                </c:pt>
                <c:pt idx="16">
                  <c:v>#pos_err_hostia #neg_err_sacrementis #neg_err_visibilia</c:v>
                </c:pt>
                <c:pt idx="17">
                  <c:v>#neg_err_visibilia #neg_err_baptismo #neg_err_matrimonio #neg_err_resurrectione #neg_err_hostia #pos_err_cleric_say</c:v>
                </c:pt>
                <c:pt idx="18">
                  <c:v>#pos_err_visibilia #pos_err_hostia #neg_err_baptismo #neg_err_resurrectione</c:v>
                </c:pt>
                <c:pt idx="19">
                  <c:v>#neg_err_visibilia #neg_err_baptismo #neg_err_matrimonio #neg_err_hostia #pos_err_cleric_say</c:v>
                </c:pt>
                <c:pt idx="20">
                  <c:v>#pos_err_visibilia #pos_err_hostia #pos_err_matrimonio</c:v>
                </c:pt>
                <c:pt idx="21">
                  <c:v>#pos_err_visibilia #pos_err_baptismo #pos_err_hostia #pos_err_matrimonio #pos_err_hostia</c:v>
                </c:pt>
                <c:pt idx="22">
                  <c:v>#neg_err_visibilia #neg_err_matrimonio #neg_err_resurrectione #pos_err_hostia</c:v>
                </c:pt>
                <c:pt idx="23">
                  <c:v>#neg_err_visibilia #neg_err_baptismo #neg_err_hostia #neg_err_matrimonio #pos_err_cleric_say</c:v>
                </c:pt>
                <c:pt idx="24">
                  <c:v>#pos_err_visibilia #pos_err_hostia #pos_err_matrimonio #pos_err_resurrectione #pos_err_baptismo</c:v>
                </c:pt>
                <c:pt idx="25">
                  <c:v>#pos_err_visibilia #pos_err_baptismo #pos_err_matrimonio #neg_err_hostia #neg_err_resurrectione</c:v>
                </c:pt>
                <c:pt idx="26">
                  <c:v>#pos_err_visibilia #pos_err_matrimonio #neg_err_hostia #neg_err_baptismo #neg_err_resurrectione</c:v>
                </c:pt>
                <c:pt idx="27">
                  <c:v>#pos_err_visibilia #pos_err_baptismo #pos_err_matrimonio #pos_err_hostia</c:v>
                </c:pt>
                <c:pt idx="28">
                  <c:v>#pos_err_visibilia #pos_err_resurrectione #neg_err_hostia #neg_err_baptismo #neg_err_matrimonio</c:v>
                </c:pt>
                <c:pt idx="29">
                  <c:v>#pos_err_visibilia #pos_err_baptismo #pos_err_matrimonio #pos_err_hostia #pos_err_resurrectione</c:v>
                </c:pt>
                <c:pt idx="30">
                  <c:v>#pos_err_visibilia #pos_err_baptismo #pos_err_matrimonio #pos_err_resurrectione #pos_err_hostia</c:v>
                </c:pt>
                <c:pt idx="31">
                  <c:v>Grand Total</c:v>
                </c:pt>
              </c:strCache>
            </c:strRef>
          </c:cat>
          <c:val>
            <c:numRef>
              <c:f>Sheet7!$B$5:$B$50</c:f>
              <c:numCache>
                <c:formatCode>General</c:formatCode>
                <c:ptCount val="46"/>
                <c:pt idx="0">
                  <c:v>3.0</c:v>
                </c:pt>
                <c:pt idx="1">
                  <c:v>3.0</c:v>
                </c:pt>
                <c:pt idx="2">
                  <c:v>2.0</c:v>
                </c:pt>
                <c:pt idx="3">
                  <c:v>2.0</c:v>
                </c:pt>
                <c:pt idx="4">
                  <c:v>2.0</c:v>
                </c:pt>
                <c:pt idx="5">
                  <c:v>2.0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pt idx="23">
                  <c:v>1.0</c:v>
                </c:pt>
                <c:pt idx="24">
                  <c:v>1.0</c:v>
                </c:pt>
                <c:pt idx="25">
                  <c:v>1.0</c:v>
                </c:pt>
                <c:pt idx="26">
                  <c:v>1.0</c:v>
                </c:pt>
                <c:pt idx="27">
                  <c:v>1.0</c:v>
                </c:pt>
                <c:pt idx="28">
                  <c:v>1.0</c:v>
                </c:pt>
                <c:pt idx="29">
                  <c:v>1.0</c:v>
                </c:pt>
                <c:pt idx="30">
                  <c:v>1.0</c:v>
                </c:pt>
                <c:pt idx="31">
                  <c:v>43.0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bar"/>
        <c:grouping val="clustered"/>
        <c:varyColors val="0"/>
        <c:ser>
          <c:idx val="0"/>
          <c:order val="0"/>
          <c:tx>
            <c:strRef>
              <c:f>Sheet7!$F$4</c:f>
              <c:strCache>
                <c:ptCount val="1"/>
                <c:pt idx="0">
                  <c:v>% of Testimonies with Heard Error</c:v>
                </c:pt>
              </c:strCache>
            </c:strRef>
          </c:tx>
          <c:spPr>
            <a:solidFill>
              <a:schemeClr val="accent1"/>
            </a:solidFill>
            <a:ln>
              <a:noFill/>
            </a:ln>
            <a:effectLst/>
          </c:spPr>
          <c:invertIfNegative val="0"/>
          <c:cat>
            <c:strRef>
              <c:f>Sheet7!$D$5:$D$10</c:f>
              <c:strCache>
                <c:ptCount val="6"/>
                <c:pt idx="0">
                  <c:v>pos_err_visibilia </c:v>
                </c:pt>
                <c:pt idx="1">
                  <c:v>pos_err_matrimonio </c:v>
                </c:pt>
                <c:pt idx="2">
                  <c:v>pos_err_hostia </c:v>
                </c:pt>
                <c:pt idx="3">
                  <c:v>pos_err_resurrectione </c:v>
                </c:pt>
                <c:pt idx="4">
                  <c:v>pos_err_baptismo </c:v>
                </c:pt>
                <c:pt idx="5">
                  <c:v>pos_err_cleric_say</c:v>
                </c:pt>
              </c:strCache>
            </c:strRef>
          </c:cat>
          <c:val>
            <c:numRef>
              <c:f>Sheet7!$F$5:$F$10</c:f>
              <c:numCache>
                <c:formatCode>General</c:formatCode>
                <c:ptCount val="6"/>
                <c:pt idx="0">
                  <c:v>74.4186046511628</c:v>
                </c:pt>
                <c:pt idx="1">
                  <c:v>65.11627906976744</c:v>
                </c:pt>
                <c:pt idx="2">
                  <c:v>65.11627906976744</c:v>
                </c:pt>
                <c:pt idx="3">
                  <c:v>48.83720930232558</c:v>
                </c:pt>
                <c:pt idx="4">
                  <c:v>51.16279069767442</c:v>
                </c:pt>
                <c:pt idx="5">
                  <c:v>11.62790697674419</c:v>
                </c:pt>
              </c:numCache>
            </c:numRef>
          </c:val>
        </c:ser>
        <c:dLbls>
          <c:showLegendKey val="0"/>
          <c:showVal val="0"/>
          <c:showCatName val="0"/>
          <c:showSerName val="0"/>
          <c:showPercent val="0"/>
          <c:showBubbleSize val="0"/>
        </c:dLbls>
        <c:gapWidth val="182"/>
        <c:axId val="-1023511440"/>
        <c:axId val="-1010380400"/>
      </c:barChart>
      <c:catAx>
        <c:axId val="-10235114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10380400"/>
        <c:crosses val="autoZero"/>
        <c:auto val="1"/>
        <c:lblAlgn val="ctr"/>
        <c:lblOffset val="100"/>
        <c:noMultiLvlLbl val="0"/>
      </c:catAx>
      <c:valAx>
        <c:axId val="-1010380400"/>
        <c:scaling>
          <c:orientation val="minMax"/>
        </c:scaling>
        <c:delete val="0"/>
        <c:axPos val="b"/>
        <c:majorGridlines>
          <c:spPr>
            <a:ln w="9525" cap="flat" cmpd="sng" algn="ctr">
              <a:solidFill>
                <a:schemeClr val="tx1">
                  <a:lumMod val="15000"/>
                  <a:lumOff val="85000"/>
                </a:schemeClr>
              </a:solidFill>
              <a:round/>
            </a:ln>
            <a:effectLst/>
          </c:spPr>
        </c:majorGridlines>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235114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Heard Errors (w/pos_veraces)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tx>
            <c:strRef>
              <c:f>Sheet9!$E$4</c:f>
              <c:strCache>
                <c:ptCount val="1"/>
                <c:pt idx="0">
                  <c:v>Count</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cat>
            <c:strRef>
              <c:f>Sheet9!$D$5:$D$17</c:f>
              <c:strCache>
                <c:ptCount val="13"/>
                <c:pt idx="0">
                  <c:v>pos_err_visibilia </c:v>
                </c:pt>
                <c:pt idx="1">
                  <c:v>pos_err_matrimonio </c:v>
                </c:pt>
                <c:pt idx="2">
                  <c:v>pos_err_hostia</c:v>
                </c:pt>
                <c:pt idx="3">
                  <c:v>neg_err_visibilia </c:v>
                </c:pt>
                <c:pt idx="4">
                  <c:v>neg_err_baptismo </c:v>
                </c:pt>
                <c:pt idx="5">
                  <c:v>pos_err_resurrectione </c:v>
                </c:pt>
                <c:pt idx="6">
                  <c:v>neg_err_hostia</c:v>
                </c:pt>
                <c:pt idx="7">
                  <c:v>pos_err_baptismo </c:v>
                </c:pt>
                <c:pt idx="8">
                  <c:v>neg_err_errors</c:v>
                </c:pt>
                <c:pt idx="9">
                  <c:v>neg_err_matrimonio </c:v>
                </c:pt>
                <c:pt idx="10">
                  <c:v>neg_err_resurrectione </c:v>
                </c:pt>
                <c:pt idx="11">
                  <c:v>neg_err_sacrementis</c:v>
                </c:pt>
                <c:pt idx="12">
                  <c:v>pos_err_cleric_say</c:v>
                </c:pt>
              </c:strCache>
            </c:strRef>
          </c:cat>
          <c:val>
            <c:numRef>
              <c:f>Sheet9!$E$5:$E$17</c:f>
              <c:numCache>
                <c:formatCode>General</c:formatCode>
                <c:ptCount val="13"/>
                <c:pt idx="0">
                  <c:v>16.0</c:v>
                </c:pt>
                <c:pt idx="1">
                  <c:v>16.0</c:v>
                </c:pt>
                <c:pt idx="2">
                  <c:v>15.0</c:v>
                </c:pt>
                <c:pt idx="3">
                  <c:v>10.0</c:v>
                </c:pt>
                <c:pt idx="4">
                  <c:v>10.0</c:v>
                </c:pt>
                <c:pt idx="5">
                  <c:v>10.0</c:v>
                </c:pt>
                <c:pt idx="6">
                  <c:v>9.0</c:v>
                </c:pt>
                <c:pt idx="7">
                  <c:v>9.0</c:v>
                </c:pt>
                <c:pt idx="8">
                  <c:v>8.0</c:v>
                </c:pt>
                <c:pt idx="9">
                  <c:v>7.0</c:v>
                </c:pt>
                <c:pt idx="10">
                  <c:v>3.0</c:v>
                </c:pt>
                <c:pt idx="11">
                  <c:v>3.0</c:v>
                </c:pt>
                <c:pt idx="1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cat>
            <c:strRef>
              <c:f>Sheet9!$A$4:$A$27</c:f>
              <c:strCache>
                <c:ptCount val="24"/>
                <c:pt idx="0">
                  <c:v>#neg_err_errors</c:v>
                </c:pt>
                <c:pt idx="1">
                  <c:v>#pos_err_visibilia #pos_err_baptismo #pos_err_hostia #pos_err_matrimonio</c:v>
                </c:pt>
                <c:pt idx="2">
                  <c:v>#pos_err_visibilia #pos_err_baptismo #pos_err_hostia #pos_err_matrimonio #pos_err_resurrectione</c:v>
                </c:pt>
                <c:pt idx="3">
                  <c:v>#neg_err_visibilia #neg_err_hostia #neg_err_matrimonio #neg_err_baptismo</c:v>
                </c:pt>
                <c:pt idx="4">
                  <c:v>#pos_err_visibilia #pos_err_hostia #pos_err_matrimonio #pos_err_resurrectione</c:v>
                </c:pt>
                <c:pt idx="5">
                  <c:v>#neg_err_visibilia #neg_err_hostia #neg_err_matrimonio</c:v>
                </c:pt>
                <c:pt idx="6">
                  <c:v>#pos_err_visibilia #pos_err_baptismo #pos_err_matrimonio #pos_err_hostia #pos_err_resurrectione</c:v>
                </c:pt>
                <c:pt idx="7">
                  <c:v>#neg_err_visibilia #neg_err_baptismo #neg_err_hostia #neg_err_matrimonio #pos_err_cleric_say</c:v>
                </c:pt>
                <c:pt idx="8">
                  <c:v>#neg_err_visibilia #neg_err_sacrementis #neg_err_baptismo</c:v>
                </c:pt>
                <c:pt idx="9">
                  <c:v>#pos_err_visibilia #pos_err_hostia #pos_err_baptismo #pos_err_matrimonio #pos_err_resurrectione</c:v>
                </c:pt>
                <c:pt idx="10">
                  <c:v>#neg_err_visibilia #pos_err_matrimonio #pos_err_resurrectione #neg_err_hostia #neg_err_baptismo</c:v>
                </c:pt>
                <c:pt idx="11">
                  <c:v>#pos_err_visibilia #pos_err_baptismo #pos_err_hostia #pos_err_matrimonio #pos_err_hostia</c:v>
                </c:pt>
                <c:pt idx="12">
                  <c:v>#pos_err_hostia #neg_err_sacrementis #neg_err_visibilia</c:v>
                </c:pt>
                <c:pt idx="13">
                  <c:v>#pos_err_visibilia #pos_err_baptismo #pos_err_matrimonio #pos_err_hostia</c:v>
                </c:pt>
                <c:pt idx="14">
                  <c:v>#pos_err_visibilia #pos_err_hostia #pos_err_matrimonio #neg_err_baptismo #neg_err_resurrectione</c:v>
                </c:pt>
                <c:pt idx="15">
                  <c:v>#pos_err_visibilia #pos_err_baptismo #pos_err_matrimonio #pos_err_resurrectione #pos_err_hostia</c:v>
                </c:pt>
                <c:pt idx="16">
                  <c:v>#pos_err_visibilia #pos_err_hostia #pos_err_resurrectione #pos_err_matrimonio</c:v>
                </c:pt>
                <c:pt idx="17">
                  <c:v>#neg_err_visibilia #neg_err_matrimonio #neg_err_baptismo #neg_err_hostia</c:v>
                </c:pt>
                <c:pt idx="18">
                  <c:v>#neg_err_visibilia #neg_err_baptismo #neg_err_matrimonio #neg_err_hostia</c:v>
                </c:pt>
                <c:pt idx="19">
                  <c:v>#pos_err_hostia #pos_err_resurrectione #pos_err_matrimonio #neg_err_visibilia</c:v>
                </c:pt>
                <c:pt idx="20">
                  <c:v>#pos_err_visibilia #pos_err_matrimonio #neg_err_hostia #neg_err_baptismo #neg_err_resurrectione</c:v>
                </c:pt>
                <c:pt idx="21">
                  <c:v>#pos_err_visibilia #neg_err_matrimonio #neg_err_baptismo #neg_err_resurrectione #neg_err_hostia</c:v>
                </c:pt>
                <c:pt idx="22">
                  <c:v>#pos_err_visibilia #neg_err_sacrementis</c:v>
                </c:pt>
                <c:pt idx="23">
                  <c:v>(blank)</c:v>
                </c:pt>
              </c:strCache>
            </c:strRef>
          </c:cat>
          <c:val>
            <c:numRef>
              <c:f>Sheet9!$B$4:$B$27</c:f>
              <c:numCache>
                <c:formatCode>General</c:formatCode>
                <c:ptCount val="24"/>
                <c:pt idx="0">
                  <c:v>8.0</c:v>
                </c:pt>
                <c:pt idx="1">
                  <c:v>2.0</c:v>
                </c:pt>
                <c:pt idx="2">
                  <c:v>2.0</c:v>
                </c:pt>
                <c:pt idx="3">
                  <c:v>2.0</c:v>
                </c:pt>
                <c:pt idx="4">
                  <c:v>2.0</c:v>
                </c:pt>
                <c:pt idx="5">
                  <c:v>1.0</c:v>
                </c:pt>
                <c:pt idx="6">
                  <c:v>1.0</c:v>
                </c:pt>
                <c:pt idx="7">
                  <c:v>1.0</c:v>
                </c:pt>
                <c:pt idx="8">
                  <c:v>1.0</c:v>
                </c:pt>
                <c:pt idx="9">
                  <c:v>1.0</c:v>
                </c:pt>
                <c:pt idx="10">
                  <c:v>1.0</c:v>
                </c:pt>
                <c:pt idx="11">
                  <c:v>1.0</c:v>
                </c:pt>
                <c:pt idx="12">
                  <c:v>1.0</c:v>
                </c:pt>
                <c:pt idx="13">
                  <c:v>1.0</c:v>
                </c:pt>
                <c:pt idx="14">
                  <c:v>1.0</c:v>
                </c:pt>
                <c:pt idx="15">
                  <c:v>1.0</c:v>
                </c:pt>
                <c:pt idx="16">
                  <c:v>1.0</c:v>
                </c:pt>
                <c:pt idx="17">
                  <c:v>1.0</c:v>
                </c:pt>
                <c:pt idx="18">
                  <c:v>1.0</c:v>
                </c:pt>
                <c:pt idx="19">
                  <c:v>1.0</c:v>
                </c:pt>
                <c:pt idx="20">
                  <c:v>1.0</c:v>
                </c:pt>
                <c:pt idx="21">
                  <c:v>1.0</c:v>
                </c:pt>
                <c:pt idx="22">
                  <c:v>1.0</c:v>
                </c:pt>
              </c:numCache>
            </c:numRef>
          </c:val>
        </c:ser>
        <c:dLbls>
          <c:showLegendKey val="0"/>
          <c:showVal val="0"/>
          <c:showCatName val="0"/>
          <c:showSerName val="0"/>
          <c:showPercent val="0"/>
          <c:showBubbleSize val="0"/>
          <c:showLeaderLines val="1"/>
        </c:dLbls>
        <c:firstSliceAng val="0"/>
      </c:pieChart>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 Id="rId2" Type="http://schemas.openxmlformats.org/officeDocument/2006/relationships/chart" Target="../charts/chart4.xml"/><Relationship Id="rId3"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 Id="rId2"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7</xdr:col>
      <xdr:colOff>1206500</xdr:colOff>
      <xdr:row>0</xdr:row>
      <xdr:rowOff>0</xdr:rowOff>
    </xdr:from>
    <xdr:to>
      <xdr:col>16</xdr:col>
      <xdr:colOff>381000</xdr:colOff>
      <xdr:row>31</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1193800</xdr:colOff>
      <xdr:row>32</xdr:row>
      <xdr:rowOff>76200</xdr:rowOff>
    </xdr:from>
    <xdr:to>
      <xdr:col>16</xdr:col>
      <xdr:colOff>558800</xdr:colOff>
      <xdr:row>55</xdr:row>
      <xdr:rowOff>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1181100</xdr:colOff>
      <xdr:row>12</xdr:row>
      <xdr:rowOff>12700</xdr:rowOff>
    </xdr:from>
    <xdr:to>
      <xdr:col>5</xdr:col>
      <xdr:colOff>76200</xdr:colOff>
      <xdr:row>41</xdr:row>
      <xdr:rowOff>76200</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806450</xdr:colOff>
      <xdr:row>51</xdr:row>
      <xdr:rowOff>114300</xdr:rowOff>
    </xdr:from>
    <xdr:to>
      <xdr:col>2</xdr:col>
      <xdr:colOff>952500</xdr:colOff>
      <xdr:row>87</xdr:row>
      <xdr:rowOff>88900</xdr:rowOff>
    </xdr:to>
    <xdr:graphicFrame macro="">
      <xdr:nvGraphicFramePr>
        <xdr:cNvPr id="5" name="Chart 4"/>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1219200</xdr:colOff>
      <xdr:row>44</xdr:row>
      <xdr:rowOff>76200</xdr:rowOff>
    </xdr:from>
    <xdr:to>
      <xdr:col>5</xdr:col>
      <xdr:colOff>0</xdr:colOff>
      <xdr:row>66</xdr:row>
      <xdr:rowOff>50800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381000</xdr:colOff>
      <xdr:row>18</xdr:row>
      <xdr:rowOff>190500</xdr:rowOff>
    </xdr:from>
    <xdr:to>
      <xdr:col>4</xdr:col>
      <xdr:colOff>5422900</xdr:colOff>
      <xdr:row>46</xdr:row>
      <xdr:rowOff>88900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289208</xdr:colOff>
      <xdr:row>29</xdr:row>
      <xdr:rowOff>99587</xdr:rowOff>
    </xdr:from>
    <xdr:to>
      <xdr:col>2</xdr:col>
      <xdr:colOff>679009</xdr:colOff>
      <xdr:row>65</xdr:row>
      <xdr:rowOff>201187</xdr:rowOff>
    </xdr:to>
    <xdr:graphicFrame macro="">
      <xdr:nvGraphicFramePr>
        <xdr:cNvPr id="7" name="Chart 6"/>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r:id="rId1" refreshedBy="Microsoft Office User" refreshedDate="43467.765733912034" createdVersion="4" refreshedVersion="4" minRefreshableVersion="3" recordCount="221">
  <cacheSource type="worksheet">
    <worksheetSource name="BELIEFSTable"/>
  </cacheSource>
  <cacheFields count="9">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longText="1"/>
    </cacheField>
    <cacheField name="Latin Start Date" numFmtId="0">
      <sharedItems containsBlank="1" count="53">
        <s v="sunt VII anni quod primo credidit hereticos esse bonos"/>
        <s v="sunt XII anni"/>
        <m/>
        <s v="sunt XV anni quod primo credidit hereticos esse bonos"/>
        <s v="Et sunt XIII anni quod primo credidit hereticos"/>
        <s v="sunt XXX anni quod primo credidit hereticos"/>
        <s v="sunt duo anni quod primo credidit"/>
        <s v="sunt XVI anni quod primo credidit hereticos esse bonos"/>
        <s v="sunt XXIII anni quod primo credit hereticos esse bonos,"/>
        <s v="sunt XX anni quod primo credidit"/>
        <s v="sunt XXII anni quod primo credidit hereticos esse bonos"/>
        <s v="suntXX anni quod primo credidit hereticos esse bonos"/>
        <s v="suntX anni quod primo credidit hereticos esse bonos homines"/>
        <s v="sunt XVIII anni quod primo credidit hereticos esse bonos"/>
        <s v="sunt VIII anni vel circa quod primo credidit hereticos essebonos"/>
        <s v="sunt VIII anni quod primo credebat hereticos esse bonos"/>
        <s v="sunt XIIIIanni vel circa quod primo credidit hereticos bonos homines"/>
        <s v="sunt XII anni quod primo credidit hereticos esse bonos"/>
        <s v="sunt XXII anniquod primo credidit hereticos esse bonos"/>
        <s v="sunt XV anni quod primo credidit hereticos esse bonos homines"/>
        <s v="sunt XL anni quod primo credidithereticos"/>
        <s v="sunt VIII anni quod primo credidit ipsos esse bono"/>
        <s v="sunt XXX anni quod hoc credidit"/>
        <s v="sunt XL anni quod hoc credidit"/>
        <s v="sunt XXV anni quod primo credidit hereticos"/>
        <s v="sunt VII anni vel circa quod primo credidit hereticos"/>
        <s v="sunt XXV anni quod primo credidit hereticos esse bonos homines"/>
        <s v="sunt XX anni quod primo credidit esse bonos homines"/>
        <s v="sunt XXX anni quod primo credidit hereticos esse bonos"/>
        <s v="sunt XII anni quod primo credidit hereticos esse bonos homines"/>
        <s v="sunt XVIanno quod primo credidit hereticos esse bonos"/>
        <s v="sunt XXanni quod primo credidit hereticos esse bonos"/>
        <s v="sunt XLV anni quod credidit"/>
        <s v="XX anni quod primo credidit"/>
        <s v="sunt L anni quod hoc credidit"/>
        <s v="sunt anni quod primo credidit hereticos esse bonos homines"/>
        <s v="sunt XIIII anni quodprimo credidit hereticos esse bonos homines"/>
        <s v="sunt VI anni quod primo credidit hereticos esse bonos homines"/>
        <s v="sunt XX anni quod primo credidit hereticos esse bonos homines"/>
        <s v="sunt X anni vel circa quod primo credidit hereticos hereticos esse bonos homines"/>
        <s v="sunt V anni quod primo credidit hereticos esse bonos homines"/>
        <s v="sunt XXX anni vel circa quod primo credidit hereticos esse bonos homines"/>
        <s v="sunt XVI anni quod primo credidit hereticos esse bonos homines"/>
        <s v="sunt XVIII anni quod primo credidit hereticos bonos homines"/>
        <s v="sunt VII anni quod primo credidit hereticos esse bonos homines"/>
        <s v="sunt Ve anni quod primo credidit hereticos"/>
        <s v="sunt VIII anni quod primo credidithereticos esse bonos"/>
        <s v="sunt IIIIor anni vel circa quod primo credidit hereticos esse bonos"/>
        <s v="sunt XL anni quod primo credidit hereticos"/>
        <s v="sunt XII anni quod primo credidit hereticos bonos homines"/>
        <s v="sunt XIII anni quod primo credidit hereticos esse bonos homines"/>
        <s v="sunt XIII anni quodhoc credidit"/>
        <s v="sunt XIIII anni quod primo credidit esse bonos homines"/>
      </sharedItems>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r:id="rId1" refreshedBy="Microsoft Office User" refreshedDate="43493.794273842592" createdVersion="4" refreshedVersion="4" minRefreshableVersion="3" recordCount="223">
  <cacheSource type="worksheet">
    <worksheetSource ref="K1:K1048576" sheet="Sheet1"/>
  </cacheSource>
  <cacheFields count="1">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r:id="rId1" refreshedBy="Microsoft Office User" refreshedDate="43493.989256712965" createdVersion="4" refreshedVersion="4" minRefreshableVersion="3" recordCount="223">
  <cacheSource type="worksheet">
    <worksheetSource ref="A1:K1048576" sheet="Sheet1"/>
  </cacheSource>
  <cacheFields count="11">
    <cacheField name="XML ID" numFmtId="0">
      <sharedItems containsBlank="1"/>
    </cacheField>
    <cacheField name="Latin Deposition" numFmtId="0">
      <sharedItems containsBlank="1" longText="1"/>
    </cacheField>
    <cacheField name="English Translation" numFmtId="0">
      <sharedItems containsBlank="1" longText="1"/>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acheField>
    <cacheField name="End Date" numFmtId="0">
      <sharedItems containsString="0" containsBlank="1" containsNumber="1" containsInteger="1" minValue="1215" maxValue="1244"/>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r:id="rId1" refreshedBy="Microsoft Office User" refreshedDate="43499.755961458337" createdVersion="4" refreshedVersion="4" minRefreshableVersion="3" recordCount="221">
  <cacheSource type="worksheet">
    <worksheetSource name="Table1"/>
  </cacheSource>
  <cacheFields count="11">
    <cacheField name="XML ID" numFmtId="0">
      <sharedItems count="128">
        <s v="MS609-0001.xml"/>
        <s v="MS609-0002.xml"/>
        <s v="MS609-0005.xml"/>
        <s v="MS609-0006.xml"/>
        <s v="MS609-0011.xml"/>
        <s v="MS609-0012.xml"/>
        <s v="MS609-0013.xml"/>
        <s v="MS609-0015.xml"/>
        <s v="MS609-0017.xml"/>
        <s v="MS609-0078.xml"/>
        <s v="MS609-0079.xml"/>
        <s v="MS609-0080.xml"/>
        <s v="MS609-0081.xml"/>
        <s v="MS609-0082.xml"/>
        <s v="MS609-0084.xml"/>
        <s v="MS609-0086.xml"/>
        <s v="MS609-0088.xml"/>
        <s v="MS609-0089.xml"/>
        <s v="MS609-0090.xml"/>
        <s v="MS609-0093.xml"/>
        <s v="MS609-0101.xml"/>
        <s v="MS609-0102.xml"/>
        <s v="MS609-0132.xml"/>
        <s v="MS609-0133.xml"/>
        <s v="MS609-0134.xml"/>
        <s v="MS609-0135.xml"/>
        <s v="MS609-0136.xml"/>
        <s v="MS609-0137.xml"/>
        <s v="MS609-0138.xml"/>
        <s v="MS609-0160.xml"/>
        <s v="MS609-0162.xml"/>
        <s v="MS609-0165.xml"/>
        <s v="MS609-0172.xml"/>
        <s v="MS609-0173.xml"/>
        <s v="MS609-0175.xml"/>
        <s v="MS609-0176.xml"/>
        <s v="MS609-0181.xml"/>
        <s v="MS609-0182.xml"/>
        <s v="MS609-0183.xml"/>
        <s v="MS609-0185.xml"/>
        <s v="MS609-0186.xml"/>
        <s v="MS609-0188.xml"/>
        <s v="MS609-0192.xml"/>
        <s v="MS609-0194.xml"/>
        <s v="MS609-0196.xml"/>
        <s v="MS609-0198.xml"/>
        <s v="MS609-0199.xml"/>
        <s v="MS609-0201.xml"/>
        <s v="MS609-0202.xml"/>
        <s v="MS609-0203.xml"/>
        <s v="MS609-0204.xml"/>
        <s v="MS609-0205.xml"/>
        <s v="MS609-0207.xml"/>
        <s v="MS609-0209.xml"/>
        <s v="MS609-0210.xml"/>
        <s v="MS609-0211.xml"/>
        <s v="MS609-0212.xml"/>
        <s v="MS609-0214.xml"/>
        <s v="MS609-0217.xml"/>
        <s v="MS609-0220.xml"/>
        <s v="MS609-0222.xml"/>
        <s v="MS609-0224.xml"/>
        <s v="MS609-0230.xml"/>
        <s v="MS609-0231.xml"/>
        <s v="MS609-0232.xml"/>
        <s v="MS609-0233.xml"/>
        <s v="MS609-0242.xml"/>
        <s v="MS609-0248.xml"/>
        <s v="MS609-0262.xml"/>
        <s v="MS609-0266.xml"/>
        <s v="MS609-0276.xml"/>
        <s v="MS609-0292.xml"/>
        <s v="MS609-0294.xml"/>
        <s v="MS609-0295.xml"/>
        <s v="MS609-0298.xml"/>
        <s v="MS609-0299.xml"/>
        <s v="MS609-0301.xml"/>
        <s v="MS609-0302.xml"/>
        <s v="MS609-0393.xml"/>
        <s v="MS609-0419.xml"/>
        <s v="MS609-0421.xml"/>
        <s v="MS609-0425.xml"/>
        <s v="MS609-0450.xml"/>
        <s v="MS609-0453.xml"/>
        <s v="MS609-0454.xml"/>
        <s v="MS609-0455.xml"/>
        <s v="MS609-0456.xml"/>
        <s v="MS609-0459.xml"/>
        <s v="MS609-0461.xml"/>
        <s v="MS609-0465.xml"/>
        <s v="MS609-0467.xml"/>
        <s v="MS609-0470.xml"/>
        <s v="MS609-0471.xml"/>
        <s v="MS609-0472.xml"/>
        <s v="MS609-0474.xml"/>
        <s v="MS609-0477.xml"/>
        <s v="MS609-0478.xml"/>
        <s v="MS609-0481.xml"/>
        <s v="MS609-0482.xml"/>
        <s v="MS609-0486.xml"/>
        <s v="MS609-0487.xml"/>
        <s v="MS609-0501.xml"/>
        <s v="MS609-0509.xml"/>
        <s v="MS609-0511.xml"/>
        <s v="MS609-0566.xml"/>
        <s v="MS609-0575.xml"/>
        <s v="MS609-0577.xml"/>
        <s v="MS609-0585.xml"/>
        <s v="MS609-0588.xml"/>
        <s v="MS609-0589.xml"/>
        <s v="MS609-0597.xml"/>
        <s v="MS609-0600.xml"/>
        <s v="MS609-0601.xml"/>
        <s v="MS609-0605.xml"/>
        <s v="MS609-0606.xml"/>
        <s v="MS609-0607.xml"/>
        <s v="MS609-0608.xml"/>
        <s v="MS609-0610.xml"/>
        <s v="MS609-0611.xml"/>
        <s v="MS609-0612.xml"/>
        <s v="MS609-0613.xml"/>
        <s v="MS609-3738.xml"/>
        <s v="MS609-3739.xml"/>
        <s v="MS609-3740.xml"/>
        <s v="MS609-3741.xml"/>
        <s v="MS609-3742.xml"/>
        <s v="MS609-3747.xml"/>
        <s v="MS609-3750.xml"/>
      </sharedItems>
    </cacheField>
    <cacheField name="Latin Deposition" numFmtId="0">
      <sharedItems longText="1"/>
    </cacheField>
    <cacheField name="English Translation" numFmtId="0">
      <sharedItems containsBlank="1" count="57" longText="1">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m/>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The witness did not see heretics otherwise, nor believed, nor gave or sent them anything, nor heard their errors. The witness said after that he believed the aforesaid heretics to be good men and to have good faith, etc. Witnesses as in confession of Pons Garnier."/>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s v="He recognized that he had done a wicked thing, because after he abjured heresy and swore to persecute heretics from the time of the Peace of Paris, he then saw, adored, and hid heretics. He abjured heresy and swore, etc. Witnesses: as stated before."/>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s v="She abjured heresy and wore, etc. Witnesses: as in the confession of Ermengarde. She was not given penance."/>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haredItems>
    </cacheField>
    <cacheField name="Latin Start Date" numFmtId="0">
      <sharedItems containsBlank="1"/>
    </cacheField>
    <cacheField name="Latin End Date" numFmtId="0">
      <sharedItems containsBlank="1"/>
    </cacheField>
    <cacheField name="Start Date" numFmtId="0">
      <sharedItems containsString="0" containsBlank="1" containsNumber="1" containsInteger="1" minValue="1195" maxValue="1243" count="21">
        <n v="1238"/>
        <n v="1233"/>
        <m/>
        <n v="1230"/>
        <n v="1232"/>
        <n v="1215"/>
        <n v="1243"/>
        <n v="1229"/>
        <n v="1223"/>
        <n v="1225"/>
        <n v="1235"/>
        <n v="1227"/>
        <n v="1237"/>
        <n v="1231"/>
        <n v="1205"/>
        <n v="1220"/>
        <n v="1200"/>
        <n v="1195"/>
        <n v="1239"/>
        <n v="1240"/>
        <n v="1241"/>
      </sharedItems>
    </cacheField>
    <cacheField name="End Date" numFmtId="0">
      <sharedItems containsString="0" containsBlank="1" containsNumber="1" containsInteger="1" minValue="1215" maxValue="1244" count="17">
        <n v="1240"/>
        <n v="1241"/>
        <m/>
        <n v="1235"/>
        <n v="1239"/>
        <n v="1233"/>
        <n v="1244"/>
        <n v="1237"/>
        <n v="1242"/>
        <n v="1229"/>
        <n v="1230"/>
        <n v="1238"/>
        <n v="1243"/>
        <n v="1234"/>
        <n v="1221"/>
        <n v="1236"/>
        <n v="1215"/>
      </sharedItems>
    </cacheField>
    <cacheField name="Latin Beliefs" numFmtId="0">
      <sharedItems containsBlank="1"/>
    </cacheField>
    <cacheField name="Belief Tags" numFmtId="0">
      <sharedItems containsBlank="1" count="37">
        <s v="#pos_bonos_homines #pos_bonam_fidem #pos_veraces #pos_amicos_dei"/>
        <m/>
        <s v="#pos_bonos_homines #pos_bonam_fidem #pos_amicos_dei #pos_veraces"/>
        <s v="#pos_bonos_homines #pos_amicos_dei #pos_posse_salvari"/>
        <s v="#pos_bonos_homines #pos_bonam_fidem #pos_posse_salvari"/>
        <s v="#pos_bonos_homines #pos_bonam_fidem"/>
        <s v="#pos_bonam_fidem #pos_bonos_homines #pos_amicos_dei #pos_posse_salvari"/>
        <s v="#neg_bonos_homines #neg_bonam_fidem #neg_posse_salvari"/>
        <s v="#pos_bonos_homines #pos_bonam_fidem #pos_amicos_dei #pos_posse_salvari"/>
        <s v="#pos_bonos_homines #pos_bonam_fidem #pos_veraces #pos_amicos_dei #pos_posse_salvari"/>
        <s v="#pos_bonam_fidem #pos_bonos_homines"/>
        <s v="#neg_err_visibilia #neg_err_hostia #neg_err_matrimonio #pos_err_resurrectione"/>
        <s v="#pos_bonos_homines"/>
        <s v="#pos_err_visibilia #neg_err_resurrectione #neg_err_hostia #neg_err_matrimonio #neg_err_baptismo"/>
        <s v="#pos_bonam_fidem #pos_bonos_homines #pos_amicos_dei #pos_veraces"/>
        <s v="#pos_bonam_fidem #pos_bonos_homines #pos_posse_salvari"/>
        <s v="#pos_bonam_fidem #pos_bonos_homines #pos_amicos_dei #pos_veraces #pos_posse_salvari"/>
        <s v="#pos_bonam_fidem #pos_bonos_homines #pos_veraces #pos_amicos_dei #pos_posse_salvari"/>
        <s v="#pos_bonos_homines #pos_amicos_dei #pos_veraces #pos_posse_salvari"/>
        <s v="#pos_bonos_homines #pos_bonam_fidem #pos_amicos_dei"/>
        <s v="#neg_bonos_homines #neg_amicos_dei #neg_veraces"/>
        <s v="#pos_bonos_homines #pos_veraces #pos_amicos_dei"/>
        <s v="#pos_bonos_homines #pos_veraces #pos_amicos_dei #pos_posse_salvari"/>
        <s v="#pos_bonos_homines #pos_amicos_dei #pos_veraces"/>
        <s v="#neg_bonos_homines #neg_veraces #neg_amicos_dei"/>
        <s v="#neg_bonos_homines #neg_bonam_fidem"/>
        <s v="#pos_bonam_fidem #pos_bonos_homines #pos_veraces #pos_amicos_dei"/>
        <s v="#pos_bonos_homines #pos_veraces #pos_amicos_dei #pos_bonam_fidem #pos_posse_salvari"/>
        <s v="#neg_bonos_homines #neg_veraces #neg_bonam_fidem #neg_posse_salvari"/>
        <s v="#pos_bonos_homines #pos_veraces #pos_bonam_fidem #pos_posse_salvari #pos_amicos_dei"/>
        <s v="#pos_bonam_fidem #pos_bonam_fidem #pos_posse_salvari"/>
        <s v="#pos_bonam_fidem #pos_bonos_homines #pos_amicos_dei"/>
        <s v="#pos_bonos_homines #pos_amicos_dei #pos_amicos_dei #pos_posse_salvari"/>
        <s v="#pos_bonos_homines #pos_bonos_homines #pos_veraces #pos_amicos_dei"/>
        <s v="#pos_bonos_homines #pos_amicos_dei #pos_veraces #pos_posse_salvari #pos_bonam_fidem"/>
        <s v="#pos_bonos_homines #pos_bonam_fidem #pos_posse_salvari #pos_amicos_dei #pos_veraces"/>
        <s v="#pos_bonos_homines #pos_bonam_fidem #pos_amicos_dei #pos_posse_salvari #pos_veraces"/>
      </sharedItems>
    </cacheField>
    <cacheField name="Latin Heard Errors" numFmtId="0">
      <sharedItems containsBlank="1" longText="1"/>
    </cacheField>
    <cacheField name="Heard Errors Tags" numFmtId="0">
      <sharedItems containsBlank="1" count="46">
        <s v="#pos_err_visibilia #neg_err_matrimonio #neg_err_baptismo #neg_err_resurrectione #neg_err_hostia"/>
        <s v="#pos_err_visibilia #pos_err_matrimonio #neg_err_hostia #neg_err_baptismo #neg_err_resurrectione"/>
        <m/>
        <s v="#neg_err_visibilia #neg_err_baptismo #neg_err_hostia #neg_err_matrimonio #pos_err_cleric_say"/>
        <s v="#pos_err_visibilia #pos_err_baptismo #pos_err_hostia #pos_err_matrimonio"/>
        <s v="#pos_err_visibilia #pos_err_baptismo #pos_err_hostia #pos_err_matrimonio #pos_err_hostia"/>
        <s v="#pos_err_visibilia #pos_err_baptismo #pos_err_hostia #pos_err_matrimonio #pos_err_resurrectione"/>
        <s v="#pos_err_visibilia #pos_err_hostia #pos_err_matrimonio"/>
        <s v="#neg_err_visibilia #neg_err_sacrementis"/>
        <s v="#pos_err_visibilia #pos_err_hostia #pos_err_matrimonio #pos_err_baptismo #pos_err_resurrectione"/>
        <s v="#pos_err_visibilia #pos_err_hostia #pos_err_baptismo #pos_err_matrimonio #pos_err_resurrectione"/>
        <s v="#neg_err_visibilia #neg_err_baptismo #neg_err_matrimonio #neg_err_hostia #neg_err_resurrectione"/>
        <s v="#neg_err_visibilia #neg_err_hostia #neg_err_baptismo #neg_err_matrimonio #neg_err_resurrectione"/>
        <s v="#neg_err_visibilia #neg_err_sacrementis #neg_err_baptismo"/>
        <s v="#neg_err_visibilia #neg_err_hostia #neg_err_matrimonio #pos_err_resurrectione"/>
        <s v="#pos_err_visibilia #pos_err_hostia #pos_err_matrimonio #pos_err_resurrectione #pos_err_baptismo"/>
        <s v="#neg_err_visibilia #neg_err_matrimonio #neg_err_resurrectione #pos_err_hostia"/>
        <s v="#neg_err_visibilia #neg_err_hostia #neg_err_matrimonio"/>
        <s v="#pos_err_visibilia #pos_err_hostia #pos_err_matrimonio #neg_err_baptismo #neg_err_resurrectione"/>
        <s v="#pos_err_visibilia #pos_err_baptismo #pos_err_matrimonio #pos_err_hostia"/>
        <s v="#pos_err_visibilia #neg_err_resurrectione #neg_err_hostia #neg_err_matrimonio #neg_err_baptismo"/>
        <s v="#neg_err_visibilia #neg_err_hostia #neg_err_matrimonio #neg_err_baptismo #pos_err_cleric_say"/>
        <s v="#pos_err_visibilia #pos_err_baptismo #pos_err_matrimonio #neg_err_hostia #neg_err_resurrectione"/>
        <s v="#neg_err_visibilia #neg_err_baptismo #neg_err_matrimonio #neg_err_hostia #pos_err_cleric_say"/>
        <s v="#neg_err_visibilia #neg_err_hostia #neg_err_matrimonio #neg_err_baptismo"/>
        <s v="#pos_err_visibilia #pos_err_matrimonio #pos_err_baptismo #pos_err_hostia"/>
        <s v="#neg_err_visibilia #neg_err_baptismo #neg_err_matrimonio #neg_err_hostia"/>
        <s v="#neg_err_visibilia #neg_err_matrimonio #neg_err_baptismo #neg_err_hostia"/>
        <s v="#pos_err_visibilia #neg_err_sacrementis"/>
        <s v="#neg_err_visibilia #neg_err_hostia #neg_err_matrimonio #neg_err_resurrectione"/>
        <s v="#pos_err_hostia #neg_err_sacrementis #neg_err_visibilia"/>
        <s v="#pos_err_hostia #pos_err_resurrectione #pos_err_matrimonio #neg_err_visibilia"/>
        <s v="#neg_err_visibilia #neg_err_matrimonio #neg_err_hostia #neg_err_matrimonio #neg_err_resurrectione"/>
        <s v="#pos_err_visibilia #pos_err_baptismo #pos_err_matrimonio #pos_err_resurrectione #pos_err_hostia"/>
        <s v="#pos_err_visibilia #pos_err_hostia #pos_err_matrimonio #pos_err_resurrectione"/>
        <s v="#neg_err_errors"/>
        <s v="#pos_err_visibilia #pos_err_hostia #neg_err_baptismo #neg_err_resurrectione"/>
        <s v="#neg_err_visibilia #neg_err_baptismo #neg_err_matrimonio #neg_err_resurrectione #neg_err_hostia #pos_err_cleric_say"/>
        <s v="#pos_err_visibilia #pos_err_resurrectione #neg_err_hostia #neg_err_baptismo #neg_err_matrimonio"/>
        <s v="#neg_err_visibilia #pos_err_matrimonio #pos_err_resurrectione #neg_err_hostia #neg_err_baptismo"/>
        <s v="#pos_err_matrimonio #pos_err_resurrectione #neg_err_visibilia #neg_err_baptismo #neg_err_hostia"/>
        <s v="#pos_err_visibilia #pos_err_hostia"/>
        <s v="#neg_err_visibilia #neg_err_hostia"/>
        <s v="#neg_err_sacrementis #neg_err_visibilia"/>
        <s v="#pos_err_visibilia #pos_err_baptismo #pos_err_matrimonio #pos_err_hostia #pos_err_resurrectione"/>
        <s v="#pos_err_visibilia #pos_err_hostia #pos_err_resurrectione #pos_err_matrimonio"/>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x v="0"/>
    <s v="sunt V anni quod ultimo dimisit ipsam credulitatem"/>
    <x v="0"/>
    <x v="0"/>
    <s v="Dixit quod credebat hereticos esse bonoshomines et habere bonam fidem et esse veraces et amicos Dei"/>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x v="1"/>
    <s v="sunt IIIIor anni"/>
    <x v="1"/>
    <x v="1"/>
    <s v="credidit hereticos esse bonos et habere bonam fidem et esseveraces et amicos Dei"/>
    <x v="0"/>
  </r>
  <r>
    <x v="1"/>
    <s v="credidit hereticos esse bonos et habere bonam fidem et esseveraces et amicos Dei"/>
    <m/>
    <x v="2"/>
    <m/>
    <x v="2"/>
    <x v="2"/>
    <m/>
    <x v="1"/>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x v="3"/>
    <s v="sunt X anni quod non credidit."/>
    <x v="3"/>
    <x v="3"/>
    <s v="Dixit etiam quod credidit hereticos esse bonos homines et habere bonam fidem et esse veraces et amicos Die."/>
    <x v="2"/>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x v="4"/>
    <s v="et sunt VI anni ultimo dimisit"/>
    <x v="4"/>
    <x v="4"/>
    <s v="credidit hereticos esse bonos et haberebonam fidem et esse veraces et amicos Dei."/>
    <x v="2"/>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x v="5"/>
    <s v="sunt XIX anni quod ultimo dimisit"/>
    <x v="5"/>
    <x v="5"/>
    <s v="quod credidit hereticos esse bonos et habere bonam fidem et esse veraces et amicos Dei"/>
    <x v="0"/>
  </r>
  <r>
    <x v="4"/>
    <s v="quod credidit hereticos esse bonos et habere bonam fidem et esse veraces et amicos Dei"/>
    <m/>
    <x v="2"/>
    <m/>
    <x v="2"/>
    <x v="2"/>
    <m/>
    <x v="1"/>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x v="6"/>
    <s v="est annus quod ultimo dimisit"/>
    <x v="6"/>
    <x v="6"/>
    <s v="credidit hereticos esse bonos et habere bonam fidem et esse veraces et amicos Dei"/>
    <x v="0"/>
  </r>
  <r>
    <x v="5"/>
    <s v="credidit hereticos esse bonos et habere bonam fidem et esse veraces et amicos Dei"/>
    <m/>
    <x v="2"/>
    <m/>
    <x v="2"/>
    <x v="2"/>
    <m/>
    <x v="1"/>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x v="7"/>
    <s v="non credidit VIII anni sunt"/>
    <x v="7"/>
    <x v="7"/>
    <s v="Predictos hereticos credidit essebonos homines et amicos Dei et posse salvari per ipsos licet sciret quod ecclesia persequereter eos"/>
    <x v="3"/>
  </r>
  <r>
    <x v="6"/>
    <s v="Predictos hereticos credidit essebonos homines et amicos Dei et posse salvari per ipsos licet sciret quod ecclesia persequereter eos"/>
    <m/>
    <x v="2"/>
    <m/>
    <x v="2"/>
    <x v="2"/>
    <m/>
    <x v="1"/>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x v="8"/>
    <s v="non credit postquam fecit confessionem suam de heresi fratri Ferrario et socio suo, inquisitores, apud Saysac"/>
    <x v="8"/>
    <x v="8"/>
    <s v="Predictos hereticos credit esse bonos et habere bonam fidem et posse salvari per ipsos"/>
    <x v="4"/>
  </r>
  <r>
    <x v="7"/>
    <s v="Predictos hereticos credit esse bonos et habere bonam fidem et posse salvari per ipsos"/>
    <m/>
    <x v="2"/>
    <m/>
    <x v="2"/>
    <x v="2"/>
    <m/>
    <x v="1"/>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x v="2"/>
    <m/>
    <x v="2"/>
    <x v="2"/>
    <s v="Predictos hereticos credidit tunc esse bonos homines et habere bonam fidem licet sciret quod Ecclesia persequeretur eos"/>
    <x v="5"/>
  </r>
  <r>
    <x v="8"/>
    <s v="Predictos hereticos credidit tunc esse bonos homines et habere bonam fidem licet sciret quod Ecclesia persequeretur eos"/>
    <m/>
    <x v="2"/>
    <m/>
    <x v="2"/>
    <x v="2"/>
    <m/>
    <x v="1"/>
  </r>
  <r>
    <x v="9"/>
    <s v="credidit hereticos esse bonos homines et habere bonam fidem et esse veraceset amicos Dei."/>
    <m/>
    <x v="2"/>
    <m/>
    <x v="2"/>
    <x v="2"/>
    <m/>
    <x v="1"/>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x v="2"/>
    <m/>
    <x v="2"/>
    <x v="2"/>
    <m/>
    <x v="1"/>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x v="2"/>
    <m/>
    <x v="2"/>
    <x v="2"/>
    <m/>
    <x v="1"/>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x v="9"/>
    <s v="non credidit X anni"/>
    <x v="9"/>
    <x v="3"/>
    <s v="Predictos hereticos credidit essebonos homines et habere bonam fidem et posse salvari per ipsos licet sciret quod ecclesia persequeret eos"/>
    <x v="4"/>
  </r>
  <r>
    <x v="11"/>
    <s v="Predictos hereticos credidit essebonos homines et habere bonam fidem et posse salvari per ipsos licet sciret quod ecclesia persequeret eos"/>
    <m/>
    <x v="2"/>
    <m/>
    <x v="2"/>
    <x v="2"/>
    <m/>
    <x v="1"/>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x v="2"/>
    <m/>
    <x v="2"/>
    <x v="2"/>
    <s v="Predictos hereticos credidit esse bonos homines et habere bonam fidem et posse salvari per ipsos."/>
    <x v="4"/>
  </r>
  <r>
    <x v="12"/>
    <s v="Predictos hereticos credidit esse bonos homines et habere bonam fidem et posse salvari per ipsos."/>
    <m/>
    <x v="2"/>
    <m/>
    <x v="2"/>
    <x v="2"/>
    <m/>
    <x v="1"/>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x v="10"/>
    <s v="sed non credidit postquam frater Ferrarius reconciliavitipsam"/>
    <x v="8"/>
    <x v="9"/>
    <s v="Predictos hereticos credidit esse bonos homines et habere bonam fidem et posse salvari per ipsos licet sciret quod ecclesia persequereter eos"/>
    <x v="4"/>
  </r>
  <r>
    <x v="13"/>
    <s v="Predictos hereticos credidit esse bonos homines et habere bonam fidem et posse salvari per ipsos licet sciret quod ecclesia persequereter eos"/>
    <m/>
    <x v="2"/>
    <m/>
    <x v="2"/>
    <x v="2"/>
    <m/>
    <x v="1"/>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x v="11"/>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r>
  <r>
    <x v="14"/>
    <s v="Predictos hereticos credidit esse bonos homines et habere bonam fidem et esse amicos Dei et posse salvari per ipsos licet sciret quod Ecclesia persequeretur eos."/>
    <m/>
    <x v="2"/>
    <m/>
    <x v="2"/>
    <x v="2"/>
    <m/>
    <x v="1"/>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x v="12"/>
    <s v="sed non credidit sex anni sunt"/>
    <x v="10"/>
    <x v="4"/>
    <s v="Predictos hereticos crediditesse bonos homines et habere bonam fidem et posse salvari per ipsos licet sciret quod ecclesia persequeretur eos."/>
    <x v="4"/>
  </r>
  <r>
    <x v="15"/>
    <s v="Predictos hereticos crediditesse bonos homines et habere bonam fidem et posse salvari per ipsos licet sciret quod ecclesia persequeretur eos."/>
    <m/>
    <x v="2"/>
    <m/>
    <x v="2"/>
    <x v="2"/>
    <m/>
    <x v="1"/>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x v="2"/>
    <m/>
    <x v="2"/>
    <x v="2"/>
    <s v="Predictos hereticos non credidit esse bonos nec habere bonam fidem nec posse salvari per ipsos"/>
    <x v="7"/>
  </r>
  <r>
    <x v="16"/>
    <s v="Predictos hereticos non credidit esse bonos nec habere bonam fidem nec posse salvari per ipsos"/>
    <m/>
    <x v="2"/>
    <m/>
    <x v="2"/>
    <x v="2"/>
    <m/>
    <x v="1"/>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x v="13"/>
    <s v="sunt anni quod dimisit omnino credulitatem illorum"/>
    <x v="11"/>
    <x v="6"/>
    <s v="Predictos hereticos credidit esse bonos homines et haberebonam fidem et posse salvari per ipsos quamvis sciret ecclesia persequeretur eos"/>
    <x v="4"/>
  </r>
  <r>
    <x v="17"/>
    <s v="Predictos hereticos credidit esse bonos homines et haberebonam fidem et posse salvari per ipsos quamvis sciret ecclesia persequeretur eos"/>
    <m/>
    <x v="2"/>
    <m/>
    <x v="2"/>
    <x v="2"/>
    <m/>
    <x v="1"/>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x v="14"/>
    <s v="sunt IIIIor anni quod non credidit predicta omnia"/>
    <x v="12"/>
    <x v="1"/>
    <s v="Predictos hereticoscredidit esse bonos homines et habere bonam fidem et posse salvari per ipsos licet sciret quod ecclesia persequeretur eos"/>
    <x v="4"/>
  </r>
  <r>
    <x v="18"/>
    <s v="Predictos hereticoscredidit esse bonos homines et habere bonam fidem et posse salvari per ipsos licet sciret quod ecclesia persequeretur eos"/>
    <m/>
    <x v="2"/>
    <m/>
    <x v="2"/>
    <x v="2"/>
    <m/>
    <x v="1"/>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x v="2"/>
    <m/>
    <x v="2"/>
    <x v="2"/>
    <s v="Predictos hereticos o credidit hereticos credidit esse bonos homines et per ipsos licet sciret quod ecclesia persequeretur eos"/>
    <x v="8"/>
  </r>
  <r>
    <x v="19"/>
    <s v="Predictos hereticos o credidit hereticos credidit esse bonos homines et per ipsos licet sciret quod ecclesia persequeretur eos"/>
    <m/>
    <x v="2"/>
    <m/>
    <x v="2"/>
    <x v="2"/>
    <m/>
    <x v="1"/>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x v="2"/>
    <m/>
    <x v="2"/>
    <x v="2"/>
    <s v="Predictos hereticos credidit esse bonos homines et habere bonamfidem et esse amicos Dei et veraces licet sciret quod ecclesia persequeretur eos, et si moreretur tunc velletmori in manibus eorum."/>
    <x v="2"/>
  </r>
  <r>
    <x v="20"/>
    <s v="Predictos hereticos credidit esse bonos homines et habere bonamfidem et esse amicos Dei et veraces licet sciret quod ecclesia persequeretur eos, et si moreretur tunc velletmori in manibus eorum."/>
    <m/>
    <x v="2"/>
    <m/>
    <x v="2"/>
    <x v="2"/>
    <m/>
    <x v="1"/>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x v="15"/>
    <s v="non credebat VI anni sunt"/>
    <x v="12"/>
    <x v="4"/>
    <s v="credidit esse bonos homines at habere bonam fidem licet sciret quod Ecclesia persequeretur eos"/>
    <x v="5"/>
  </r>
  <r>
    <x v="21"/>
    <s v="credidit esse bonos homines at habere bonam fidem licet sciret quod Ecclesia persequeretur eos"/>
    <m/>
    <x v="2"/>
    <m/>
    <x v="2"/>
    <x v="2"/>
    <m/>
    <x v="1"/>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x v="16"/>
    <s v="sunt XIII anni vel circa quod ultimo dimisit illam credulitatem"/>
    <x v="13"/>
    <x v="5"/>
    <s v="credidit hereticos esse bonos homines et habere bonam fidem et esse veraces et amicos Dei et posse salvari per ipsos."/>
    <x v="9"/>
  </r>
  <r>
    <x v="22"/>
    <s v="credidit hereticos esse bonos homines et habere bonam fidem et esse veraces et amicos Dei et posse salvari per ipsos."/>
    <m/>
    <x v="2"/>
    <m/>
    <x v="2"/>
    <x v="2"/>
    <m/>
    <x v="1"/>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x v="2"/>
    <m/>
    <x v="2"/>
    <x v="2"/>
    <s v="nunquam adoravit nec nec credidit eos hereticos bonos homines nec esse veraces nec amicos dei nec posse salvariper ipsos"/>
    <x v="1"/>
  </r>
  <r>
    <x v="23"/>
    <s v="nunquam adoravit nec nec credidit eos hereticos bonos homines nec esse veraces nec amicos dei nec posse salvariper ipsos"/>
    <m/>
    <x v="2"/>
    <m/>
    <x v="2"/>
    <x v="2"/>
    <m/>
    <x v="1"/>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x v="17"/>
    <s v="sunt V anni quod non credidit"/>
    <x v="1"/>
    <x v="0"/>
    <s v="se credidisse hereticos esse bonos homines et habere bonam fidem et esse veraces et amicos Dei et posse salvari per ipsos"/>
    <x v="9"/>
  </r>
  <r>
    <x v="24"/>
    <s v="se credidisse hereticos esse bonos homines et habere bonam fidem et esse veraces et amicos Dei et posse salvari per ipsos"/>
    <m/>
    <x v="2"/>
    <m/>
    <x v="2"/>
    <x v="2"/>
    <m/>
    <x v="1"/>
  </r>
  <r>
    <x v="25"/>
    <s v="se credidisse hereticos esse bonos homines et habere bonam fidem et esse veraces et amicos Dei et posse salvari per ipsos"/>
    <m/>
    <x v="2"/>
    <m/>
    <x v="2"/>
    <x v="2"/>
    <m/>
    <x v="1"/>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x v="18"/>
    <s v="sunt VIII anni quod non credidit"/>
    <x v="8"/>
    <x v="7"/>
    <s v="se credidisse esse bonos homines ethabere bonam fidem et esse veraces et amicos Dei et posse salvari per ipsos."/>
    <x v="9"/>
  </r>
  <r>
    <x v="26"/>
    <s v="se credidisse esse bonos homines ethabere bonam fidem et esse veraces et amicos Dei et posse salvari per ipsos."/>
    <m/>
    <x v="2"/>
    <m/>
    <x v="2"/>
    <x v="2"/>
    <m/>
    <x v="1"/>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x v="19"/>
    <s v="sunt X anni quod non credidit"/>
    <x v="3"/>
    <x v="3"/>
    <m/>
    <x v="1"/>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x v="2"/>
    <m/>
    <x v="2"/>
    <x v="2"/>
    <m/>
    <x v="1"/>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x v="9"/>
    <s v="non credidit XV anni sunt"/>
    <x v="9"/>
    <x v="10"/>
    <m/>
    <x v="1"/>
  </r>
  <r>
    <x v="28"/>
    <s v="credidit eos esse bonos homines et haberebonam fidem et esse amicos Dei."/>
    <m/>
    <x v="2"/>
    <m/>
    <x v="2"/>
    <x v="2"/>
    <m/>
    <x v="1"/>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x v="20"/>
    <s v="sunt XII anni quod ultimo dimisit errores eorum"/>
    <x v="14"/>
    <x v="5"/>
    <s v="Predictos hereticos credidit esse bonos et habere bonam fidem"/>
    <x v="5"/>
  </r>
  <r>
    <x v="29"/>
    <s v="Predictos hereticos credidit esse bonos et habere bonam fidem"/>
    <m/>
    <x v="2"/>
    <m/>
    <x v="2"/>
    <x v="2"/>
    <m/>
    <x v="1"/>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x v="21"/>
    <s v="in eodem anno dimisit errores."/>
    <x v="12"/>
    <x v="7"/>
    <s v="Predictos hereticos credidit esse bonos homines et habere bonam fidem."/>
    <x v="10"/>
  </r>
  <r>
    <x v="30"/>
    <s v="Predictos hereticos credidit esse bonos homines et habere bonam fidem."/>
    <m/>
    <x v="2"/>
    <m/>
    <x v="2"/>
    <x v="2"/>
    <m/>
    <x v="1"/>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x v="2"/>
    <m/>
    <x v="2"/>
    <x v="2"/>
    <s v="Item. Dixit postea quod predictos hereticos esse bonos homines et habere bonamfidem et cetera"/>
    <x v="10"/>
  </r>
  <r>
    <x v="31"/>
    <s v="Item. Dixit postea quod predictos hereticos esse bonos homines et habere bonamfidem et cetera"/>
    <m/>
    <x v="2"/>
    <m/>
    <x v="2"/>
    <x v="2"/>
    <m/>
    <x v="1"/>
  </r>
  <r>
    <x v="32"/>
    <s v="credidit hereticos esse bonos homineslicet sciret quod ecclesia persequeretur eos."/>
    <m/>
    <x v="2"/>
    <m/>
    <x v="2"/>
    <x v="2"/>
    <m/>
    <x v="1"/>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x v="2"/>
    <m/>
    <x v="2"/>
    <x v="2"/>
    <s v="Dixit etiam quod non audivit hereticos dicentes errores de visibilibus nec de hostia sacrata nec de matrimonio sed bene audivit ipsos dicentes quod carnis resurrectio non erit sed ipse testis non credidit eis."/>
    <x v="11"/>
  </r>
  <r>
    <x v="34"/>
    <s v="credidit hereticos esse bonos homines licet sciret quod ecclesia persequeretur eos"/>
    <m/>
    <x v="2"/>
    <m/>
    <x v="2"/>
    <x v="2"/>
    <m/>
    <x v="1"/>
  </r>
  <r>
    <x v="35"/>
    <s v="credidittunc hereticos esse bonos homines licet sciret quod ecclesia persequeretur eos"/>
    <m/>
    <x v="2"/>
    <m/>
    <x v="2"/>
    <x v="2"/>
    <m/>
    <x v="1"/>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x v="22"/>
    <s v="sunt VI anni non credidit."/>
    <x v="5"/>
    <x v="4"/>
    <s v="credidit hereticos esse bonos homines licet sciret quod ecclesia persequeretur eos"/>
    <x v="12"/>
  </r>
  <r>
    <x v="36"/>
    <s v="credidit hereticos esse bonos homines licet sciret quod ecclesia persequeretur eos"/>
    <m/>
    <x v="2"/>
    <m/>
    <x v="2"/>
    <x v="2"/>
    <m/>
    <x v="1"/>
  </r>
  <r>
    <x v="37"/>
    <s v="credidit hereticos esse bones homines licet sciret quod Ecclesia persequeretur eos"/>
    <m/>
    <x v="2"/>
    <m/>
    <x v="2"/>
    <x v="2"/>
    <m/>
    <x v="1"/>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x v="2"/>
    <s v="sed non credidit Ve anni sunt ut dictum est"/>
    <x v="2"/>
    <x v="0"/>
    <s v="credidit hereticos esse bones homines licet sciret quod ecclesia persequeretur eos"/>
    <x v="12"/>
  </r>
  <r>
    <x v="38"/>
    <s v="credidit hereticos esse bones homines licet sciret quod ecclesia persequeretur eos"/>
    <m/>
    <x v="2"/>
    <m/>
    <x v="2"/>
    <x v="2"/>
    <m/>
    <x v="1"/>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x v="23"/>
    <s v="sunt VII anni quod non credidit."/>
    <x v="14"/>
    <x v="11"/>
    <s v="credidit hereticos esse bonos homines licet sciretquod ecclesia persequeretur eos"/>
    <x v="12"/>
  </r>
  <r>
    <x v="39"/>
    <s v="credidit hereticos esse bonos homines licet sciretquod ecclesia persequeretur eos"/>
    <m/>
    <x v="2"/>
    <m/>
    <x v="2"/>
    <x v="2"/>
    <m/>
    <x v="1"/>
  </r>
  <r>
    <x v="40"/>
    <s v="Credidit hereticos esse bones homines et credidit salvari cum ipsis licet sciret quod ecclesiapersequeretur eos"/>
    <m/>
    <x v="2"/>
    <m/>
    <x v="2"/>
    <x v="2"/>
    <m/>
    <x v="1"/>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x v="24"/>
    <s v="sunt Veanni quod non credidit."/>
    <x v="15"/>
    <x v="0"/>
    <s v="Dixit etiam quod credidit hereticos esse bonoset habere bonam fidem et esse veraces et amicos Dei"/>
    <x v="0"/>
  </r>
  <r>
    <x v="41"/>
    <s v="Dixit etiam quod credidit hereticos esse bonoset habere bonam fidem et esse veraces et amicos Dei"/>
    <m/>
    <x v="2"/>
    <m/>
    <x v="2"/>
    <x v="2"/>
    <m/>
    <x v="1"/>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x v="2"/>
    <m/>
    <x v="2"/>
    <x v="2"/>
    <s v="credidit hereticos esse bonos homineset habere bonam fidem et esse veraces et amicos Dei."/>
    <x v="0"/>
  </r>
  <r>
    <x v="42"/>
    <s v="credidit hereticos esse bonos homineset habere bonam fidem et esse veraces et amicos Dei."/>
    <m/>
    <x v="2"/>
    <m/>
    <x v="2"/>
    <x v="2"/>
    <m/>
    <x v="1"/>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x v="25"/>
    <s v="sunt III anni quod non credidit."/>
    <x v="0"/>
    <x v="8"/>
    <s v="audivit hereticos dicentes quod Deus non fecit celum etteram et ipse credidit predicto errori. De baptismo, de hostia sacrata, de matrimonio, de resurrectione mortuorum non recolitquod audivit hereticos loquentes"/>
    <x v="13"/>
  </r>
  <r>
    <x v="44"/>
    <s v="credidit esse bonos homines et habere bonamfidem et esse veraces et amicos Dei et posse salvari per ipsos"/>
    <m/>
    <x v="2"/>
    <m/>
    <x v="2"/>
    <x v="2"/>
    <m/>
    <x v="1"/>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x v="26"/>
    <s v="non credidit VI anni sunt"/>
    <x v="15"/>
    <x v="4"/>
    <s v="Predictos hereticos credidit esse bonoset habere bonam fidem et amicos die et posse salvarri salvari per ipsos"/>
    <x v="6"/>
  </r>
  <r>
    <x v="45"/>
    <s v="Predictos hereticos credidit esse bonoset habere bonam fidem et amicos die et posse salvarri salvari per ipsos"/>
    <m/>
    <x v="2"/>
    <m/>
    <x v="2"/>
    <x v="2"/>
    <m/>
    <x v="1"/>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x v="2"/>
    <m/>
    <x v="2"/>
    <x v="2"/>
    <m/>
    <x v="1"/>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x v="2"/>
    <m/>
    <x v="2"/>
    <x v="2"/>
    <s v="Predictos hereticos non credidit esse bonos homines nec habere bonam fidem nec posse salvariper ipsos"/>
    <x v="7"/>
  </r>
  <r>
    <x v="46"/>
    <s v="Predictos hereticos non credidit esse bonos homines nec habere bonam fidem nec posse salvariper ipsos"/>
    <m/>
    <x v="2"/>
    <m/>
    <x v="2"/>
    <x v="2"/>
    <m/>
    <x v="1"/>
  </r>
  <r>
    <x v="46"/>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x v="2"/>
    <m/>
    <x v="2"/>
    <x v="2"/>
    <m/>
    <x v="1"/>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x v="2"/>
    <m/>
    <x v="2"/>
    <x v="2"/>
    <s v="Predictos hereticos credidit esse bonos homines et habere etbonam fidem et esse amicos Die et posse salvari per ipsos"/>
    <x v="6"/>
  </r>
  <r>
    <x v="47"/>
    <s v="Predictos hereticos credidit esse bonos homines et habere etbonam fidem et esse amicos Die et posse salvari per ipsos"/>
    <m/>
    <x v="2"/>
    <m/>
    <x v="2"/>
    <x v="2"/>
    <m/>
    <x v="1"/>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x v="27"/>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r>
  <r>
    <x v="48"/>
    <s v="Predictos hereticos credidit esse bonos homines et habere bonam fidem et esse amicos die et veraces licet sciret quod ecclesia persequitor eos"/>
    <m/>
    <x v="2"/>
    <m/>
    <x v="2"/>
    <x v="2"/>
    <m/>
    <x v="1"/>
  </r>
  <r>
    <x v="48"/>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x v="2"/>
    <m/>
    <x v="2"/>
    <x v="2"/>
    <m/>
    <x v="1"/>
  </r>
  <r>
    <x v="49"/>
    <s v="Alibi non vidit hereticos nec credidit nunquam esse bonos homines nec habere bonam fidem nec posse salvari per ipsos"/>
    <m/>
    <x v="2"/>
    <m/>
    <x v="2"/>
    <x v="2"/>
    <m/>
    <x v="1"/>
  </r>
  <r>
    <x v="50"/>
    <s v="Predictos hereticos credidit esse bonos homines et habere bonamfidem et amicos die et posse salvari per ipsos licet sciret quod ecclesia persequeretur eos"/>
    <m/>
    <x v="2"/>
    <m/>
    <x v="2"/>
    <x v="2"/>
    <m/>
    <x v="1"/>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x v="28"/>
    <s v="sunt X anniquod non credidit"/>
    <x v="5"/>
    <x v="3"/>
    <s v="Predictos hereticos credidit esse bonos homines et haberebonam fidem et posse salvari per ipsos"/>
    <x v="15"/>
  </r>
  <r>
    <x v="51"/>
    <s v="Predictos hereticos credidit esse bonos homines et haberebonam fidem et posse salvari per ipsos"/>
    <m/>
    <x v="2"/>
    <m/>
    <x v="2"/>
    <x v="2"/>
    <m/>
    <x v="1"/>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x v="29"/>
    <s v="non credidit V anni sunt"/>
    <x v="1"/>
    <x v="0"/>
    <s v="predictos hereticos credidit esse bonos homines et habere bonam fidem et esse amicos Die et veraces et possesalvari per ipsos licet sciret quod ecclesia persequeretur eos"/>
    <x v="6"/>
  </r>
  <r>
    <x v="52"/>
    <s v="predictos hereticos credidit esse bonos homines et habere bonam fidem et esse amicos Die et veraces et possesalvari per ipsos licet sciret quod ecclesia persequeretur eos"/>
    <m/>
    <x v="2"/>
    <m/>
    <x v="2"/>
    <x v="2"/>
    <m/>
    <x v="1"/>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x v="2"/>
    <m/>
    <x v="2"/>
    <x v="2"/>
    <s v="Predictos hereticos credidit esse bonos homines et habere bonam fidem et esse amicos dei et veraceset posse salvari per ipsos"/>
    <x v="16"/>
  </r>
  <r>
    <x v="53"/>
    <s v="Predictos hereticos credidit esse bonos homines et habere bonam fidem et esse amicos dei et veraceset posse salvari per ipsos"/>
    <m/>
    <x v="2"/>
    <m/>
    <x v="2"/>
    <x v="2"/>
    <m/>
    <x v="1"/>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x v="30"/>
    <s v="non credit postquam fecit confessionem suam fratri Ferrario inquisitori apud Limos."/>
    <x v="7"/>
    <x v="8"/>
    <s v="Predictos hereticos credidit esse bonoshomines et habere bonam fidem et esse amicos Dei et veraces et posse salvari per ipsos"/>
    <x v="17"/>
  </r>
  <r>
    <x v="54"/>
    <s v="Predictos hereticos credidit esse bonoshomines et habere bonam fidem et esse amicos Dei et veraces et posse salvari per ipsos"/>
    <m/>
    <x v="2"/>
    <m/>
    <x v="2"/>
    <x v="2"/>
    <m/>
    <x v="1"/>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x v="31"/>
    <s v="sunt duo anni quod non credidit"/>
    <x v="9"/>
    <x v="12"/>
    <s v="predictos hereticos credidit esse bonos homines et amicos dei et esse veraces et posse salvariper ipsos"/>
    <x v="18"/>
  </r>
  <r>
    <x v="55"/>
    <s v="predictos hereticos credidit esse bonos homines et amicos dei et esse veraces et posse salvariper ipsos"/>
    <m/>
    <x v="2"/>
    <m/>
    <x v="2"/>
    <x v="2"/>
    <m/>
    <x v="1"/>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x v="2"/>
    <m/>
    <x v="2"/>
    <x v="2"/>
    <s v="Predictos hereticos credidit esse bonos homines et habere bonam fidem at esse amicos Dei"/>
    <x v="19"/>
  </r>
  <r>
    <x v="56"/>
    <s v="Predictos hereticos credidit esse bonos homines et habere bonam fidem at esse amicos Dei"/>
    <m/>
    <x v="2"/>
    <m/>
    <x v="2"/>
    <x v="2"/>
    <m/>
    <x v="1"/>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x v="2"/>
    <m/>
    <x v="2"/>
    <x v="2"/>
    <s v="Dixit etiam quod credidit hereticos esse bonossed non veraces nec amicos Die"/>
    <x v="20"/>
  </r>
  <r>
    <x v="57"/>
    <s v="Dixit etiam quod credidit hereticos esse bonossed non veraces nec amicos Die"/>
    <m/>
    <x v="2"/>
    <m/>
    <x v="2"/>
    <x v="2"/>
    <m/>
    <x v="1"/>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x v="2"/>
    <m/>
    <x v="2"/>
    <x v="2"/>
    <s v="credidit hereticos esse bonos homines et veraces et amicos Dei licet sciret quod ecclesia persequeretur eos"/>
    <x v="21"/>
  </r>
  <r>
    <x v="58"/>
    <s v="credidit hereticos esse bonos homines et veraces et amicos Dei licet sciret quod ecclesia persequeretur eos"/>
    <m/>
    <x v="2"/>
    <m/>
    <x v="2"/>
    <x v="2"/>
    <m/>
    <x v="1"/>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x v="2"/>
    <m/>
    <x v="2"/>
    <x v="2"/>
    <s v="credidit hereticos esse bonos homines et veraces et amicos Dei"/>
    <x v="21"/>
  </r>
  <r>
    <x v="59"/>
    <s v="credidit hereticos esse bonos homines et veraces et amicos Dei"/>
    <m/>
    <x v="2"/>
    <m/>
    <x v="2"/>
    <x v="2"/>
    <m/>
    <x v="1"/>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x v="32"/>
    <m/>
    <x v="16"/>
    <x v="2"/>
    <s v="tunc credidit hereticos esse bonos homines et veraces et amicos Dei et posse salvari per ipsos"/>
    <x v="22"/>
  </r>
  <r>
    <x v="60"/>
    <s v="tunc credidit hereticos esse bonos homines et veraces et amicos Dei et posse salvari per ipsos"/>
    <m/>
    <x v="2"/>
    <m/>
    <x v="2"/>
    <x v="2"/>
    <m/>
    <x v="1"/>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m/>
    <x v="2"/>
    <m/>
    <x v="2"/>
    <x v="2"/>
    <m/>
    <x v="1"/>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x v="33"/>
    <s v="sunt duo anni quod non credidit"/>
    <x v="9"/>
    <x v="12"/>
    <s v="credidit hereticos esse bonos homines et veraces et amicos Dei licet sciret quod Ecclesia persequeretureos"/>
    <x v="23"/>
  </r>
  <r>
    <x v="62"/>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x v="2"/>
    <m/>
    <x v="2"/>
    <x v="2"/>
    <m/>
    <x v="1"/>
  </r>
  <r>
    <x v="62"/>
    <s v="Etabiuravit heresim et iuravit et cetera. Testes: qui in confessione Ermengardis. Et non habuit penitentiam."/>
    <s v="She abjured heresy and wore, etc. Witnesses: as in the confession of Ermengarde. She was not given penance."/>
    <x v="2"/>
    <m/>
    <x v="2"/>
    <x v="2"/>
    <m/>
    <x v="1"/>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x v="2"/>
    <m/>
    <x v="2"/>
    <x v="2"/>
    <s v="non credidit hereticos esse bonos homines necveraces nec amicos Dei"/>
    <x v="24"/>
  </r>
  <r>
    <x v="63"/>
    <s v="non credidit hereticos esse bonos homines necveraces nec amicos Dei"/>
    <m/>
    <x v="2"/>
    <m/>
    <x v="2"/>
    <x v="2"/>
    <m/>
    <x v="1"/>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x v="5"/>
    <s v="non credidit XI anni anni sunt"/>
    <x v="5"/>
    <x v="13"/>
    <s v="credidit esse bonos homines et habere bonam fidem et esse amicos Dei et veraces licet sciret quod Ecclesia persequetor eos."/>
    <x v="2"/>
  </r>
  <r>
    <x v="64"/>
    <s v="credidit esse bonos homines et habere bonam fidem et esse amicos Dei et veraces licet sciret quod Ecclesia persequetor eos."/>
    <m/>
    <x v="2"/>
    <m/>
    <x v="2"/>
    <x v="2"/>
    <m/>
    <x v="1"/>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x v="2"/>
    <m/>
    <x v="2"/>
    <x v="2"/>
    <s v="non credidit firmiter hereticos esse bonos homines sed quandoque credidit ipsos esse bonos et quandoque discredebat"/>
    <x v="12"/>
  </r>
  <r>
    <x v="65"/>
    <s v="non credidit firmiter hereticos esse bonos homines sed quandoque credidit ipsos esse bonos et quandoque discredebat"/>
    <m/>
    <x v="2"/>
    <m/>
    <x v="2"/>
    <x v="2"/>
    <m/>
    <x v="1"/>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x v="2"/>
    <m/>
    <x v="2"/>
    <x v="2"/>
    <m/>
    <x v="1"/>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x v="2"/>
    <m/>
    <x v="2"/>
    <x v="2"/>
    <s v="credidit hereticos esse bonos homines et habere bonam fidem et credidit erroribus heresibus supradictis"/>
    <x v="5"/>
  </r>
  <r>
    <x v="65"/>
    <s v="credidit hereticos esse bonos homines et habere bonam fidem et credidit erroribus heresibus supradictis"/>
    <m/>
    <x v="2"/>
    <m/>
    <x v="2"/>
    <x v="2"/>
    <m/>
    <x v="1"/>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x v="34"/>
    <s v="sunt XII quod non credidit"/>
    <x v="17"/>
    <x v="5"/>
    <s v="credidit hereticos esse bonos homines et veraces et amicos Dei licet sciret quod ecclesia persequiretur eos"/>
    <x v="21"/>
  </r>
  <r>
    <x v="66"/>
    <s v="credidit hereticos esse bonos homines et veraces et amicos Dei licet sciret quod ecclesia persequiretur eos"/>
    <m/>
    <x v="2"/>
    <m/>
    <x v="2"/>
    <x v="2"/>
    <m/>
    <x v="1"/>
  </r>
  <r>
    <x v="67"/>
    <s v="se credidisse hereticos esse bonos homines et habere bonam fidem et esse veraceset amicos Die et posse salvari per ipsos"/>
    <m/>
    <x v="2"/>
    <m/>
    <x v="2"/>
    <x v="2"/>
    <m/>
    <x v="1"/>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x v="2"/>
    <m/>
    <x v="2"/>
    <x v="2"/>
    <s v="nec credidit hereticosesse bonos homines nec habere bonam fidem"/>
    <x v="25"/>
  </r>
  <r>
    <x v="68"/>
    <s v="nec credidit hereticosesse bonos homines nec habere bonam fidem"/>
    <m/>
    <x v="2"/>
    <m/>
    <x v="2"/>
    <x v="2"/>
    <m/>
    <x v="1"/>
  </r>
  <r>
    <x v="69"/>
    <s v="Se credidisse hereticos esse bonos homines et habere bonam fidem et esse veraces et amicos Deiet posse salvari per ipsos"/>
    <m/>
    <x v="2"/>
    <m/>
    <x v="2"/>
    <x v="2"/>
    <m/>
    <x v="1"/>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x v="35"/>
    <s v="non stetit in illa credulitatenisi per unum annum"/>
    <x v="15"/>
    <x v="14"/>
    <s v="predictos hereticos credidit esse bonos homines et habere bonam fidem et esse amicos Dei et veraces et posse salvari per ipsos"/>
    <x v="16"/>
  </r>
  <r>
    <x v="70"/>
    <s v="predictos hereticos credidit esse bonos homines et habere bonam fidem et esse amicos Dei et veraces et posse salvari per ipsos"/>
    <m/>
    <x v="2"/>
    <m/>
    <x v="2"/>
    <x v="2"/>
    <m/>
    <x v="1"/>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x v="2"/>
    <m/>
    <x v="2"/>
    <x v="2"/>
    <m/>
    <x v="1"/>
  </r>
  <r>
    <x v="72"/>
    <s v="Alibi nunquam vidit hereticos nisi captos nec credidit nec adoravit nec dedit nec misit nec duxit nec eorumpredicationem audivit. Et abiuravit heresim et iuravit et cetera. Testes: predicti."/>
    <m/>
    <x v="2"/>
    <m/>
    <x v="2"/>
    <x v="2"/>
    <m/>
    <x v="1"/>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x v="2"/>
    <m/>
    <x v="2"/>
    <x v="2"/>
    <s v="Predictos hereticos credidit esse bonos homines et veraces et amicos Die et habere bonam fidem et posse salvari peripsos"/>
    <x v="26"/>
  </r>
  <r>
    <x v="73"/>
    <s v="Predictos hereticos credidit esse bonos homines et veraces et amicos Die et habere bonam fidem et posse salvari peripsos"/>
    <m/>
    <x v="2"/>
    <m/>
    <x v="2"/>
    <x v="2"/>
    <m/>
    <x v="1"/>
  </r>
  <r>
    <x v="74"/>
    <s v="Predictos hereticos credidit esse bonos homines et veraces et amicos Dei et habere bonam fidem et posse salvari per ipsos licet sciret quo ecclesia persequeretur eos"/>
    <m/>
    <x v="2"/>
    <m/>
    <x v="2"/>
    <x v="2"/>
    <m/>
    <x v="1"/>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x v="2"/>
    <m/>
    <x v="2"/>
    <x v="2"/>
    <s v="fuit confessa apud Saxiacum fratri Ferrario et postea non vidit hereticos"/>
    <x v="1"/>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x v="36"/>
    <s v="stetit in illa credulitate per IIIIor annos"/>
    <x v="13"/>
    <x v="1"/>
    <s v="Predictos hereticos credidit esse bonos homines et veraces et amicos Dei et habere bonam fidem et posse salvari per ipsos licet sciret quod ecclesa persequitor eos"/>
    <x v="22"/>
  </r>
  <r>
    <x v="76"/>
    <s v="Predictos hereticos credidit esse bonos homines et veraces et amicos Dei et habere bonam fidem et posse salvari per ipsos licet sciret quod ecclesa persequitor eos"/>
    <m/>
    <x v="2"/>
    <m/>
    <x v="2"/>
    <x v="2"/>
    <m/>
    <x v="1"/>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x v="3"/>
    <s v="non stesl stetit in illa credulitate nisi per sex annos"/>
    <x v="3"/>
    <x v="15"/>
    <s v="Predictos hereticos credidit esse bonos homines et veraces et amicos Dei et habere bonam fidem fidem et posse salvari per ipsos licet sciretquod ecclesia persequeretur eos"/>
    <x v="27"/>
  </r>
  <r>
    <x v="77"/>
    <s v="Predictos hereticos credidit esse bonos homines et veraces et amicos Dei et habere bonam fidem fidem et posse salvari per ipsos licet sciretquod ecclesia persequeretur eos"/>
    <m/>
    <x v="2"/>
    <m/>
    <x v="2"/>
    <x v="2"/>
    <m/>
    <x v="1"/>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x v="2"/>
    <m/>
    <x v="2"/>
    <x v="2"/>
    <s v="nec credidit hereticos esse bonos homines nec esse veraces nec habere bonam fidem nec posse salvari per ipsos"/>
    <x v="28"/>
  </r>
  <r>
    <x v="78"/>
    <s v="nec credidit hereticos esse bonos homines nec esse veraces nec habere bonam fidem nec posse salvari per ipsos"/>
    <m/>
    <x v="2"/>
    <m/>
    <x v="2"/>
    <x v="2"/>
    <m/>
    <x v="1"/>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x v="37"/>
    <s v="non stetit in illa credulitatenisi per duos annos"/>
    <x v="18"/>
    <x v="1"/>
    <s v="Predictos credidit esse bonos homines et veraces et amicos Dei et habere bonam fidem et posse salvari per ipso licet sciret quod Ecclesia persequeretur eos"/>
    <x v="29"/>
  </r>
  <r>
    <x v="79"/>
    <s v="Predictos credidit esse bonos homines et veraces et amicos Dei et habere bonam fidem et posse salvari per ipso licet sciret quod Ecclesia persequeretur eos"/>
    <m/>
    <x v="2"/>
    <m/>
    <x v="2"/>
    <x v="2"/>
    <m/>
    <x v="1"/>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x v="0"/>
    <s v="non stetit in illa credulitate nisi per duos annos"/>
    <x v="0"/>
    <x v="0"/>
    <s v="Predictos hereticos cre credidit esse bonos homines et veraces et amicos Dei et habere bonam fidem et posse salvari per ipsos licet sciretquod ecclesia persequeretur eos"/>
    <x v="6"/>
  </r>
  <r>
    <x v="80"/>
    <s v="Predictos hereticos cre credidit esse bonos homines et veraces et amicos Dei et habere bonam fidem et posse salvari per ipsos licet sciretquod ecclesia persequeretur eos"/>
    <m/>
    <x v="2"/>
    <m/>
    <x v="2"/>
    <x v="2"/>
    <m/>
    <x v="1"/>
  </r>
  <r>
    <x v="81"/>
    <s v="Dixit tamen quod nunquam credidit hereticos esse bonos homines"/>
    <m/>
    <x v="2"/>
    <m/>
    <x v="2"/>
    <x v="2"/>
    <m/>
    <x v="1"/>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x v="38"/>
    <s v="sed non credidit postquam fecit predictum confessionem Fratri Ferrario"/>
    <x v="9"/>
    <x v="0"/>
    <s v="Predictos hereticos credidit esse bonos homines et habere bonamfidem et esse amicos Die licet sciret quod Ecclesia persequeretur eos"/>
    <x v="19"/>
  </r>
  <r>
    <x v="82"/>
    <s v="Predictos hereticos credidit esse bonos homines et habere bonamfidem et esse amicos Die licet sciret quod Ecclesia persequeretur eos"/>
    <m/>
    <x v="2"/>
    <m/>
    <x v="2"/>
    <x v="2"/>
    <m/>
    <x v="1"/>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x v="39"/>
    <s v="sed non credidit annus est elapsus idest"/>
    <x v="10"/>
    <x v="6"/>
    <s v="Predictos hereticos credidit esse bonos homines et habere bonam fidem et posse salvari per ipsos licet sciret quod ecclesia perseqeuretur eos"/>
    <x v="30"/>
  </r>
  <r>
    <x v="83"/>
    <s v="Predictos hereticos credidit esse bonos homines et habere bonam fidem et posse salvari per ipsos licet sciret quod ecclesia perseqeuretur eos"/>
    <m/>
    <x v="2"/>
    <m/>
    <x v="2"/>
    <x v="2"/>
    <m/>
    <x v="1"/>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x v="40"/>
    <s v="sed non credidit postquam fuit confessus et est anno."/>
    <x v="19"/>
    <x v="6"/>
    <s v="Predictos hereticos credidit esse bonos homines et habere bonam fidem et esse amicos Dei licet sciret quod ecclesia perseqeuretur eos"/>
    <x v="31"/>
  </r>
  <r>
    <x v="84"/>
    <s v="Predictos hereticos credidit esse bonos homines et habere bonam fidem et esse amicos Dei licet sciret quod ecclesia perseqeuretur eos"/>
    <m/>
    <x v="2"/>
    <m/>
    <x v="2"/>
    <x v="2"/>
    <m/>
    <x v="1"/>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x v="2"/>
    <m/>
    <x v="2"/>
    <x v="2"/>
    <s v="Predictos hereticos non credidit esse bonos homines nec habere bonam fidem nec posse salvari per ipsos licetadoraret eos"/>
    <x v="7"/>
  </r>
  <r>
    <x v="85"/>
    <s v="Predictos hereticos non credidit esse bonos homines nec habere bonam fidem nec posse salvari per ipsos licetadoraret eos"/>
    <m/>
    <x v="2"/>
    <m/>
    <x v="2"/>
    <x v="2"/>
    <m/>
    <x v="1"/>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x v="2"/>
    <m/>
    <x v="2"/>
    <x v="2"/>
    <s v="Predictos hereticos credidit esse bonos homineset habere bonam fidem licet sciret quod ecclesia persequeretur eos."/>
    <x v="5"/>
  </r>
  <r>
    <x v="86"/>
    <s v="Predictos hereticos credidit esse bonos homineset habere bonam fidem licet sciret quod ecclesia persequeretur eos."/>
    <m/>
    <x v="2"/>
    <m/>
    <x v="2"/>
    <x v="2"/>
    <m/>
    <x v="1"/>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x v="41"/>
    <s v="sed non credidit duo anni sunt"/>
    <x v="5"/>
    <x v="12"/>
    <s v="Predictos hereticos credidit esse bonos homines et habere bonam fidem et esse amicos dei licet sciret quod ecclesia persequeretur eos"/>
    <x v="31"/>
  </r>
  <r>
    <x v="87"/>
    <s v="Predictos hereticos credidit esse bonos homines et habere bonam fidem et esse amicos dei licet sciret quod ecclesia persequeretur eos"/>
    <m/>
    <x v="2"/>
    <m/>
    <x v="2"/>
    <x v="2"/>
    <m/>
    <x v="1"/>
  </r>
  <r>
    <x v="88"/>
    <s v="nec credidit eos bonos homines"/>
    <m/>
    <x v="2"/>
    <m/>
    <x v="2"/>
    <x v="2"/>
    <m/>
    <x v="1"/>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x v="42"/>
    <s v="sed non credidit postquam fecit confessionem suam fratri Ferrario apud Cocas et est annus."/>
    <x v="7"/>
    <x v="6"/>
    <s v="Predictos hereticos credidit esse bonos homines et amicos Dei et veraces et posse salvari per ipsoslicet sciret quod ecclesia persequeretor eos"/>
    <x v="32"/>
  </r>
  <r>
    <x v="89"/>
    <s v="Predictos hereticos credidit esse bonos homines et amicos Dei et veraces et posse salvari per ipsoslicet sciret quod ecclesia persequeretor eos"/>
    <m/>
    <x v="2"/>
    <m/>
    <x v="2"/>
    <x v="2"/>
    <m/>
    <x v="1"/>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x v="29"/>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r>
  <r>
    <x v="90"/>
    <s v="Predictos hereticos credidit esse bonos homines et habere bonam fidem et esse amicos Dei et veraces licetsciret quod Ecclesia persequeretur eos"/>
    <m/>
    <x v="2"/>
    <m/>
    <x v="2"/>
    <x v="2"/>
    <m/>
    <x v="1"/>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x v="3"/>
    <s v="non credidit postquam facet dictam confessione fratri Ferrario, inquisitori, apud Limos"/>
    <x v="3"/>
    <x v="8"/>
    <s v="Predictos hereticos credidit esse bonos homines et habere bonam fidem et posse salvari per ipsos"/>
    <x v="15"/>
  </r>
  <r>
    <x v="91"/>
    <s v="Predictos hereticos credidit esse bonos homines et habere bonam fidem et posse salvari per ipsos"/>
    <m/>
    <x v="2"/>
    <m/>
    <x v="2"/>
    <x v="2"/>
    <m/>
    <x v="1"/>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x v="2"/>
    <m/>
    <x v="2"/>
    <x v="2"/>
    <s v="Predictos hereticos credidit esse bonos homines et habere bonam fidem et esse amicos Dei et posse salvariper ipsos licet sciret quod Ecclesia persequeretur eos"/>
    <x v="8"/>
  </r>
  <r>
    <x v="92"/>
    <s v="Predictos hereticos credidit esse bonos homines et habere bonam fidem et esse amicos Dei et posse salvariper ipsos licet sciret quod Ecclesia persequeretur eos"/>
    <m/>
    <x v="2"/>
    <m/>
    <x v="2"/>
    <x v="2"/>
    <m/>
    <x v="1"/>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x v="2"/>
    <m/>
    <x v="2"/>
    <x v="2"/>
    <s v="Non credidit hereticos esse bonos homines nec habere bonam fidem nec adoravit eos, sedad instantiam Ysarni de Gibel adoravit eas non quod crederet in eis"/>
    <x v="25"/>
  </r>
  <r>
    <x v="93"/>
    <s v="Non credidit hereticos esse bonos homines nec habere bonam fidem nec adoravit eos, sedad instantiam Ysarni de Gibel adoravit eas non quod crederet in eis"/>
    <m/>
    <x v="2"/>
    <m/>
    <x v="2"/>
    <x v="2"/>
    <m/>
    <x v="1"/>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x v="43"/>
    <s v="non credit X anni sunt."/>
    <x v="11"/>
    <x v="3"/>
    <s v="Predictos hereticos esse bonos homines et habere bonam fidem et esse amicos Dei et posse salvariper ipsos"/>
    <x v="8"/>
  </r>
  <r>
    <x v="94"/>
    <s v="Predictos hereticos esse bonos homines et habere bonam fidem et esse amicos Dei et posse salvariper ipsos"/>
    <m/>
    <x v="2"/>
    <m/>
    <x v="2"/>
    <x v="2"/>
    <m/>
    <x v="1"/>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x v="2"/>
    <m/>
    <x v="2"/>
    <x v="2"/>
    <m/>
    <x v="1"/>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x v="2"/>
    <m/>
    <x v="2"/>
    <x v="2"/>
    <s v="credidit hereticos esse bonos homines et habere bonam fidem et esse veraces et amicos Dei"/>
    <x v="33"/>
  </r>
  <r>
    <x v="96"/>
    <s v="credidit hereticos esse bonos homines et habere bonam fidem et esse veraces et amicos Dei"/>
    <m/>
    <x v="2"/>
    <m/>
    <x v="2"/>
    <x v="2"/>
    <m/>
    <x v="1"/>
  </r>
  <r>
    <x v="97"/>
    <s v="Predictos hereticos non credidit esse bonos homines nec habere bonam fidem"/>
    <m/>
    <x v="2"/>
    <m/>
    <x v="2"/>
    <x v="2"/>
    <m/>
    <x v="1"/>
  </r>
  <r>
    <x v="98"/>
    <s v="Alibi non vidit hereticos nec credidit nec adoravit nec aliquid dedit nec misit nec eorum predicationem audivit nisi nisi ut supradictum est. Et abiuravit heresim et iuravit et cetera. Testes: predicti."/>
    <m/>
    <x v="2"/>
    <m/>
    <x v="2"/>
    <x v="2"/>
    <m/>
    <x v="1"/>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x v="44"/>
    <s v="sunt IIII anni quod non credidit eos esse bonos"/>
    <x v="0"/>
    <x v="1"/>
    <s v="Predictos hereticos credidit esse bonos homines et habere bonam fidem licet sciret l quod ecclesiapersequeretur eos"/>
    <x v="5"/>
  </r>
  <r>
    <x v="99"/>
    <s v="Predictos hereticos credidit esse bonos homines et habere bonam fidem licet sciret l quod ecclesiapersequeretur eos"/>
    <m/>
    <x v="2"/>
    <m/>
    <x v="2"/>
    <x v="2"/>
    <m/>
    <x v="1"/>
  </r>
  <r>
    <x v="100"/>
    <s v="Predictas hereticas credidit esse bonas feminas et habere bonam fidem"/>
    <m/>
    <x v="2"/>
    <m/>
    <x v="2"/>
    <x v="2"/>
    <m/>
    <x v="1"/>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x v="2"/>
    <m/>
    <x v="2"/>
    <x v="2"/>
    <s v="Predictos hereticos credidit esse bonos homines et habere bonam fidem licet sciret quod ecclesia persequeretur eos"/>
    <x v="5"/>
  </r>
  <r>
    <x v="101"/>
    <s v="Predictos hereticos credidit esse bonos homines et habere bonam fidem licet sciret quod ecclesia persequeretur eos"/>
    <m/>
    <x v="2"/>
    <m/>
    <x v="2"/>
    <x v="2"/>
    <m/>
    <x v="1"/>
  </r>
  <r>
    <x v="102"/>
    <s v="Alibi non vidit hereticos nec credidit nec adoravit nec aliquid dedit nec misit nec eorum predicationem audivit."/>
    <m/>
    <x v="2"/>
    <m/>
    <x v="2"/>
    <x v="2"/>
    <m/>
    <x v="1"/>
  </r>
  <r>
    <x v="103"/>
    <s v="Predictos hereticos credidit esse bonos homines et amicos Die et esse veraces et habere bonam fidem et esse salus cum ipsis"/>
    <m/>
    <x v="2"/>
    <m/>
    <x v="2"/>
    <x v="2"/>
    <m/>
    <x v="1"/>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x v="17"/>
    <s v="sunt IIIIor quod ultimo dimisit"/>
    <x v="1"/>
    <x v="1"/>
    <s v="credidit predictos hereticos esse bonos homines et amicos Die et esse veraces et habere bonamfidem et posse salvari per ipsos licet sciret quod ecclesia persequeretur eos"/>
    <x v="34"/>
  </r>
  <r>
    <x v="104"/>
    <s v="credidit predictos hereticos esse bonos homines et amicos Die et esse veraces et habere bonamfidem et posse salvari per ipsos licet sciret quod ecclesia persequeretur eos"/>
    <m/>
    <x v="2"/>
    <m/>
    <x v="2"/>
    <x v="2"/>
    <m/>
    <x v="1"/>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x v="45"/>
    <s v="sunt duo anni quod ultimo dimsit"/>
    <x v="19"/>
    <x v="12"/>
    <s v="predictos hereticos credidit esse bonos homines etamicos Dei et esse veraces et habere bonam fidem et posse salvari per ipsos vel cum ipsos"/>
    <x v="35"/>
  </r>
  <r>
    <x v="105"/>
    <s v="predictos hereticos credidit esse bonos homines etamicos Dei et esse veraces et habere bonam fidem et posse salvari per ipsos vel cum ipsos"/>
    <m/>
    <x v="2"/>
    <m/>
    <x v="2"/>
    <x v="2"/>
    <m/>
    <x v="1"/>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x v="46"/>
    <s v="sed non stetit in illa credulitatem nisi per duos menses"/>
    <x v="12"/>
    <x v="7"/>
    <s v="Predictos hereticos credidit esse bonos homines et habere bonam fidem et posse salvari per ipsos licet sciret quod Ecclesia persequeretur eos"/>
    <x v="4"/>
  </r>
  <r>
    <x v="106"/>
    <s v="Predictos hereticos credidit esse bonos homines et habere bonam fidem et posse salvari per ipsos licet sciret quod Ecclesia persequeretur eos"/>
    <m/>
    <x v="2"/>
    <m/>
    <x v="2"/>
    <x v="2"/>
    <m/>
    <x v="1"/>
  </r>
  <r>
    <x v="107"/>
    <s v="predictos hereticos credidit esse bonos homines et esse amicos Die et veraces et habere bonam fidem et possesalvari cum ipsis licet sciret quod ecclesia persequeretor eos."/>
    <m/>
    <x v="2"/>
    <m/>
    <x v="2"/>
    <x v="2"/>
    <m/>
    <x v="1"/>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x v="47"/>
    <s v="non stetit in illa credulitate nisi per duos annos"/>
    <x v="20"/>
    <x v="12"/>
    <s v="Predictos hereticos credidit esse bonos et habere bonam fidem et esse amicos Die licet sciretquod ecclesia persequeretor eos"/>
    <x v="19"/>
  </r>
  <r>
    <x v="108"/>
    <s v="Predictos hereticos credidit esse bonos et habere bonam fidem et esse amicos Die licet sciretquod ecclesia persequeretor eos"/>
    <m/>
    <x v="2"/>
    <m/>
    <x v="2"/>
    <x v="2"/>
    <m/>
    <x v="1"/>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x v="2"/>
    <m/>
    <x v="2"/>
    <x v="2"/>
    <s v="Predictos hereticos non credidit esse bonos nec habere bonam fidem licet semel adoravit eas ad instantiam predictorum Bernardi Alzeu et Bernardi Marti"/>
    <x v="25"/>
  </r>
  <r>
    <x v="109"/>
    <s v="Predictos hereticos non credidit esse bonos nec habere bonam fidem licet semel adoravit eas ad instantiam predictorum Bernardi Alzeu et Bernardi Marti"/>
    <m/>
    <x v="2"/>
    <m/>
    <x v="2"/>
    <x v="2"/>
    <m/>
    <x v="1"/>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x v="48"/>
    <s v="sunt XXX anni quod ultimo dimsit illorum credulatem"/>
    <x v="14"/>
    <x v="16"/>
    <s v="Predictos hereticos credidit esse bonos homines et amicosDie et esse veraces et habere bonam fidem et posse salvari per eos"/>
    <x v="36"/>
  </r>
  <r>
    <x v="110"/>
    <s v="Predictos hereticos credidit esse bonos homines et amicosDie et esse veraces et habere bonam fidem et posse salvari per eos"/>
    <m/>
    <x v="2"/>
    <m/>
    <x v="2"/>
    <x v="2"/>
    <m/>
    <x v="1"/>
  </r>
  <r>
    <x v="111"/>
    <s v="credidit hereticos esse bonos homines et veraces et amicos Dei licet sciret quodecclesia persequeretor eos."/>
    <m/>
    <x v="2"/>
    <m/>
    <x v="2"/>
    <x v="2"/>
    <m/>
    <x v="1"/>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x v="2"/>
    <m/>
    <x v="2"/>
    <x v="2"/>
    <m/>
    <x v="1"/>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x v="2"/>
    <m/>
    <x v="2"/>
    <x v="2"/>
    <s v="predictashereticas credidit esse bonas feminas et habere bonam fidem et esse amicas Dei licet sciret quod ecclesia persequeretor eas"/>
    <x v="19"/>
  </r>
  <r>
    <x v="113"/>
    <s v="predictashereticas credidit esse bonas feminas et habere bonam fidem et esse amicas Dei licet sciret quod ecclesia persequeretor eas"/>
    <m/>
    <x v="2"/>
    <m/>
    <x v="2"/>
    <x v="2"/>
    <m/>
    <x v="1"/>
  </r>
  <r>
    <x v="114"/>
    <s v="Alibi nunquam vidit hereticos nisi captos nec credidit nec adoravit nec dedit nec misit nec duxit nec eorum predicationem audivit. Et fuit confessus apud Saxiacum fratri Ferrario et posteanon vidit hereticos. Et abiuravit heresim et iuravit. Testes predicti."/>
    <m/>
    <x v="2"/>
    <m/>
    <x v="2"/>
    <x v="2"/>
    <m/>
    <x v="1"/>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x v="49"/>
    <s v="non stetit in illa credulitate nisi per duos annos"/>
    <x v="1"/>
    <x v="3"/>
    <s v="Predictos hereticos credidit esse bonos homines et veraces et amicos Dei et habere bonam fidem et posse salvari per ipsos licet sciretquo ecclesia persequeretor eos"/>
    <x v="27"/>
  </r>
  <r>
    <x v="115"/>
    <s v="Predictos hereticos credidit esse bonos homines et veraces et amicos Dei et habere bonam fidem et posse salvari per ipsos licet sciretquo ecclesia persequeretor eos"/>
    <m/>
    <x v="2"/>
    <m/>
    <x v="2"/>
    <x v="2"/>
    <m/>
    <x v="1"/>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x v="50"/>
    <s v="non stetit in illa credulitate nisi per VIIIanni."/>
    <x v="13"/>
    <x v="4"/>
    <s v="Predictos hereticos credidit esse bonos homines et veraces et amicos Dei et habere bonam fidem et posse salvari per ipsoslicet sciret quod ecclesia persequeretor eos"/>
    <x v="27"/>
  </r>
  <r>
    <x v="116"/>
    <s v="Predictos hereticos credidit esse bonos homines et veraces et amicos Dei et habere bonam fidem et posse salvari per ipsoslicet sciret quod ecclesia persequeretor eos"/>
    <m/>
    <x v="2"/>
    <m/>
    <x v="2"/>
    <x v="2"/>
    <m/>
    <x v="1"/>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x v="2"/>
    <m/>
    <x v="2"/>
    <x v="2"/>
    <s v="Predictos hereticos credidit essebonos homines et veraces et amicos Dei et posse salvari per ipsos"/>
    <x v="22"/>
  </r>
  <r>
    <x v="117"/>
    <s v="Predictos hereticos credidit essebonos homines et veraces et amicos Dei et posse salvari per ipsos"/>
    <m/>
    <x v="2"/>
    <m/>
    <x v="2"/>
    <x v="2"/>
    <m/>
    <x v="1"/>
  </r>
  <r>
    <x v="118"/>
    <s v="Predictos hereticos credidit esse bonos homines et amicos Dei et veraces et posse salvari per ipsos licet sciret quod ecclesiapersequeretur eos"/>
    <m/>
    <x v="2"/>
    <m/>
    <x v="2"/>
    <x v="2"/>
    <m/>
    <x v="1"/>
  </r>
  <r>
    <x v="119"/>
    <s v="Predictos homines hereticos credidit esse bonos homines et veraces et amicos Dei et habere bonamfidem l et posse salvari per ipsos licet sciret quod ecclesia persequeretor eos"/>
    <m/>
    <x v="2"/>
    <m/>
    <x v="2"/>
    <x v="2"/>
    <m/>
    <x v="1"/>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x v="2"/>
    <m/>
    <x v="2"/>
    <x v="2"/>
    <m/>
    <x v="1"/>
  </r>
  <r>
    <x v="121"/>
    <s v="Alibi non vidit hereticos nec Valdenses neccredidit nec adoravit nec dedit nec misit nec duxit nec eorum predicationem audivit. Et fuit confessus aliis inquisitoribus qua confessione conceditesse veram."/>
    <m/>
    <x v="2"/>
    <m/>
    <x v="2"/>
    <x v="2"/>
    <m/>
    <x v="1"/>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x v="2"/>
    <m/>
    <x v="2"/>
    <x v="2"/>
    <m/>
    <x v="1"/>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x v="2"/>
    <m/>
    <x v="2"/>
    <x v="2"/>
    <m/>
    <x v="1"/>
  </r>
  <r>
    <x v="124"/>
    <s v="Alibi non vidit hereticos nec credidit nec adoravit nec adoravit nec dedit nec misit nec duxit nec eorum predicationem audivit. Et sunt confessa fratri Ferrario et fratri Willelmo Arnaldi, inquisitore, quos confessiones concredit esse veras."/>
    <m/>
    <x v="2"/>
    <m/>
    <x v="2"/>
    <x v="2"/>
    <m/>
    <x v="1"/>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x v="51"/>
    <s v="dimisit illam credulitatem ultimo VI VI anni sunt"/>
    <x v="13"/>
    <x v="4"/>
    <s v="Predictos hereticos credidit esse bonos homines et veraces et amicos Die et habere bonam fidem et posse salvari per ipsos licet sciret quod ecclesia persequeretur eos"/>
    <x v="22"/>
  </r>
  <r>
    <x v="125"/>
    <s v="Predictos hereticos credidit esse bonos homines et veraces et amicos Die et habere bonam fidem et posse salvari per ipsos licet sciret quod ecclesia persequeretur eos"/>
    <m/>
    <x v="2"/>
    <m/>
    <x v="2"/>
    <x v="2"/>
    <m/>
    <x v="1"/>
  </r>
  <r>
    <x v="126"/>
    <s v="credidit hereticos esse bonos homines quando stabant publice"/>
    <m/>
    <x v="2"/>
    <m/>
    <x v="2"/>
    <x v="2"/>
    <m/>
    <x v="1"/>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x v="52"/>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r>
  <r>
    <x v="127"/>
    <s v="Predictos hereticos credidit esse bonos homines et veraces et amico Dei et habere bonam fidem et posse salvari per ipsoslicet sciret quod ecclesia persequeretur eos"/>
    <m/>
    <x v="2"/>
    <m/>
    <x v="2"/>
    <x v="2"/>
    <m/>
    <x v="1"/>
  </r>
</pivotCacheRecords>
</file>

<file path=xl/pivotCache/pivotCacheRecords2.xml><?xml version="1.0" encoding="utf-8"?>
<pivotCacheRecords xmlns="http://schemas.openxmlformats.org/spreadsheetml/2006/main" xmlns:r="http://schemas.openxmlformats.org/officeDocument/2006/relationships" count="223">
  <r>
    <x v="0"/>
  </r>
  <r>
    <x v="1"/>
  </r>
  <r>
    <x v="2"/>
  </r>
  <r>
    <x v="3"/>
  </r>
  <r>
    <x v="4"/>
  </r>
  <r>
    <x v="5"/>
  </r>
  <r>
    <x v="2"/>
  </r>
  <r>
    <x v="6"/>
  </r>
  <r>
    <x v="2"/>
  </r>
  <r>
    <x v="2"/>
  </r>
  <r>
    <x v="2"/>
  </r>
  <r>
    <x v="7"/>
  </r>
  <r>
    <x v="2"/>
  </r>
  <r>
    <x v="8"/>
  </r>
  <r>
    <x v="2"/>
  </r>
  <r>
    <x v="2"/>
  </r>
  <r>
    <x v="2"/>
  </r>
  <r>
    <x v="2"/>
  </r>
  <r>
    <x v="8"/>
  </r>
  <r>
    <x v="2"/>
  </r>
  <r>
    <x v="9"/>
  </r>
  <r>
    <x v="2"/>
  </r>
  <r>
    <x v="9"/>
  </r>
  <r>
    <x v="2"/>
  </r>
  <r>
    <x v="10"/>
  </r>
  <r>
    <x v="2"/>
  </r>
  <r>
    <x v="8"/>
  </r>
  <r>
    <x v="2"/>
  </r>
  <r>
    <x v="11"/>
  </r>
  <r>
    <x v="2"/>
  </r>
  <r>
    <x v="12"/>
  </r>
  <r>
    <x v="2"/>
  </r>
  <r>
    <x v="12"/>
  </r>
  <r>
    <x v="2"/>
  </r>
  <r>
    <x v="10"/>
  </r>
  <r>
    <x v="2"/>
  </r>
  <r>
    <x v="10"/>
  </r>
  <r>
    <x v="2"/>
  </r>
  <r>
    <x v="12"/>
  </r>
  <r>
    <x v="2"/>
  </r>
  <r>
    <x v="13"/>
  </r>
  <r>
    <x v="2"/>
  </r>
  <r>
    <x v="2"/>
  </r>
  <r>
    <x v="2"/>
  </r>
  <r>
    <x v="6"/>
  </r>
  <r>
    <x v="2"/>
  </r>
  <r>
    <x v="2"/>
  </r>
  <r>
    <x v="4"/>
  </r>
  <r>
    <x v="2"/>
  </r>
  <r>
    <x v="2"/>
  </r>
  <r>
    <x v="2"/>
  </r>
  <r>
    <x v="2"/>
  </r>
  <r>
    <x v="2"/>
  </r>
  <r>
    <x v="2"/>
  </r>
  <r>
    <x v="2"/>
  </r>
  <r>
    <x v="2"/>
  </r>
  <r>
    <x v="2"/>
  </r>
  <r>
    <x v="2"/>
  </r>
  <r>
    <x v="2"/>
  </r>
  <r>
    <x v="2"/>
  </r>
  <r>
    <x v="14"/>
  </r>
  <r>
    <x v="2"/>
  </r>
  <r>
    <x v="2"/>
  </r>
  <r>
    <x v="15"/>
  </r>
  <r>
    <x v="2"/>
  </r>
  <r>
    <x v="2"/>
  </r>
  <r>
    <x v="16"/>
  </r>
  <r>
    <x v="2"/>
  </r>
  <r>
    <x v="17"/>
  </r>
  <r>
    <x v="2"/>
  </r>
  <r>
    <x v="2"/>
  </r>
  <r>
    <x v="18"/>
  </r>
  <r>
    <x v="2"/>
  </r>
  <r>
    <x v="19"/>
  </r>
  <r>
    <x v="2"/>
  </r>
  <r>
    <x v="20"/>
  </r>
  <r>
    <x v="2"/>
  </r>
  <r>
    <x v="21"/>
  </r>
  <r>
    <x v="2"/>
  </r>
  <r>
    <x v="2"/>
  </r>
  <r>
    <x v="22"/>
  </r>
  <r>
    <x v="2"/>
  </r>
  <r>
    <x v="2"/>
  </r>
  <r>
    <x v="23"/>
  </r>
  <r>
    <x v="2"/>
  </r>
  <r>
    <x v="24"/>
  </r>
  <r>
    <x v="2"/>
  </r>
  <r>
    <x v="2"/>
  </r>
  <r>
    <x v="2"/>
  </r>
  <r>
    <x v="2"/>
  </r>
  <r>
    <x v="25"/>
  </r>
  <r>
    <x v="2"/>
  </r>
  <r>
    <x v="21"/>
  </r>
  <r>
    <x v="2"/>
  </r>
  <r>
    <x v="26"/>
  </r>
  <r>
    <x v="2"/>
  </r>
  <r>
    <x v="27"/>
  </r>
  <r>
    <x v="2"/>
  </r>
  <r>
    <x v="24"/>
  </r>
  <r>
    <x v="2"/>
  </r>
  <r>
    <x v="28"/>
  </r>
  <r>
    <x v="2"/>
  </r>
  <r>
    <x v="29"/>
  </r>
  <r>
    <x v="2"/>
  </r>
  <r>
    <x v="17"/>
  </r>
  <r>
    <x v="2"/>
  </r>
  <r>
    <x v="30"/>
  </r>
  <r>
    <x v="2"/>
  </r>
  <r>
    <x v="2"/>
  </r>
  <r>
    <x v="2"/>
  </r>
  <r>
    <x v="2"/>
  </r>
  <r>
    <x v="31"/>
  </r>
  <r>
    <x v="2"/>
  </r>
  <r>
    <x v="2"/>
  </r>
  <r>
    <x v="32"/>
  </r>
  <r>
    <x v="2"/>
  </r>
  <r>
    <x v="33"/>
  </r>
  <r>
    <x v="2"/>
  </r>
  <r>
    <x v="34"/>
  </r>
  <r>
    <x v="2"/>
  </r>
  <r>
    <x v="2"/>
  </r>
  <r>
    <x v="2"/>
  </r>
  <r>
    <x v="2"/>
  </r>
  <r>
    <x v="34"/>
  </r>
  <r>
    <x v="2"/>
  </r>
  <r>
    <x v="2"/>
  </r>
  <r>
    <x v="2"/>
  </r>
  <r>
    <x v="2"/>
  </r>
  <r>
    <x v="2"/>
  </r>
  <r>
    <x v="28"/>
  </r>
  <r>
    <x v="2"/>
  </r>
  <r>
    <x v="2"/>
  </r>
  <r>
    <x v="2"/>
  </r>
  <r>
    <x v="35"/>
  </r>
  <r>
    <x v="2"/>
  </r>
  <r>
    <x v="2"/>
  </r>
  <r>
    <x v="2"/>
  </r>
  <r>
    <x v="35"/>
  </r>
  <r>
    <x v="2"/>
  </r>
  <r>
    <x v="35"/>
  </r>
  <r>
    <x v="2"/>
  </r>
  <r>
    <x v="35"/>
  </r>
  <r>
    <x v="2"/>
  </r>
  <r>
    <x v="35"/>
  </r>
  <r>
    <x v="2"/>
  </r>
  <r>
    <x v="35"/>
  </r>
  <r>
    <x v="2"/>
  </r>
  <r>
    <x v="2"/>
  </r>
  <r>
    <x v="36"/>
  </r>
  <r>
    <x v="2"/>
  </r>
  <r>
    <x v="37"/>
  </r>
  <r>
    <x v="2"/>
  </r>
  <r>
    <x v="8"/>
  </r>
  <r>
    <x v="2"/>
  </r>
  <r>
    <x v="2"/>
  </r>
  <r>
    <x v="2"/>
  </r>
  <r>
    <x v="2"/>
  </r>
  <r>
    <x v="2"/>
  </r>
  <r>
    <x v="38"/>
  </r>
  <r>
    <x v="2"/>
  </r>
  <r>
    <x v="2"/>
  </r>
  <r>
    <x v="35"/>
  </r>
  <r>
    <x v="2"/>
  </r>
  <r>
    <x v="39"/>
  </r>
  <r>
    <x v="2"/>
  </r>
  <r>
    <x v="40"/>
  </r>
  <r>
    <x v="2"/>
  </r>
  <r>
    <x v="34"/>
  </r>
  <r>
    <x v="2"/>
  </r>
  <r>
    <x v="2"/>
  </r>
  <r>
    <x v="2"/>
  </r>
  <r>
    <x v="9"/>
  </r>
  <r>
    <x v="2"/>
  </r>
  <r>
    <x v="2"/>
  </r>
  <r>
    <x v="34"/>
  </r>
  <r>
    <x v="2"/>
  </r>
  <r>
    <x v="2"/>
  </r>
  <r>
    <x v="2"/>
  </r>
  <r>
    <x v="41"/>
  </r>
  <r>
    <x v="2"/>
  </r>
  <r>
    <x v="2"/>
  </r>
  <r>
    <x v="8"/>
  </r>
  <r>
    <x v="2"/>
  </r>
  <r>
    <x v="2"/>
  </r>
  <r>
    <x v="2"/>
  </r>
  <r>
    <x v="35"/>
  </r>
  <r>
    <x v="2"/>
  </r>
  <r>
    <x v="35"/>
  </r>
  <r>
    <x v="2"/>
  </r>
  <r>
    <x v="42"/>
  </r>
  <r>
    <x v="2"/>
  </r>
  <r>
    <x v="2"/>
  </r>
  <r>
    <x v="43"/>
  </r>
  <r>
    <x v="2"/>
  </r>
  <r>
    <x v="8"/>
  </r>
  <r>
    <x v="2"/>
  </r>
  <r>
    <x v="2"/>
  </r>
  <r>
    <x v="2"/>
  </r>
  <r>
    <x v="2"/>
  </r>
  <r>
    <x v="2"/>
  </r>
  <r>
    <x v="2"/>
  </r>
  <r>
    <x v="2"/>
  </r>
  <r>
    <x v="2"/>
  </r>
  <r>
    <x v="35"/>
  </r>
  <r>
    <x v="2"/>
  </r>
  <r>
    <x v="35"/>
  </r>
  <r>
    <x v="2"/>
  </r>
  <r>
    <x v="2"/>
  </r>
  <r>
    <x v="2"/>
  </r>
  <r>
    <x v="2"/>
  </r>
  <r>
    <x v="2"/>
  </r>
  <r>
    <x v="2"/>
  </r>
  <r>
    <x v="2"/>
  </r>
  <r>
    <x v="2"/>
  </r>
  <r>
    <x v="2"/>
  </r>
  <r>
    <x v="2"/>
  </r>
  <r>
    <x v="44"/>
  </r>
  <r>
    <x v="2"/>
  </r>
  <r>
    <x v="2"/>
  </r>
  <r>
    <x v="45"/>
  </r>
  <r>
    <x v="2"/>
  </r>
  <r>
    <x v="2"/>
  </r>
  <r>
    <x v="2"/>
  </r>
</pivotCacheRecords>
</file>

<file path=xl/pivotCache/pivotCacheRecords3.xml><?xml version="1.0" encoding="utf-8"?>
<pivotCacheRecords xmlns="http://schemas.openxmlformats.org/spreadsheetml/2006/main" xmlns:r="http://schemas.openxmlformats.org/officeDocument/2006/relationships" count="223">
  <r>
    <s v="MS609-0001.xml"/>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s v="All of the aforesaid was confessed to brother Ferrier, inquisitor, and since then the witness has not seen male heretics nor female heretics.Item. The witness said that he believed the heretics to be good men and to have good faith and were truthful and friends of God, and he heard the heretics say that God did not create visible things, but the witness did not believe the said error. He did not hear the heretics speak of baptism, of the sacred host, of marriage, of the bodily resurrection. It has been 7 years since he first believed the heretics, and 5 years since he last put faith in them. And brother Ferrier did not assign penance. He abjured heresy and swore, etc. Witnesses: Arnald, Prior of Saint-Sernin; Arnald Cerda, brother Guilhem Pelhisson of the Order of Preachers; and brother Bernard de Caux, inquisitor."/>
    <s v="sunt VII anni quod primo credidit hereticos esse bonos"/>
    <s v="sunt V anni quod ultimo dimisit ipsam credulitatem"/>
    <n v="1238"/>
    <n v="124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s v="MS609-0002.xml"/>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m/>
    <s v="sunt XII anni"/>
    <s v="sunt IIIIor anni"/>
    <n v="1233"/>
    <n v="124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s v="MS609-0002.xml"/>
    <s v="credidit hereticos esse bonos et habere bonam fidem et esseveraces et amicos Dei"/>
    <m/>
    <m/>
    <m/>
    <m/>
    <m/>
    <m/>
    <x v="1"/>
    <m/>
    <x v="2"/>
  </r>
  <r>
    <s v="MS609-0005.xml"/>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s v="He did not recall seeing heretics elsewhere. The witness said as well that he believed that the heretics were good men and had good faith and were true and friends of God, but he did not hear heretics speak of visible things, of baptism, of the holy host nor of marriage. However, he heard clerics speak of the errors that heretics say, but he never believed the aforesaid errors. It was 15 years ago that he first believed heretics to be good, and it was 10 years ago that he stopped such belief. This was confessed to brother Ferrier, but no penanence was given to him. He abjured heresy and swore, etc. Witnesses: as stated above."/>
    <s v="sunt XV anni quod primo credidit hereticos esse bonos"/>
    <s v="sunt X anni quod non credidit."/>
    <n v="1230"/>
    <n v="1235"/>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s v="MS609-0006.xml"/>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s v="Item. The witness said that he believed the heretics to be good, had good faith, were true, and were friends of God. He heard heretics say that God did not make visible things and that the holy host is not the body of Christ and that baptism by water does nothing and that marriage does not save one and the witness believed what they said. It was 14 years ago that he first believed the heretics and it was 6 years ago that he left [the belief]. This was confessed to brother Ferrier but no penance was given and since then he has not seen heretics."/>
    <s v="Et sunt XIII anni quod primo credidit hereticos"/>
    <s v="et sunt VI anni ultimo dimisit"/>
    <n v="1232"/>
    <n v="1239"/>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s v="MS609-0011.xml"/>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s v="Item. The witness said that he believed the heretics to be good men, and to have good faith, and were true and friends of God. He heard heretics say that God did not make visible things, and that baptism by water is meaningless, that the holy host is not the body of Christ, that there is no salvation in marriage, that there is no resurrection from death, and the witness believed then what they said. It was 30 years ago that he first believed the heretics and it was 19 years ago that he left such belief behind. This was confessed to brother Ferrier but he did not have penance and the witness has not seen heretics in 19 years. He abjured heresy and swore, etc. Witnesses: as stated before."/>
    <s v="sunt XXX anni quod primo credidit hereticos"/>
    <s v="sunt XIX anni quod ultimo dimisit"/>
    <n v="1215"/>
    <n v="1233"/>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s v="MS609-0011.xml"/>
    <s v="quod credidit hereticos esse bonos et habere bonam fidem et esse veraces et amicos Dei"/>
    <m/>
    <m/>
    <m/>
    <m/>
    <m/>
    <m/>
    <x v="1"/>
    <m/>
    <x v="2"/>
  </r>
  <r>
    <s v="MS609-0012.xml"/>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s v="Item. The witness said he believed the heretics to be good men, and to have good faith, and were friends of God. He heard the heretics say that the Devil made visible things, and that baptism by water has no effect, and that the holy host is not the body of Christ, and that there is no salvation in marriage, and that dead bodies do not rise again, and he believed at that time what the heretics said. It was 2 years ago that he first believed [the heretics] and one year ago that he stopped believing."/>
    <s v="sunt duo anni quod primo credidit"/>
    <s v="est annus quod ultimo dimisit"/>
    <n v="1243"/>
    <n v="1244"/>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s v="MS609-0012.xml"/>
    <s v="credidit hereticos esse bonos et habere bonam fidem et esse veraces et amicos Dei"/>
    <m/>
    <m/>
    <m/>
    <m/>
    <m/>
    <m/>
    <x v="1"/>
    <m/>
    <x v="2"/>
  </r>
  <r>
    <s v="MS609-0013.xml"/>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s v="The witness believed the aforesaid heretics to be good men and friends of God and that he could be saved by them even though he knew they were pursued by the Church. He heard them speak errors: that visible things were not made by God, that the holy host is not the body of Christ, that there is no salvation in baptism or marriage, and that there is no resurrection of the body, and the witness himself believed that which they said. It was 30 years ago that he first believed the heretics to be good men, and left this belief 8 years ago. This was confessed to brother Guilhem Arnold and his inquisitor associates at Toulouse, and he came to them unsolicited, and brother Ferrier at Saissac, and since then he has not seen heretics, and he believes the aforesaid confessions to be true."/>
    <s v="sunt XVI anni quod primo credidit hereticos esse bonos"/>
    <s v="non credidit VIII anni sunt"/>
    <n v="1229"/>
    <n v="1237"/>
    <s v="Predictos hereticos credidit essebonos homines et amicos Dei et posse salvari per ipsos licet sciret quod ecclesia persequereter eos"/>
    <x v="3"/>
    <m/>
    <x v="2"/>
  </r>
  <r>
    <s v="MS609-0013.xml"/>
    <s v="Predictos hereticos credidit essebonos homines et amicos Dei et posse salvari per ipsos licet sciret quod ecclesia persequereter eos"/>
    <m/>
    <m/>
    <m/>
    <m/>
    <m/>
    <m/>
    <x v="1"/>
    <m/>
    <x v="2"/>
  </r>
  <r>
    <s v="MS609-0015.xml"/>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s v="The witness believed the aforementioned heretics to be good and had good faith and one could be saved through them. She heard them say the errors of visible things, that God did not create it, and that the holy host is not the body of the Lord, and that marriage does not save, but she herself did not believe in these errors. It was about 23 years ago that she first believed the heretics to be good but did not believe them after confessing to Ferrier and his companion, inquisitors, at Saissac, where she confessed all the aforesaid and much more which she did not recall, but she believed it all to be the truth. The witness said as well that her husband Ysarn de Mont Server died about 10 years ago, and he was not hereticated. The witness abjured heresy and swore, etc. Witnesses: Magister Bernard of Ladinhac; Sylvester, Chaplain of Verfeil; Peire Fresapa, Notary. Brother Bernard, inquisitor, read this."/>
    <s v="sunt XXIII anni quod primo credit hereticos esse bonos,"/>
    <s v="non credit postquam fecit confessionem suam de heresi fratri Ferrario et socio suo, inquisitores, apud Saysac"/>
    <n v="1223"/>
    <n v="1242"/>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s v="MS609-0015.xml"/>
    <s v="Predictos hereticos credit esse bonos et habere bonam fidem et posse salvari per ipsos"/>
    <m/>
    <m/>
    <m/>
    <m/>
    <m/>
    <m/>
    <x v="1"/>
    <m/>
    <x v="2"/>
  </r>
  <r>
    <s v="MS609-0017.xml"/>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s v="He used to believe that the aforementioned heretics were good men and had good faith even though he knew that the Church persecuted them, but he had not heard them saying any errors regarding visible things nor the sacraments, nor did he believe the aforementioned errors. He has not seen heretics elsewhere nor believed them, nor adored them, nor gave or sent [them anything]. This was confessed to inquisitor Ferrier at Saissac. He abjured heresy and swore, et cetera. Witnesses: Arnald, Prior of Saint-Sernin; Master P. de Caramanh; and brother Bernard, Inquisitor."/>
    <m/>
    <m/>
    <m/>
    <m/>
    <s v="Predictos hereticos credidit tunc esse bonos homines et habere bonam fidem licet sciret quod Ecclesia persequeretur eos"/>
    <x v="5"/>
    <s v="sed non audivit eos dicentes errores de visibilibus nec de sacramentis nec ipse credidit predictis erroribus"/>
    <x v="8"/>
  </r>
  <r>
    <s v="MS609-0017.xml"/>
    <s v="Predictos hereticos credidit tunc esse bonos homines et habere bonam fidem licet sciret quod Ecclesia persequeretur eos"/>
    <m/>
    <m/>
    <m/>
    <m/>
    <m/>
    <m/>
    <x v="1"/>
    <m/>
    <x v="2"/>
  </r>
  <r>
    <s v="MS609-0078.xml"/>
    <s v="credidit hereticos esse bonos homines et habere bonam fidem et esse veraceset amicos Dei."/>
    <m/>
    <m/>
    <m/>
    <m/>
    <m/>
    <m/>
    <x v="1"/>
    <m/>
    <x v="2"/>
  </r>
  <r>
    <s v="MS609-0079.xml"/>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s v="She has not seen heretics otherwise, nor ever believed them to be good, nor adored nor listened to their preaching, nor gave or sent them anything, nor led them or caused [them] to be led. The aforesaid was confessed to brother Ferrier at Saissac. The witness also said that her first husband Albaric was not hereticated. And she abjured heresy and swore, etc. Witnesses: Arnald of Mas-Saintes-Puelles; Arnald, Prior of Saint-Sernin; and brother Bernard, inquisitor."/>
    <m/>
    <m/>
    <m/>
    <m/>
    <m/>
    <x v="1"/>
    <m/>
    <x v="2"/>
  </r>
  <r>
    <s v="MS609-0080.xml"/>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s v="Item. Another time the witness saw Bernard de Mairevilla and Raimund de Na Riqua in her house, and saw with them Bernard de Sancto Andrea and Peire de Sancto Andrea, Roger Sartre, Guilhem Teisserre, Bernard Aichart, Guilhem Pons de Recauth, Aymeric de Molavila, Bernard Cogota, and Arnald Maiestre, the witness' husband who was laid low with an illness. And then the aforesaid heretics hereticated Arnald Maiestre, and everyone including the witness adored the aforesaid heretics and bent at the knee three times saying, &quot;Bless us good men, pray to God for us.&quot; And this was about 12 years ago."/>
    <m/>
    <m/>
    <m/>
    <m/>
    <m/>
    <x v="1"/>
    <m/>
    <x v="2"/>
  </r>
  <r>
    <s v="MS609-0080.xml"/>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s v="The witness believed the aforementioned heretics to be good men and to have good faith and could be save by them, even though she knew they were persecuted by the Church, but she did not hear them speak of the errors of visible things nor of sacraments, nor did the witness believe in such errors. It was 20 years ago that she first believed the heretics to be good men, and she stopped believing so 10 years ago. The aforesaid she confessed to brother Ferrier at Limoux. She abjured heresy and swore, etc. Witnesses as above and Arnald Cerda."/>
    <s v="sunt XX anni quod primo credidit"/>
    <s v="non credidit X anni"/>
    <n v="1225"/>
    <n v="1235"/>
    <s v="Predictos hereticos credidit essebonos homines et habere bonam fidem et posse salvari per ipsos licet sciret quod ecclesia persequeret eos"/>
    <x v="4"/>
    <s v="Sed non audivit eos dicen tes errores de visibilibus nec de sacrementis nec ipsa credidit predicitis erroribus"/>
    <x v="8"/>
  </r>
  <r>
    <s v="MS609-0080.xml"/>
    <s v="Predictos hereticos credidit essebonos homines et habere bonam fidem et posse salvari per ipsos licet sciret quod ecclesia persequeret eos"/>
    <m/>
    <m/>
    <m/>
    <m/>
    <m/>
    <m/>
    <x v="1"/>
    <m/>
    <x v="2"/>
  </r>
  <r>
    <s v="MS609-0081.xml"/>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s v="The witness believed the aforementioned heretics to be good men and to have good faith and that she could be saved through them, and she heard them say that God did not make visible things and that the Holy Host is not the body of the lord, and that there is no salvation in baptism and marriage and that dead bodies do not rise, and the witness trusted what was taught to her by her aforementioned aunt, Guilhelma. The witness abjured heresy and swore, etc. Witnesses as stated above."/>
    <m/>
    <m/>
    <m/>
    <m/>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s v="MS609-0081.xml"/>
    <s v="Predictos hereticos credidit esse bonos homines et habere bonam fidem et posse salvari per ipsos."/>
    <m/>
    <m/>
    <m/>
    <m/>
    <m/>
    <m/>
    <x v="1"/>
    <m/>
    <x v="2"/>
  </r>
  <r>
    <s v="MS609-0082.xml"/>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s v="The witness believed the aforementioned heretics to be good men, and to have to good faith, and that one could be saved by them, even though she knew they were persecuted by the Church. And she heard them speak of errors, that God did not make visible things, that the holy host is not the body of Christ, that the dead do not rise, and that there is no salvation in baptism or marriage. She believed as they said, and it was 22 years ago that she first believed heretics to be good. But she no longer believed such after brother Ferrier reconciled her, nor did she see heretics thereafter, except prisoners. All of the foregoing was confessed to brother Ferrier at Saissac. She abjured heresy, etc. Witnesses as above."/>
    <s v="sunt XXII anni quod primo credidit hereticos esse bonos"/>
    <s v="sed non credidit postquam frater Ferrarius reconciliavitipsam"/>
    <n v="1223"/>
    <n v="122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s v="MS609-0082.xml"/>
    <s v="Predictos hereticos credidit esse bonos homines et habere bonam fidem et posse salvari per ipsos licet sciret quod ecclesia persequereter eos"/>
    <m/>
    <m/>
    <m/>
    <m/>
    <m/>
    <m/>
    <x v="1"/>
    <m/>
    <x v="2"/>
  </r>
  <r>
    <s v="MS609-0084.xml"/>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m/>
    <s v="suntXX anni quod primo credidit hereticos esse bonos"/>
    <s v="sed non credidit X anni sunt, licet ad instanciam Bertrandi Alamandi et Austorgue,uxorem Petri de Resengas, adoraverunt eas ad V anni citra."/>
    <n v="1225"/>
    <n v="1235"/>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s v="MS609-0084.xml"/>
    <s v="Predictos hereticos credidit esse bonos homines et habere bonam fidem et esse amicos Dei et posse salvari per ipsos licet sciret quod Ecclesia persequeretur eos."/>
    <m/>
    <m/>
    <m/>
    <m/>
    <m/>
    <m/>
    <x v="1"/>
    <m/>
    <x v="2"/>
  </r>
  <r>
    <s v="MS609-0086.xml"/>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s v="The witness believed the aforesaid heretics to be good men and to have good faith and that one could be saved by them, even though she knew the Church persecuted them. But she did not hear them speak of the errors of visible things, nor the sacraments, nor did the she believe in such errors. It was 10 years ago that she first believed the heretics to be good men but she ceased believing six years ago. The aforesaid and much else she could not recall was confessed to brother Ferrier at Saissac and all of it she believed to be true. She abjured heresy and swore, etc. Witnesses as above."/>
    <s v="suntX anni quod primo credidit hereticos esse bonos homines"/>
    <s v="sed non credidit sex anni sunt"/>
    <n v="1235"/>
    <n v="1239"/>
    <s v="Predictos hereticos crediditesse bonos homines et habere bonam fidem et posse salvari per ipsos licet sciret quod ecclesia persequeretur eos."/>
    <x v="4"/>
    <s v="Sednon audivit eos dicentes errores de visibilibus nec de sacramentis nec ipsa credidit predictis erroribus."/>
    <x v="8"/>
  </r>
  <r>
    <s v="MS609-0086.xml"/>
    <s v="Predictos hereticos crediditesse bonos homines et habere bonam fidem et posse salvari per ipsos licet sciret quod ecclesia persequeretur eos."/>
    <m/>
    <m/>
    <m/>
    <m/>
    <m/>
    <m/>
    <x v="1"/>
    <m/>
    <x v="2"/>
  </r>
  <r>
    <s v="MS609-0088.xml"/>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m/>
    <m/>
    <m/>
    <m/>
    <m/>
    <s v="Predictos hereticos non credidit esse bonos nec habere bonam fidem nec posse salvari per ipsos"/>
    <x v="7"/>
    <s v="nec audivit eos dicentes errores de visibilibus, de baptismo, de matrimonio, de hostia sacrata, nec de resurrectione carnis non audivit eos loquentes"/>
    <x v="11"/>
  </r>
  <r>
    <s v="MS609-0088.xml"/>
    <s v="Predictos hereticos non credidit esse bonos nec habere bonam fidem nec posse salvari per ipsos"/>
    <m/>
    <m/>
    <m/>
    <m/>
    <m/>
    <m/>
    <x v="1"/>
    <m/>
    <x v="2"/>
  </r>
  <r>
    <s v="MS609-0089.xml"/>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s v="He believed the above-mentioned heretics to be good men and to have good faith, and one could be saved by them, even though he knew the Church persecuted them, but he did not hear them say the error that God did not make visible things. He did not hear them speak of the holy host, of baptism, of matrimony, of bodily resurrection, nor did he believe any of the aforesaid errors. It was 18 years ago that he first believed the heretics to be good, and [missing] years that he left behind all of their beliefs. All the foregoing was confessed to brother Ferrier inquisitor at Limoux, and he believed all of it to be true. He abjured and swore, etc. Witnesses as stated before."/>
    <s v="sunt XVIII anni quod primo credidit hereticos esse bonos"/>
    <s v="sunt anni quod dimisit omnino credulitatem illorum"/>
    <n v="1227"/>
    <n v="1244"/>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s v="MS609-0089.xml"/>
    <s v="Predictos hereticos credidit esse bonos homines et haberebonam fidem et posse salvari per ipsos quamvis sciret ecclesia persequeretur eos"/>
    <m/>
    <m/>
    <m/>
    <m/>
    <m/>
    <m/>
    <x v="1"/>
    <m/>
    <x v="2"/>
  </r>
  <r>
    <s v="MS609-0090.xml"/>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m/>
    <s v="sunt VIII anni vel circa quod primo credidit hereticos essebonos"/>
    <s v="sunt IIIIor anni quod non credidit predicta omnia"/>
    <n v="1237"/>
    <n v="124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s v="MS609-0090.xml"/>
    <s v="Predictos hereticoscredidit esse bonos homines et habere bonam fidem et posse salvari per ipsos licet sciret quod ecclesia persequeretur eos"/>
    <m/>
    <m/>
    <m/>
    <m/>
    <m/>
    <m/>
    <x v="1"/>
    <m/>
    <x v="2"/>
  </r>
  <r>
    <s v="MS609-0093.xml"/>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s v="The witness believed the above-mentioned heretics to be good men and to have good faith and to be true and friends of God, even though the witness knew the Church persecuted them. The witness heard them speak errors of visible things, that God did not create it, and that the holy host is not the body of Christ or the lord, and baptism and matrimony do not have value for salvation, and there is no resurrection of the body and he believed what they said. It was about 6 years ago that he first believed the heretics to be good men, but no longer believed such after he made his confession of heresy to brother Ferrier at Limoux. The abovesaid was confessed to Ferrier and many other things besides which the witness did not recall, but he believed all it to be the truth. He abjured heresy and swore, etc. Witnesses: as stated before."/>
    <m/>
    <m/>
    <m/>
    <m/>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s v="MS609-0093.xml"/>
    <s v="Predictos hereticos o credidit hereticos credidit esse bonos homines et per ipsos licet sciret quod ecclesia persequeretur eos"/>
    <m/>
    <m/>
    <m/>
    <m/>
    <m/>
    <m/>
    <x v="1"/>
    <m/>
    <x v="2"/>
  </r>
  <r>
    <s v="MS609-0101.xml"/>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s v="The witness believed the aforementioned heretics to be good men and to have good faith and were friends of God and truthful, even though he knew that the Church persecuted them and if he died, he died in their hands. And he heard them say that God did not make visible things and that the sacred host is not the body of Christ, and that in baptism and marriage there is no salvation, bodily resurrection does not happen, and he believed what they said. And it was 25 years ago that he first believed the heretics to be good, and he ceased believing 2 years ago. The aforesaid and much else he did not remember was confessed to the inquisitors Ferrier and his companion at Limoux, and he believed all to be true."/>
    <m/>
    <m/>
    <m/>
    <m/>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s v="MS609-0101.xml"/>
    <s v="Predictos hereticos credidit esse bonos homines et habere bonamfidem et esse amicos Dei et veraces licet sciret quod ecclesia persequeretur eos, et si moreretur tunc velletmori in manibus eorum."/>
    <m/>
    <m/>
    <m/>
    <m/>
    <m/>
    <m/>
    <x v="1"/>
    <m/>
    <x v="2"/>
  </r>
  <r>
    <s v="MS609-0102.xml"/>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s v="The witness believed the above-mentioned heretics to be good men and to have good faith, even though he knew the Church persecuted them. But he did not hear them speak errors of visible things, of the holy host, of baptism, of matrimony. Nor did he hear them speak of bodily resurrection. It was 8 years ago that he first believed heretics to be good, but he ceased believing 6 years ago. The aforesaid was confessed to Brother Ferrier and his associates, inquisitors, at Limoux, and he believed all to be the truth. And he abjured heresy and swore, et cetera. Witnesses as above."/>
    <s v="sunt VIII anni quod primo credebat hereticos esse bonos"/>
    <s v="non credebat VI anni sunt"/>
    <n v="1237"/>
    <n v="1239"/>
    <s v="credidit esse bonos homines at habere bonam fidem licet sciret quod Ecclesia persequeretur eos"/>
    <x v="5"/>
    <s v="non audivit eos dicentes errores de invisibilibus, de hostia sacrata, de baptismo de matrimonio nec de resurrectione carnis non audivit eos loquentes."/>
    <x v="12"/>
  </r>
  <r>
    <s v="MS609-0102.xml"/>
    <s v="credidit esse bonos homines at habere bonam fidem licet sciret quod Ecclesia persequeretur eos"/>
    <m/>
    <m/>
    <m/>
    <m/>
    <m/>
    <m/>
    <x v="1"/>
    <m/>
    <x v="2"/>
  </r>
  <r>
    <s v="MS609-0132.xml"/>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m/>
    <s v="sunt XIIIIanni vel circa quod primo credidit hereticos bonos homines"/>
    <s v="sunt XIII anni vel circa quod ultimo dimisit illam credulitatem"/>
    <n v="1231"/>
    <n v="1233"/>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s v="MS609-0132.xml"/>
    <s v="credidit hereticos esse bonos homines et habere bonam fidem et esse veraces et amicos Dei et posse salvari per ipsos."/>
    <m/>
    <m/>
    <m/>
    <m/>
    <m/>
    <m/>
    <x v="1"/>
    <m/>
    <x v="2"/>
  </r>
  <r>
    <s v="MS609-0133.xml"/>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s v="Item. The witness said that he never adored nor believed the heretics to be good men, nor to be true or friends of God, nor could one be saved by them, nor did he listen to the heretics speak. And this was confessed to Brother Ferrier at Saissac and thereafter he did not see any heretics. And he abjured heresy and swore, etc. Witnesses: as in the confession of Wilhelma Sicre."/>
    <m/>
    <m/>
    <m/>
    <m/>
    <s v="nunquam adoravit nec nec credidit eos hereticos bonos homines nec esse veraces nec amicos dei nec posse salvariper ipsos"/>
    <x v="1"/>
    <m/>
    <x v="2"/>
  </r>
  <r>
    <s v="MS609-0133.xml"/>
    <s v="nunquam adoravit nec nec credidit eos hereticos bonos homines nec esse veraces nec amicos dei nec posse salvariper ipsos"/>
    <m/>
    <m/>
    <m/>
    <m/>
    <m/>
    <m/>
    <x v="1"/>
    <m/>
    <x v="2"/>
  </r>
  <r>
    <s v="MS609-0134.xml"/>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m/>
    <s v="sunt XII anni quod primo credidit hereticos esse bonos"/>
    <s v="sunt V anni quod non credidit"/>
    <n v="1233"/>
    <n v="124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s v="MS609-0134.xml"/>
    <s v="se credidisse hereticos esse bonos homines et habere bonam fidem et esse veraces et amicos Dei et posse salvari per ipsos"/>
    <m/>
    <m/>
    <m/>
    <m/>
    <m/>
    <m/>
    <x v="1"/>
    <m/>
    <x v="2"/>
  </r>
  <r>
    <s v="MS609-0135.xml"/>
    <s v="se credidisse hereticos esse bonos homines et habere bonam fidem et esse veraces et amicos Dei et posse salvari per ipsos"/>
    <m/>
    <m/>
    <m/>
    <m/>
    <m/>
    <m/>
    <x v="1"/>
    <m/>
    <x v="2"/>
  </r>
  <r>
    <s v="MS609-0136.xml"/>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s v="Item. The witness said he believed the heretics to be good men, to have good faith, to be true, friends of God, and one could be saved by them. The witness heard heretics say that God did not create visible things, that baptism by water is worth nothing, the holy host upon the altar is not the body of Christ, there is no salvation in marriage, and the dead will not rise again, and the witness believed that which they said. And it was 22 years ago that he first believed the heretics to be good, and it was 8 years ago that he ceased believing. And this was confessed to brother Ferrier at Limoux and the witness has not seen heretics since. The witness abjured heresy and swore, etc. Witnesses: as stated above."/>
    <s v="sunt XXII anniquod primo credidit hereticos esse bonos"/>
    <s v="sunt VIII anni quod non credidit"/>
    <n v="1223"/>
    <n v="123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s v="MS609-0136.xml"/>
    <s v="se credidisse esse bonos homines ethabere bonam fidem et esse veraces et amicos Dei et posse salvari per ipsos."/>
    <m/>
    <m/>
    <m/>
    <m/>
    <m/>
    <m/>
    <x v="1"/>
    <m/>
    <x v="2"/>
  </r>
  <r>
    <s v="MS609-0137.xml"/>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s v="Item. The witness said he believed the heretics to be good men, to have good faith, to be true, friends of God and one could be saved by them. He heard them say that God did not create visible things, that baptism by water means nothing, that the holy host is not the body of Christ, that there is no salvation in marriage, and that the dead will not rise. And the witness believed in what they said and it was 15 years ago that he first believed the heretics to be good men and it was 10 years ago that he stopped believing such. This was confessed at Limoux to brother Ferrier and he has not seen heretics since. The witness abjured heresy and swore, etc. Witnesses: as stated above."/>
    <s v="sunt XV anni quod primo credidit hereticos esse bonos homines"/>
    <s v="sunt X anni quod non credidit"/>
    <n v="1230"/>
    <n v="1235"/>
    <m/>
    <x v="1"/>
    <m/>
    <x v="2"/>
  </r>
  <r>
    <s v="MS609-0138.xml"/>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m/>
    <m/>
    <m/>
    <m/>
    <m/>
    <m/>
    <x v="1"/>
    <m/>
    <x v="2"/>
  </r>
  <r>
    <s v="MS609-0138.xml"/>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m/>
    <s v="sunt XX anni quod primo credidit"/>
    <s v="non credidit XV anni sunt"/>
    <n v="1225"/>
    <n v="1230"/>
    <m/>
    <x v="1"/>
    <m/>
    <x v="2"/>
  </r>
  <r>
    <s v="MS609-0138.xml"/>
    <s v="credidit eos esse bonos homines et haberebonam fidem et esse amicos Dei."/>
    <m/>
    <m/>
    <m/>
    <m/>
    <m/>
    <m/>
    <x v="1"/>
    <m/>
    <x v="2"/>
  </r>
  <r>
    <s v="MS609-0160.xml"/>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s v="The witness believed the aforementioned heretics to be good and to have good faith, and it was 40 years ago when she first believed the heretics and it was 12 years ago that she left behind their errors. Thereafter she did not see heretics, nor believed, nor adored, nor ate with them, nor brought them anything. This was confessed to brother Ferrier. She abjured heresy and swore, etc. Witnesses: Magister Bernard, chaplain of Ladinhac; Sylvester, chaplain of Verfeil; brother Bernard de Caux, inquisitor; and Peire Fresapa, notary."/>
    <s v="sunt XL anni quod primo credidithereticos"/>
    <s v="sunt XII anni quod ultimo dimisit errores eorum"/>
    <n v="1205"/>
    <n v="1233"/>
    <s v="Predictos hereticos credidit esse bonos et habere bonam fidem"/>
    <x v="5"/>
    <m/>
    <x v="2"/>
  </r>
  <r>
    <s v="MS609-0160.xml"/>
    <s v="Predictos hereticos credidit esse bonos et habere bonam fidem"/>
    <m/>
    <m/>
    <m/>
    <m/>
    <m/>
    <m/>
    <x v="1"/>
    <m/>
    <x v="2"/>
  </r>
  <r>
    <s v="MS609-0162.xml"/>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s v="The witness did not see heretics anywhere else, nor believed, nor adored, nor gave, nor sent them anything, nor led. The witness believed the aforesaid heretics to be good men and to have good faith, and it was 8 years ago that he first believed them to be good and in the same year left the errors. The witness abjured heresy and swore, etc. Witnesses: Arnald, prior of Saint-Sernin; magister Peire de Caramanh; and brother Bernard de Caux, inquisitor."/>
    <s v="sunt VIII anni quod primo credidit ipsos esse bono"/>
    <s v="in eodem anno dimisit errores."/>
    <n v="1237"/>
    <n v="1237"/>
    <s v="Predictos hereticos credidit esse bonos homines et habere bonam fidem."/>
    <x v="10"/>
    <m/>
    <x v="2"/>
  </r>
  <r>
    <s v="MS609-0162.xml"/>
    <s v="Predictos hereticos credidit esse bonos homines et habere bonam fidem."/>
    <m/>
    <m/>
    <m/>
    <m/>
    <m/>
    <m/>
    <x v="1"/>
    <m/>
    <x v="2"/>
  </r>
  <r>
    <s v="MS609-0165.xml"/>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s v="The witness did not see heretics otherwise, nor believed, nor gave or sent them anything, nor heard their errors. The witness said after that he believed the aforesaid heretics to be good men and to have good faith, etc. Witnesses as in confession of Pons Garnier."/>
    <m/>
    <m/>
    <m/>
    <m/>
    <s v="Item. Dixit postea quod predictos hereticos esse bonos homines et habere bonamfidem et cetera"/>
    <x v="10"/>
    <m/>
    <x v="2"/>
  </r>
  <r>
    <s v="MS609-0165.xml"/>
    <s v="Item. Dixit postea quod predictos hereticos esse bonos homines et habere bonamfidem et cetera"/>
    <m/>
    <m/>
    <m/>
    <m/>
    <m/>
    <m/>
    <x v="1"/>
    <m/>
    <x v="2"/>
  </r>
  <r>
    <s v="MS609-0172.xml"/>
    <s v="credidit hereticos esse bonos homineslicet sciret quod ecclesia persequeretur eos."/>
    <m/>
    <m/>
    <m/>
    <m/>
    <m/>
    <m/>
    <x v="1"/>
    <m/>
    <x v="2"/>
  </r>
  <r>
    <s v="MS609-0173.xml"/>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m/>
    <m/>
    <m/>
    <m/>
    <m/>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s v="MS609-0175.xml"/>
    <s v="credidit hereticos esse bonos homines licet sciret quod ecclesia persequeretur eos"/>
    <m/>
    <m/>
    <m/>
    <m/>
    <m/>
    <m/>
    <x v="1"/>
    <m/>
    <x v="2"/>
  </r>
  <r>
    <s v="MS609-0176.xml"/>
    <s v="credidittunc hereticos esse bonos homines licet sciret quod ecclesia persequeretur eos"/>
    <m/>
    <m/>
    <m/>
    <m/>
    <m/>
    <m/>
    <x v="1"/>
    <m/>
    <x v="2"/>
  </r>
  <r>
    <s v="MS609-0181.xml"/>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s v="Item. The witness said that he believed the heretics to be good men even though the Church persecuted them, and it was 30 years ago that he believed such and 6 years ago he ceased believing such. The witness said as well that he heard heretics speak errors of visible things - that God did not create it - and that the holy host is not the body of Christ, and of baptism and matrimony having no value, that there is no resurrection of the body, and the witness believed then that which they said, but 6 years ago the witness ceased believing the aforesaid to be so. He did not see heretics elsewhere as was confessed to inquisitors at Limoux, a confession which he believed to be the truth, and he did not receive penance. He recognized that he did wicked things, and afterwards abjured heresy and promised persecute heretics he saw, believed, and adored. He abjured heresy and swore, etc. Witnesses as stated above."/>
    <s v="sunt XXX anni quod hoc credidit"/>
    <s v="sunt VI anni non credidit."/>
    <n v="1215"/>
    <n v="1239"/>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s v="MS609-0181.xml"/>
    <s v="credidit hereticos esse bonos homines licet sciret quod ecclesia persequeretur eos"/>
    <m/>
    <m/>
    <m/>
    <m/>
    <m/>
    <m/>
    <x v="1"/>
    <m/>
    <x v="2"/>
  </r>
  <r>
    <s v="MS609-0182.xml"/>
    <s v="credidit hereticos esse bones homines licet sciret quod Ecclesia persequeretur eos"/>
    <m/>
    <m/>
    <m/>
    <m/>
    <m/>
    <m/>
    <x v="1"/>
    <m/>
    <x v="2"/>
  </r>
  <r>
    <s v="MS609-0183.xml"/>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s v="Item. He said that he believed the heretics to be good men even though he knew that the Church persecuted them. He said that he did not hear heretics speak errors of visible things nor of matrimony nor of bodily resurrection, but he did hear them say that the holy host was not the body of Christ. And it was then the witness believed that which they said, but he stopped the belief 5 years ago as was said. He did not see heretics anywhere else that he recalled and all this was confessed to inquisitors at Limoux, such confession he conceded was true, but he did not have penance. And he recognized that he did wicked things because he abjured heresy and promised to persecute those heretics he saw, believed, and adored. He abjured heresy and swore, etc."/>
    <m/>
    <s v="sed non credidit Ve anni sunt ut dictum est"/>
    <m/>
    <n v="124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s v="MS609-0183.xml"/>
    <s v="credidit hereticos esse bones homines licet sciret quod ecclesia persequeretur eos"/>
    <m/>
    <m/>
    <m/>
    <m/>
    <m/>
    <m/>
    <x v="1"/>
    <m/>
    <x v="2"/>
  </r>
  <r>
    <s v="MS609-0185.xml"/>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s v="Item. He said that he believed heretics to be good men even though he knew the Church persecuted them. And 40 years ago he believed them, and 7 years ago he stopped believing. He did not hear them speak of visible things, of the body of Christ, of matrimony, although his mother and her sister were clearly heretics. And they died 30 years ago. He did not see heretics anywhere else, and all was confessed to inquisitors at Limoux, such confession he believed to be the truth, but he did not have penance. He recognized that he did wicked things and thereafter abjured heresy and promised and swore to persecute the heretics he had believed and the heretics he had adored. He abjured heresy and swore, etc. Witnesses: as stated above."/>
    <s v="sunt XL anni quod hoc credidit"/>
    <s v="sunt VII anni quod non credidit."/>
    <n v="1205"/>
    <n v="1238"/>
    <s v="credidit hereticos esse bonos homines licet sciretquod ecclesia persequeretur eos"/>
    <x v="12"/>
    <s v="De visibilibus decorpus Christi de matrimonio non audivit eos loquentes, licet mater ipsius testis et soror sua fuerint hereticemanifeste. Et sunt XXX anni quod sunt mortue"/>
    <x v="17"/>
  </r>
  <r>
    <s v="MS609-0185.xml"/>
    <s v="credidit hereticos esse bonos homines licet sciretquod ecclesia persequeretur eos"/>
    <m/>
    <m/>
    <m/>
    <m/>
    <m/>
    <m/>
    <x v="1"/>
    <m/>
    <x v="2"/>
  </r>
  <r>
    <s v="MS609-0186.xml"/>
    <s v="Credidit hereticos esse bones homines et credidit salvari cum ipsis licet sciret quod ecclesiapersequeretur eos"/>
    <m/>
    <m/>
    <m/>
    <m/>
    <m/>
    <m/>
    <x v="1"/>
    <m/>
    <x v="2"/>
  </r>
  <r>
    <s v="MS609-0188.xml"/>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s v="Item. She did not see heretics anywhere else that she recalled. She said as well that she believed the heretics to be good men and to have good faith and to be true and friends of God. She heard heretics say that God did not make visible things, and that the holy host is not the body of Christ, and that there is no salvation in marriage, and the witness believed the foregoing errors. She did not hear them speak of baptism or resurrection after death. It was 25 years ago that she first believed the heretics and 5 years ago when she stopped."/>
    <s v="sunt XXV anni quod primo credidit hereticos"/>
    <s v="sunt Veanni quod non credidit."/>
    <n v="1220"/>
    <n v="124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s v="MS609-0188.xml"/>
    <s v="Dixit etiam quod credidit hereticos esse bonoset habere bonam fidem et esse veraces et amicos Dei"/>
    <m/>
    <m/>
    <m/>
    <m/>
    <m/>
    <m/>
    <x v="1"/>
    <m/>
    <x v="2"/>
  </r>
  <r>
    <s v="MS609-0192.xml"/>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s v="Item. He said that he believed heretics to be good men and to have good faith and friends of God. He heard heretics say that God did not make visible things, and that the holy host is not the body of Christ, and that baptism by water is worth nothing, and that matrimony does not save, and the witness himself believed all of the aforementioned errors. It was four years ago that he first believed the heretics and three and a half years ago that he stopped believing. Item. He said that all the foregoing were in the confession made to brother Ferrier. Since the aforesaid confession he did not see heretics. He abjured heresy and swore, etc. Witnesses: Arnald, prior of Saint-Sernin; magister Peire de Caramanh; and brother Bernard de Caux, inquisitor."/>
    <m/>
    <m/>
    <m/>
    <m/>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s v="MS609-0192.xml"/>
    <s v="credidit hereticos esse bonos homineset habere bonam fidem et esse veraces et amicos Dei."/>
    <m/>
    <m/>
    <m/>
    <m/>
    <m/>
    <m/>
    <x v="1"/>
    <m/>
    <x v="2"/>
  </r>
  <r>
    <s v="MS609-0194.xml"/>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s v="And he heard the heretics say that God did not make the sky nor the earth, and he believed the aforementioned error. He did not recall hearing the heretics speak of baptism, the holy host, matrimony, resurrection after death. It was about 7 years ago the he first believed the heretics and it was 3 years ago that he stopped believing them. He abjured heresy and swore, etc. Witnesses: as stated before."/>
    <s v="sunt VII anni vel circa quod primo credidit hereticos"/>
    <s v="sunt III anni quod non credidit."/>
    <n v="1238"/>
    <n v="1242"/>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s v="MS609-0196.xml"/>
    <s v="credidit esse bonos homines et habere bonamfidem et esse veraces et amicos Dei et posse salvari per ipsos"/>
    <m/>
    <m/>
    <m/>
    <m/>
    <m/>
    <m/>
    <x v="1"/>
    <m/>
    <x v="2"/>
  </r>
  <r>
    <s v="MS609-0198.xml"/>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s v="He believed the aforementioned heretics to be good men and to have good faith and to be friends of God, and that one could be saved by them. But he never listened to their preaching, nor heard them speak errors of visible things, of the holy host, of baptism, nor did he hear them speak of matrimony. But he did hear clerics speak the errors which heretics say. He did not see heretics anywhere else, nor heard nor gave or sent them anything. It was 25 year ago that he first believed the good men, and he ceased believing 6 years ago. All of this was confessed to brother Ferrier at Limoux."/>
    <s v="sunt XXV anni quod primo credidit hereticos esse bonos homines"/>
    <s v="non credidit VI anni sunt"/>
    <n v="1220"/>
    <n v="1239"/>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s v="MS609-0198.xml"/>
    <s v="Predictos hereticos credidit esse bonoset habere bonam fidem et amicos die et posse salvarri salvari per ipsos"/>
    <m/>
    <m/>
    <m/>
    <m/>
    <m/>
    <m/>
    <x v="1"/>
    <m/>
    <x v="2"/>
  </r>
  <r>
    <s v="MS609-0198.xml"/>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s v="He recognized that he had done a wicked thing, because after he abjured heresy and swore to persecute heretics, he then believed, adored, and hid heretics, as said above. He abjured heresy and swore, etc. Witnesses: Sylvester, chaplain of Verfeil; brother Guilhem Pelhisson, order of preachers; and brother Bernard de Caux, inquisitor"/>
    <m/>
    <m/>
    <m/>
    <m/>
    <m/>
    <x v="1"/>
    <m/>
    <x v="2"/>
  </r>
  <r>
    <s v="MS609-0199.xml"/>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s v="He did not believe heretics to be good men, it is saidHe did not believe the aforementioned to be good men nor to have good faith nor could one be saved by them. He said as well that he heard the heretics speak errors of visible things, that God did not make them, and that baptism and matrimony do nothing for salvation. He did not hear them speak of the holy host or bodily resurrection. He did not believe the foregoing errors."/>
    <m/>
    <m/>
    <m/>
    <m/>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s v="MS609-0199.xml"/>
    <s v="Predictos hereticos non credidit esse bonos homines nec habere bonam fidem nec posse salvariper ipsos"/>
    <m/>
    <m/>
    <m/>
    <m/>
    <m/>
    <m/>
    <x v="1"/>
    <m/>
    <x v="2"/>
  </r>
  <r>
    <s v="MS609-0199.xml"/>
    <s v="Et recognovit quod malefecit quia postquam abiuravit heresim et iuravit persequi hereticos tempore Pacis Parisius facte, vidit hereticos, et adoravit et celavit hereticos. Et abiuravit heresimet iuravit et cetera. Testes: propedicti."/>
    <s v="He recognized that he had done a wicked thing, because after he abjured heresy and swore to persecute heretics from the time of the Peace of Paris, he then saw, adored, and hid heretics. He abjured heresy and swore, etc. Witnesses: as stated before."/>
    <m/>
    <m/>
    <m/>
    <m/>
    <m/>
    <x v="1"/>
    <m/>
    <x v="2"/>
  </r>
  <r>
    <s v="MS609-0201.xml"/>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s v="??He believed the aforementioned heretics to be good men and to have good faith and to be friends of God, and one could be saved through them. But he did not hear them speak errors of visible things, of matrimony, or of baptism, nor did he hear them speak of the holy host. But he did hear clerics speak the errors of heretics. It was 30 years ago that he first believed the heretics to be good men, and 20 years ago that he stopped believing. He did not see heretics anywhere, nor gave or sent them anything except as said above. All this was confessed to brother Ferrier at Limoux, and he believed such confession to be true. He abjured heresy and swore, etc. Witnesses: as stated before."/>
    <m/>
    <m/>
    <m/>
    <m/>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s v="MS609-0201.xml"/>
    <s v="Predictos hereticos credidit esse bonos homines et habere etbonam fidem et esse amicos Die et posse salvari per ipsos"/>
    <m/>
    <m/>
    <m/>
    <m/>
    <m/>
    <m/>
    <x v="1"/>
    <m/>
    <x v="2"/>
  </r>
  <r>
    <s v="MS609-0202.xml"/>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s v="He believed the above-mentioned heretics to be good men, and to have good faith, and to be friends of God and true, even though he knew the Church persecuted them. But he did not hear them speak the errors of visible things. He did not hear them speak of the holy host, of baptism and of matrimony. He did not see heretics anywhere else nor gave or sent them anything, nor accepted anything from them. And it was 20 years ago when he first believed them to be good men, but he stopped believing that after he made his confession of heresy to brother Ferrier at Limoux, and he believed it to be truthful."/>
    <s v="sunt XX anni quod primo credidit esse bonos homines"/>
    <s v="non credidit postquam fecit confessionem suam de heresi fratri Ferrario,inquisitori, apud Limos et credidit ipsam esse veram"/>
    <n v="1225"/>
    <m/>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s v="MS609-0202.xml"/>
    <s v="Predictos hereticos credidit esse bonos homines et habere bonam fidem et esse amicos die et veraces licet sciret quod ecclesia persequitor eos"/>
    <m/>
    <m/>
    <m/>
    <m/>
    <m/>
    <m/>
    <x v="1"/>
    <m/>
    <x v="2"/>
  </r>
  <r>
    <s v="MS609-0202.xml"/>
    <s v="Et recognovit quod male fecit quia postquam aburavit dictos hereticos et iuravit promisitpersequi hereticos tempore pacecis facte Parisius, vidit et adoravit et credidit et celavit hereticos. Et abiuravit heresim et iuravit et cetera. Testes: propedicti."/>
    <s v="He recognized that he had done a wicked thing because after he abjured the aforesaid heretics and promised the inquisitors to persecute heretics from the time of the peace made at Paris, he saw, adored, believed, and hid heretics. He abjured heresy and swore, etc. Witnesses: as stated above."/>
    <m/>
    <m/>
    <m/>
    <m/>
    <m/>
    <x v="1"/>
    <m/>
    <x v="2"/>
  </r>
  <r>
    <s v="MS609-0203.xml"/>
    <s v="Alibi non vidit hereticos nec credidit nunquam esse bonos homines nec habere bonam fidem nec posse salvari per ipsos"/>
    <m/>
    <m/>
    <m/>
    <m/>
    <m/>
    <m/>
    <x v="1"/>
    <m/>
    <x v="2"/>
  </r>
  <r>
    <s v="MS609-0204.xml"/>
    <s v="Predictos hereticos credidit esse bonos homines et habere bonamfidem et amicos die et posse salvari per ipsos licet sciret quod ecclesia persequeretur eos"/>
    <m/>
    <m/>
    <m/>
    <m/>
    <m/>
    <m/>
    <x v="1"/>
    <m/>
    <x v="2"/>
  </r>
  <r>
    <s v="MS609-0205.xml"/>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s v="He believed the above-mentioned heretics to be good men and to have good faith and one could be saved by them. But he did not hear them speak the errors of visible things, he did not hear them speak of the holy host or of matrimony. It was 30 years ago that he first believed the heretics to be good, and 10 years ago that he stopped believing. All of this was confessed to brother Ferrier at Limoux and many other things which he did not recall, but he believed all to be true. He recognized that he did a wicked thing as after he abjured heresy and promised and swore to persecute heretics from the time the count made peace with the Church, he saw, adored, believed, and hid heretics. He abjured heresy and swore etc. Witnesses: as stated above."/>
    <s v="sunt XXX anni quod primo credidit hereticos esse bonos"/>
    <s v="sunt X anniquod non credidit"/>
    <n v="1215"/>
    <n v="1235"/>
    <s v="Predictos hereticos credidit esse bonos homines et haberebonam fidem et posse salvari per ipsos"/>
    <x v="15"/>
    <s v="non audivit eos dicentes errores de visibilibus. De hostia sacrata, de baptismo, de matrimonio, non audivit eos loquentes"/>
    <x v="25"/>
  </r>
  <r>
    <s v="MS609-0205.xml"/>
    <s v="Predictos hereticos credidit esse bonos homines et haberebonam fidem et posse salvari per ipsos"/>
    <m/>
    <m/>
    <m/>
    <m/>
    <m/>
    <m/>
    <x v="1"/>
    <m/>
    <x v="2"/>
  </r>
  <r>
    <s v="MS609-0207.xml"/>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s v="Item. He said that he saw many heretics, many times, in many places that he did not recall. He believed the above-mentioned heretics to be good men, and to have good faith, and to be friends of God, and to be true, and one could be saved by them, even though he knew the Church persecuted them. But he did not hear them speak errors of visible things, and he did not hear them speak of the holy host, of baptism nor of matrimony, but he heard clerics say the errors that heretics say. But he himself did not believe such errors. It was 12 years ago that he first believed the heretics to be good men, and stopped believing 5 years ago. All of the foregoing and much more besides that he didn't remember was confessed to brother Ferrier, inquisitor at Limoux, and he believed such confession to be true. He abjured heresy and swore, etc. Witnesses: as stated before."/>
    <s v="sunt XII anni quod primo credidit hereticos esse bonos homines"/>
    <s v="non credidit V anni sunt"/>
    <n v="1233"/>
    <n v="124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s v="MS609-0207.xml"/>
    <s v="predictos hereticos credidit esse bonos homines et habere bonam fidem et esse amicos Die et veraces et possesalvari per ipsos licet sciret quod ecclesia persequeretur eos"/>
    <m/>
    <m/>
    <m/>
    <m/>
    <m/>
    <m/>
    <x v="1"/>
    <m/>
    <x v="2"/>
  </r>
  <r>
    <s v="MS609-0209.xml"/>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s v="All the foregoing and much else besides was confessed to brother Guilhem Arnald at Toulouse and brother Ferrier at Saissac, and he believed it all to be true. He believed the aforementioned heretics to be good men and to have good faith and to be friends of God and true, and that one could be saved by them. But he did not hear them speak errors of visible things, and he did not hear them talk of the holy host or baptism or matrimony. He recognized that he had done a wicked thing after he abjured heresy and promised and swore to persecute heretics, he saw, believed, adored, heretics in the time of the peace of Paris. He abjured heresy and swore. Witnesses: as stated before."/>
    <m/>
    <m/>
    <m/>
    <m/>
    <s v="Predictos hereticos credidit esse bonos homines et habere bonam fidem et esse amicos dei et veraceset posse salvari per ipsos"/>
    <x v="16"/>
    <s v="Sed non audivit eos dicentes errores de visibilibus. De hostia sacrata, de baptismo et matrimonio,non audivit eos loquentes"/>
    <x v="26"/>
  </r>
  <r>
    <s v="MS609-0209.xml"/>
    <s v="Predictos hereticos credidit esse bonos homines et habere bonam fidem et esse amicos dei et veraceset posse salvari per ipsos"/>
    <m/>
    <m/>
    <m/>
    <m/>
    <m/>
    <m/>
    <x v="1"/>
    <m/>
    <x v="2"/>
  </r>
  <r>
    <s v="MS609-0210.xml"/>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s v="He believed the above-mentioned heretics to be good men and to have good faith and to be friends of God and true and one could be saved by them. He did not hear them speak the error that God did not create visible things, and he did not hear them speak about matrimony, baptism, nor of the holy host. He first believed the heretics to be good 16 years ago, but stopped believing after he made his confession to brother Ferrier at Limoux. He did not see heretics anywhere else, nor believed, nor gave or sent them anything, nor accepted anything from them that he recalled. All of the foregoing and much else besides that he did not recall was confessed to the inquisitor brother Ferrier, and all of which he believed to be the truth. He recognized that he had done a wicked thing as after he abjured heresy and promised and swore to persecute heretics, he saw, adored, and believed heretics. He abjured heresy and swore, etc. Witnesses: as stated before."/>
    <s v="sunt XVIanno quod primo credidit hereticos esse bonos"/>
    <s v="non credit postquam fecit confessionem suam fratri Ferrario inquisitori apud Limos."/>
    <n v="1229"/>
    <n v="1242"/>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s v="MS609-0210.xml"/>
    <s v="Predictos hereticos credidit esse bonoshomines et habere bonam fidem et esse amicos Dei et veraces et posse salvari per ipsos"/>
    <m/>
    <m/>
    <m/>
    <m/>
    <m/>
    <m/>
    <x v="1"/>
    <m/>
    <x v="2"/>
  </r>
  <r>
    <s v="MS609-0211.xml"/>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s v="Item. He said that he believed the above-mentioned heretics to be good men and friends of God, and to be true, and one could be saved by them. But he did not hear them speak of visible things, nor of the holy host, nor of matrimony, nor of baptism. It was 20 years ago that he first believed the heretics to be good, and two years ago that he stopped. All of the foregoing, and much more besides which he did not recall, was confessed to brother Ferrier at Limoux. He did not see heretics anywhere else, nor believed, nor adored, except as mentioned above. He said as well that many times he gave food to heretics. He recognized that we did a wicked thing as after he abjured heresy and swore and promised to persecute heretics, he saw, believed, and adored heretics. He abjured heresy and swore, etc. Witnesses: as stated before."/>
    <s v="sunt XXanni quod primo credidit hereticos esse bonos"/>
    <s v="sunt duo anni quod non credidit"/>
    <n v="1225"/>
    <n v="1243"/>
    <s v="predictos hereticos credidit esse bonos homines et amicos dei et esse veraces et posse salvariper ipsos"/>
    <x v="18"/>
    <s v="Sed non audivit eos loquentes de visibilibus nec de hostia sacrata nec de matrimonio nec de baptismo"/>
    <x v="24"/>
  </r>
  <r>
    <s v="MS609-0211.xml"/>
    <s v="predictos hereticos credidit esse bonos homines et amicos dei et esse veraces et posse salvariper ipsos"/>
    <m/>
    <m/>
    <m/>
    <m/>
    <m/>
    <m/>
    <x v="1"/>
    <m/>
    <x v="2"/>
  </r>
  <r>
    <s v="MS609-0212.xml"/>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s v="He believed the aforesaid heretics to be good men and to have good faith and to be friends of God. But he did hear them speak errors of visible things, but not of the sacraments. All of the foregoing, and much more which he did not recall, was confessed to brother Ferrier at Limoux, and he believed that confession to be true. He recognized that he had done a wicked thing as after he abjured heresy and swore and promised to persecute heretics, he saaw, believed, and adored heretics. He abjured heresy and swore, etc. Witnesses: as stated before."/>
    <m/>
    <m/>
    <m/>
    <m/>
    <s v="Predictos hereticos credidit esse bonos homines et habere bonam fidem at esse amicos Dei"/>
    <x v="19"/>
    <s v="Sed audivit tamen dicentes errores de visibilibus sed non de aliis sacramentis."/>
    <x v="28"/>
  </r>
  <r>
    <s v="MS609-0212.xml"/>
    <s v="Predictos hereticos credidit esse bonos homines et habere bonam fidem at esse amicos Dei"/>
    <m/>
    <m/>
    <m/>
    <m/>
    <m/>
    <m/>
    <x v="1"/>
    <m/>
    <x v="2"/>
  </r>
  <r>
    <s v="MS609-0214.xml"/>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s v="She said that she believed the heretics to be good, but not true nor friends of God. She did not hear them speak errors of visible things, nor the holy host, nor matrimony, nor of bodily resurrection. She did not see heretics anywhere else nor believed, nor adored, nor gave or sent [them anything], nor listened to their preaching."/>
    <m/>
    <m/>
    <m/>
    <m/>
    <s v="Dixit etiam quod credidit hereticos esse bonossed non veraces nec amicos Die"/>
    <x v="20"/>
    <s v="nec audivit eos loquentes de erroribus de visibilibus nec de hostia sacrata nec de matrimonionec de carnis resurrecione."/>
    <x v="29"/>
  </r>
  <r>
    <s v="MS609-0214.xml"/>
    <s v="Dixit etiam quod credidit hereticos esse bonossed non veraces nec amicos Die"/>
    <m/>
    <m/>
    <m/>
    <m/>
    <m/>
    <m/>
    <x v="1"/>
    <m/>
    <x v="2"/>
  </r>
  <r>
    <s v="MS609-0217.xml"/>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s v="She said as well that she believed the heretics to be good men, and true and friends of God, even though she knew that the Church persecuted them. It was 10 years ago that she believed the heretics, and she did not believe except for that night. She didn't hear the heretics speak of visible things, nor of the holy host, nor of matrimony nor of bodily resurrection. All this was confessed to inquisitors, and afterwards she did not see heretics. She did not see heretics anywhere else, nor believed, nor adored, nor gave or sent [them anything], nor led, nor received, nor listened to their preaching. She abjured heresy and swore, etc. Witnesses: as in the confession of Ermengarde."/>
    <m/>
    <m/>
    <m/>
    <m/>
    <s v="credidit hereticos esse bonos homines et veraces et amicos Dei licet sciret quod ecclesia persequeretur eos"/>
    <x v="21"/>
    <s v="non audivit hereticos loquentes de visibilibus necde hostia sacrata nec de matrimonio nec de carnis resurrectione"/>
    <x v="17"/>
  </r>
  <r>
    <s v="MS609-0217.xml"/>
    <s v="credidit hereticos esse bonos homines et veraces et amicos Dei licet sciret quod ecclesia persequeretur eos"/>
    <m/>
    <m/>
    <m/>
    <m/>
    <m/>
    <m/>
    <x v="1"/>
    <m/>
    <x v="2"/>
  </r>
  <r>
    <s v="MS609-0220.xml"/>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s v="Item. She said that she believed heretics to be good men and true and friends of God. She heard heretics say that the holy host was not the body of Christ and the witness herself believed what they said. She did not hear them speak of other errors. And all the foregoing was confessed to inquisitors and thereafter she did not see heretics nor ever received them. Such confession she believed to be true, and blessed Dominic reconciled her from heresy. The aforesaid Bishop of Toulouse assigned her two crosses, and many days she did not wear the crosses, and many times she wore them covered and uncovered. She abjured heresy and swore, etc. Witnesses: as in the confession of Ermengarde"/>
    <m/>
    <m/>
    <m/>
    <m/>
    <s v="credidit hereticos esse bonos homines et veraces et amicos Dei"/>
    <x v="21"/>
    <s v="audivit hereticosloquentes quod hostia sacrata non erat corpus Christi et ipsa testis credebat sicut ipsi dicebant. De aliis erroribus non audivit eos loquentes"/>
    <x v="30"/>
  </r>
  <r>
    <s v="MS609-0220.xml"/>
    <s v="credidit hereticos esse bonos homines et veraces et amicos Dei"/>
    <m/>
    <m/>
    <m/>
    <m/>
    <m/>
    <m/>
    <x v="1"/>
    <m/>
    <x v="2"/>
  </r>
  <r>
    <s v="MS609-0222.xml"/>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s v="At that time she believed heretics to be good men and true and friends of God, and one could be saved by them. It was 45 years ago that she believed. All the foregoing was confessed to the inquisitors. She did not see heretics anywhere else except those around in public, and all other things she denied. The lord Bishop of Toulouse gave her two crosses, and when she appeared before brother Ferrier, he gave her crosses for three months. In winter she wore the crosses under her furs and otherwise wore the crosses on the outside. She swore, etc. Witnesses: as stated above."/>
    <s v="sunt XLV anni quod credidit"/>
    <m/>
    <n v="1200"/>
    <m/>
    <s v="tunc credidit hereticos esse bonos homines et veraces et amicos Dei et posse salvari per ipsos"/>
    <x v="22"/>
    <m/>
    <x v="2"/>
  </r>
  <r>
    <s v="MS609-0222.xml"/>
    <s v="tunc credidit hereticos esse bonos homines et veraces et amicos Dei et posse salvari per ipsos"/>
    <m/>
    <m/>
    <m/>
    <m/>
    <m/>
    <m/>
    <x v="1"/>
    <m/>
    <x v="2"/>
  </r>
  <r>
    <s v="MS609-0224.xml"/>
    <s v="Dixit etiam quod audivit dici a matre sua quod ipsa quando erat parvula comederatmultociens cum hereticos et fuit cum eis diu. Et abiuravit heresim et iuravit et cetera. Testes:I Galhardus, prior de Manso; et Silvester, capellanode Viridifolio; et frater Bernardus, inquisitor."/>
    <m/>
    <m/>
    <m/>
    <m/>
    <m/>
    <m/>
    <x v="1"/>
    <m/>
    <x v="2"/>
  </r>
  <r>
    <s v="MS609-0230.xml"/>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s v="Item. She said that she believed the heretics to be good men and true and friends of God, even though she knew the Church persecuted them. She started believing in them 20 years ago, and 2 years ago stopped believing. She said as well that she heard heretics say that the holy host is not the body of Christ, and that marriage has no value for salvation, and that there is no resurrection of the body, and the witness herself believed that which they said. She did not hear them speak of visible things."/>
    <s v="XX anni quod primo credidit"/>
    <s v="sunt duo anni quod non credidit"/>
    <n v="1225"/>
    <n v="1243"/>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s v="MS609-0230.xml"/>
    <s v="Item. Dixit quod confessa fuit aliis inquisitoribus et postea non vidithereticos nec misit eis aliquid, quam confessionem credidit esse veram. Alibi non vidit hereticos nec adoravit nec dedit nec misit nec duxit nec recepit neceorum predicationem audivit."/>
    <s v="Item. She said that all of this was confessed to inquisitors and thereafter she did not see heretics nor sent them anything, and such confession she believed to be the truth. She did not see heretics anywhere else, nor adored, nor gave or sent [them anything], nor led, nor received, nor listened to their preaching."/>
    <m/>
    <m/>
    <m/>
    <m/>
    <m/>
    <x v="1"/>
    <m/>
    <x v="2"/>
  </r>
  <r>
    <s v="MS609-0230.xml"/>
    <s v="Etabiuravit heresim et iuravit et cetera. Testes: qui in confessione Ermengardis. Et non habuit penitentiam."/>
    <s v="She abjured heresy and wore, etc. Witnesses: as in the confession of Ermengarde. She was not given penance."/>
    <m/>
    <m/>
    <m/>
    <m/>
    <m/>
    <x v="1"/>
    <m/>
    <x v="2"/>
  </r>
  <r>
    <s v="MS609-0231.xml"/>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s v="Item. She said that she did not believe the heretics to be good men nor true nor friends of God, nor did she hear them speak of visible things, nor of the Eucharist, nor of matrimony, nor of resurrection of the body. All the foregoing was confessed to inquisitors at Limoux, which confession she believed to be the truth. After that confession she did not see heretics that she recalled, nor believed, nor adored, nor gave or sent [them anything], nor led, nor listened to their preaching."/>
    <m/>
    <m/>
    <m/>
    <m/>
    <s v="non credidit hereticos esse bonos homines necveraces nec amicos Dei"/>
    <x v="24"/>
    <s v="nec audivit eos loquentes de visibilibus nec de heucaristia nec de matrimonio nec de carnis resurrectione"/>
    <x v="32"/>
  </r>
  <r>
    <s v="MS609-0231.xml"/>
    <s v="non credidit hereticos esse bonos homines necveraces nec amicos Dei"/>
    <m/>
    <m/>
    <m/>
    <m/>
    <m/>
    <m/>
    <x v="1"/>
    <m/>
    <x v="2"/>
  </r>
  <r>
    <s v="MS609-0232.xml"/>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s v="Item. Year as above, 7th Ides of July. The aforesaid Saramunda, adding to her confession, said that she was sorry and repentant as she often stated in her judicial trial and sworn statement that she did not believe heretics to be good men. The truth is that she adored heretics many times, and she believed the heretics to be good men and to have good faith and to be friends of God and true, even though she knew the Church persecuted them. She heard them say that God did not make visible things, and the baptism by water and matrimony have no value for salvation, and that the holy host is not the body of Christ, and that the dead will not rise again. The witness believed them in what they said. She stopped believing them 11 years ago, and first started believing the heretics 30 years ago. She abjured heresy, etc. Witnesses: Arnald, prior of Saint-Sernin; brother Guilhem Pelhisson; Arnald, chaplain of Puylaurens; and brother Bernard, inquisitor, who read [this]."/>
    <s v="sunt XXX anni quod primo credidit hereticos"/>
    <s v="non credidit XI anni anni sunt"/>
    <n v="1215"/>
    <n v="1234"/>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s v="MS609-0232.xml"/>
    <s v="credidit esse bonos homines et habere bonam fidem et esse amicos Dei et veraces licet sciret quod Ecclesia persequetor eos."/>
    <m/>
    <m/>
    <m/>
    <m/>
    <m/>
    <m/>
    <x v="1"/>
    <m/>
    <x v="2"/>
  </r>
  <r>
    <s v="MS609-0233.xml"/>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s v="Item. She said that she did not strongly believe the heretics to be good men, but at times believed them good and at times she did not believe such. She heard heretics say that God did not create visible things and that the holy host is not the body [of Christ], and that matrimony has no value, and that there is no bodily resurrection. However, the witness did not believe these things above."/>
    <m/>
    <m/>
    <m/>
    <m/>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s v="MS609-0233.xml"/>
    <s v="non credidit firmiter hereticos esse bonos homines sed quandoque credidit ipsos esse bonos et quandoque discredebat"/>
    <m/>
    <m/>
    <m/>
    <m/>
    <m/>
    <m/>
    <x v="1"/>
    <m/>
    <x v="2"/>
  </r>
  <r>
    <s v="MS609-0233.xml"/>
    <s v="Et fuit confessa aliis inquisitoribus apud Limos quam confessione credidit esse veram et post illam confessione non vidit hereticos nec misiteos aliquid. Alibi non vidit hereticos quod recolat nec credidit nec adoravit nec dedit nec misit nec eorum predicationem audivit."/>
    <s v="Item. All of this was confessed to the inquisitors at Limoux, such confession she believed to be the truth. After that confession she did not see heretics, nor gave them anything. She did not see heretics anywhere else that she recalled, nor believed, nor adored, nor gave or sent [them anything], nor listened to their preaching."/>
    <m/>
    <m/>
    <m/>
    <m/>
    <m/>
    <x v="1"/>
    <m/>
    <x v="2"/>
  </r>
  <r>
    <s v="MS609-0233.xml"/>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s v="She recognized that she did a wicked thing as she was reconciled, and abjured heretics, she saw, hid, and believed heretics. She abjured heresy and swore, etc. She recognized as well that she had believed the heretics to be good men and to have good faith, and that she had believed the heretical errors above. She stopped believing 6 years ago, and it was 18 years ago that she first believed. Witnesses: as stated before."/>
    <m/>
    <m/>
    <m/>
    <m/>
    <s v="credidit hereticos esse bonos homines et habere bonam fidem et credidit erroribus heresibus supradictis"/>
    <x v="5"/>
    <m/>
    <x v="2"/>
  </r>
  <r>
    <s v="MS609-0233.xml"/>
    <s v="credidit hereticos esse bonos homines et habere bonam fidem et credidit erroribus heresibus supradictis"/>
    <m/>
    <m/>
    <m/>
    <m/>
    <m/>
    <m/>
    <x v="1"/>
    <m/>
    <x v="2"/>
  </r>
  <r>
    <s v="MS609-0242.xml"/>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s v="Item. She said that she believed the heretics to be good men and true and friends of God even though she knew that the Church persecuted them. She first believed 50 years ago, and stopped believing 12 years ago. She heard them speak errors: that God did not make visible things; that the holy host is not the body of Christ; that matrimony is not valid; that there is no bodily resurrection. And the witness herself believed that which they said. All the foregoing was confessed to inquisitors, and that confession she believed to be the truth. After her confession she did not see heretics, nor gave or sent them anything. She did not see heretics anywhere else, nor adored, nor listened to their preaching. She was reconciled by blessed Dominic, however after that she saw, adored, and believed [them] to be good men. She was given crosses by the bishop of Toulouse, but she always covered the crosses when outside the house. She swore, etc. Witnesses: as in the confession of Ermengarde."/>
    <s v="sunt L anni quod hoc credidit"/>
    <s v="sunt XII quod non credidit"/>
    <n v="1195"/>
    <n v="1233"/>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s v="MS609-0242.xml"/>
    <s v="credidit hereticos esse bonos homines et veraces et amicos Dei licet sciret quod ecclesia persequiretur eos"/>
    <m/>
    <m/>
    <m/>
    <m/>
    <m/>
    <m/>
    <x v="1"/>
    <m/>
    <x v="2"/>
  </r>
  <r>
    <s v="MS609-0248.xml"/>
    <s v="se credidisse hereticos esse bonos homines et habere bonam fidem et esse veraceset amicos Die et posse salvari per ipsos"/>
    <m/>
    <m/>
    <m/>
    <m/>
    <m/>
    <m/>
    <x v="1"/>
    <m/>
    <x v="2"/>
  </r>
  <r>
    <s v="MS609-0262.xml"/>
    <s v="Alibi nunquam vidit hereticos nec credidit nec adoravit nec dedit nec misit nec duxit nec receptavit nec eorum predictionem audivit nec credidit hereticosesse bonos homines nec habere bonam fidem. Et fuit confessus apud Saxiacum fratri Ferrario . Et postea non vidit hereticos."/>
    <m/>
    <m/>
    <m/>
    <m/>
    <m/>
    <s v="nec credidit hereticosesse bonos homines nec habere bonam fidem"/>
    <x v="25"/>
    <m/>
    <x v="2"/>
  </r>
  <r>
    <s v="MS609-0262.xml"/>
    <s v="nec credidit hereticosesse bonos homines nec habere bonam fidem"/>
    <m/>
    <m/>
    <m/>
    <m/>
    <m/>
    <m/>
    <x v="1"/>
    <m/>
    <x v="2"/>
  </r>
  <r>
    <s v="MS609-0266.xml"/>
    <s v="Se credidisse hereticos esse bonos homines et habere bonam fidem et esse veraces et amicos Deiet posse salvari per ipsos"/>
    <m/>
    <m/>
    <m/>
    <m/>
    <m/>
    <m/>
    <x v="1"/>
    <m/>
    <x v="2"/>
  </r>
  <r>
    <s v="MS609-0276.xml"/>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m/>
    <s v="sunt anni quod primo credidit hereticos esse bonos homines"/>
    <s v="non stetit in illa credulitatenisi per unum annum"/>
    <n v="1220"/>
    <n v="1221"/>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s v="MS609-0276.xml"/>
    <s v="predictos hereticos credidit esse bonos homines et habere bonam fidem et esse amicos Dei et veraces et posse salvari per ipsos"/>
    <m/>
    <m/>
    <m/>
    <m/>
    <m/>
    <m/>
    <x v="1"/>
    <m/>
    <x v="2"/>
  </r>
  <r>
    <s v="MS609-0292.xml"/>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m/>
    <m/>
    <m/>
    <m/>
    <m/>
    <m/>
    <x v="1"/>
    <m/>
    <x v="2"/>
  </r>
  <r>
    <s v="MS609-0294.xml"/>
    <s v="Alibi nunquam vidit hereticos nisi captos nec credidit nec adoravit nec dedit nec misit nec duxit nec eorumpredicationem audivit. Et abiuravit heresim et iuravit et cetera. Testes: predicti."/>
    <m/>
    <m/>
    <m/>
    <m/>
    <m/>
    <m/>
    <x v="1"/>
    <m/>
    <x v="2"/>
  </r>
  <r>
    <s v="MS609-0295.xml"/>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m/>
    <m/>
    <m/>
    <m/>
    <m/>
    <s v="Predictos hereticos credidit esse bonos homines et veraces et amicos Die et habere bonam fidem et posse salvari peripsos"/>
    <x v="26"/>
    <s v="Sed non audivit hereticos loqui de erroribus"/>
    <x v="35"/>
  </r>
  <r>
    <s v="MS609-0295.xml"/>
    <s v="Predictos hereticos credidit esse bonos homines et veraces et amicos Die et habere bonam fidem et posse salvari peripsos"/>
    <m/>
    <m/>
    <m/>
    <m/>
    <m/>
    <m/>
    <x v="1"/>
    <m/>
    <x v="2"/>
  </r>
  <r>
    <s v="MS609-0298.xml"/>
    <s v="Predictos hereticos credidit esse bonos homines et veraces et amicos Dei et habere bonam fidem et posse salvari per ipsos licet sciret quo ecclesia persequeretur eos"/>
    <m/>
    <m/>
    <m/>
    <m/>
    <m/>
    <m/>
    <x v="1"/>
    <m/>
    <x v="2"/>
  </r>
  <r>
    <s v="MS609-0299.xml"/>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m/>
    <m/>
    <m/>
    <m/>
    <m/>
    <s v="fuit confessa apud Saxiacum fratri Ferrario et postea non vidit hereticos"/>
    <x v="1"/>
    <m/>
    <x v="2"/>
  </r>
  <r>
    <s v="MS609-0301.xml"/>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m/>
    <s v="sunt XIIII anni quodprimo credidit hereticos esse bonos homines"/>
    <s v="stetit in illa credulitate per IIIIor annos"/>
    <n v="1231"/>
    <n v="1241"/>
    <s v="Predictos hereticos credidit esse bonos homines et veraces et amicos Dei et habere bonam fidem et posse salvari per ipsos licet sciret quod ecclesa persequitor eos"/>
    <x v="22"/>
    <s v="De erroribus non audivit hereticos loqui"/>
    <x v="35"/>
  </r>
  <r>
    <s v="MS609-0301.xml"/>
    <s v="Predictos hereticos credidit esse bonos homines et veraces et amicos Dei et habere bonam fidem et posse salvari per ipsos licet sciret quod ecclesa persequitor eos"/>
    <m/>
    <m/>
    <m/>
    <m/>
    <m/>
    <m/>
    <x v="1"/>
    <m/>
    <x v="2"/>
  </r>
  <r>
    <s v="MS609-0302.xml"/>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m/>
    <s v="sunt XV anni quod primo credidit hereticos esse bonos"/>
    <s v="non stesl stetit in illa credulitate nisi per sex annos"/>
    <n v="1230"/>
    <n v="1236"/>
    <s v="Predictos hereticos credidit esse bonos homines et veraces et amicos Dei et habere bonam fidem fidem et posse salvari per ipsos licet sciretquod ecclesia persequeretur eos"/>
    <x v="27"/>
    <s v="De erroribus non audivit hereticos loqui"/>
    <x v="35"/>
  </r>
  <r>
    <s v="MS609-0302.xml"/>
    <s v="Predictos hereticos credidit esse bonos homines et veraces et amicos Dei et habere bonam fidem fidem et posse salvari per ipsos licet sciretquod ecclesia persequeretur eos"/>
    <m/>
    <m/>
    <m/>
    <m/>
    <m/>
    <m/>
    <x v="1"/>
    <m/>
    <x v="2"/>
  </r>
  <r>
    <s v="MS609-0393.xml"/>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m/>
    <m/>
    <m/>
    <m/>
    <m/>
    <s v="nec credidit hereticos esse bonos homines nec esse veraces nec habere bonam fidem nec posse salvari per ipsos"/>
    <x v="28"/>
    <s v="nec audivit hereticos dicentesaliquos errores"/>
    <x v="35"/>
  </r>
  <r>
    <s v="MS609-0393.xml"/>
    <s v="nec credidit hereticos esse bonos homines nec esse veraces nec habere bonam fidem nec posse salvari per ipsos"/>
    <m/>
    <m/>
    <m/>
    <m/>
    <m/>
    <m/>
    <x v="1"/>
    <m/>
    <x v="2"/>
  </r>
  <r>
    <s v="MS609-0419.xml"/>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m/>
    <s v="sunt VI anni quod primo credidit hereticos esse bonos homines"/>
    <s v="non stetit in illa credulitatenisi per duos annos"/>
    <n v="1239"/>
    <n v="1241"/>
    <s v="Predictos credidit esse bonos homines et veraces et amicos Dei et habere bonam fidem et posse salvari per ipso licet sciret quod Ecclesia persequeretur eos"/>
    <x v="29"/>
    <s v="De erroribus non audivithereticos loquentes."/>
    <x v="35"/>
  </r>
  <r>
    <s v="MS609-0419.xml"/>
    <s v="Predictos credidit esse bonos homines et veraces et amicos Dei et habere bonam fidem et posse salvari per ipso licet sciret quod Ecclesia persequeretur eos"/>
    <m/>
    <m/>
    <m/>
    <m/>
    <m/>
    <m/>
    <x v="1"/>
    <m/>
    <x v="2"/>
  </r>
  <r>
    <s v="MS609-0421.xml"/>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m/>
    <s v="sunt VII anni quod primo credidit hereticos esse bonos"/>
    <s v="non stetit in illa credulitate nisi per duos annos"/>
    <n v="1238"/>
    <n v="1240"/>
    <s v="Predictos hereticos cre credidit esse bonos homines et veraces et amicos Dei et habere bonam fidem et posse salvari per ipsos licet sciretquod ecclesia persequeretur eos"/>
    <x v="6"/>
    <s v="De erroribus non audivit hereticos loqui"/>
    <x v="35"/>
  </r>
  <r>
    <s v="MS609-0421.xml"/>
    <s v="Predictos hereticos cre credidit esse bonos homines et veraces et amicos Dei et habere bonam fidem et posse salvari per ipsos licet sciretquod ecclesia persequeretur eos"/>
    <m/>
    <m/>
    <m/>
    <m/>
    <m/>
    <m/>
    <x v="1"/>
    <m/>
    <x v="2"/>
  </r>
  <r>
    <s v="MS609-0425.xml"/>
    <s v="Dixit tamen quod nunquam credidit hereticos esse bonos homines"/>
    <m/>
    <m/>
    <m/>
    <m/>
    <m/>
    <m/>
    <x v="1"/>
    <m/>
    <x v="2"/>
  </r>
  <r>
    <s v="MS609-0450.xml"/>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m/>
    <s v="sunt XX anni quod primo credidit hereticos esse bonos homines"/>
    <s v="sed non credidit postquam fecit predictum confessionem Fratri Ferrario"/>
    <n v="1225"/>
    <n v="124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s v="MS609-0450.xml"/>
    <s v="Predictos hereticos credidit esse bonos homines et habere bonamfidem et esse amicos Die licet sciret quod Ecclesia persequeretur eos"/>
    <m/>
    <m/>
    <m/>
    <m/>
    <m/>
    <m/>
    <x v="1"/>
    <m/>
    <x v="2"/>
  </r>
  <r>
    <s v="MS609-0453.xml"/>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m/>
    <s v="sunt X anni vel circa quod primo credidit hereticos hereticos esse bonos homines"/>
    <s v="sed non credidit annus est elapsus idest"/>
    <n v="1235"/>
    <n v="1244"/>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s v="MS609-0453.xml"/>
    <s v="Predictos hereticos credidit esse bonos homines et habere bonam fidem et posse salvari per ipsos licet sciret quod ecclesia perseqeuretur eos"/>
    <m/>
    <m/>
    <m/>
    <m/>
    <m/>
    <m/>
    <x v="1"/>
    <m/>
    <x v="2"/>
  </r>
  <r>
    <s v="MS609-0454.xml"/>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m/>
    <s v="sunt V anni quod primo credidit hereticos esse bonos homines"/>
    <s v="sed non credidit postquam fuit confessus et est anno."/>
    <n v="1240"/>
    <n v="1244"/>
    <s v="Predictos hereticos credidit esse bonos homines et habere bonam fidem et esse amicos Dei licet sciret quod ecclesia perseqeuretur eos"/>
    <x v="31"/>
    <s v="Sed non audivit eos dicentes errores de visibilibus nec de aliis sacramentis"/>
    <x v="8"/>
  </r>
  <r>
    <s v="MS609-0454.xml"/>
    <s v="Predictos hereticos credidit esse bonos homines et habere bonam fidem et esse amicos Dei licet sciret quod ecclesia perseqeuretur eos"/>
    <m/>
    <m/>
    <m/>
    <m/>
    <m/>
    <m/>
    <x v="1"/>
    <m/>
    <x v="2"/>
  </r>
  <r>
    <s v="MS609-0455.xml"/>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m/>
    <m/>
    <m/>
    <m/>
    <m/>
    <s v="Predictos hereticos non credidit esse bonos homines nec habere bonam fidem nec posse salvari per ipsos licetadoraret eos"/>
    <x v="7"/>
    <m/>
    <x v="2"/>
  </r>
  <r>
    <s v="MS609-0455.xml"/>
    <s v="Predictos hereticos non credidit esse bonos homines nec habere bonam fidem nec posse salvari per ipsos licetadoraret eos"/>
    <m/>
    <m/>
    <m/>
    <m/>
    <m/>
    <m/>
    <x v="1"/>
    <m/>
    <x v="2"/>
  </r>
  <r>
    <s v="MS609-0456.xml"/>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m/>
    <m/>
    <m/>
    <m/>
    <m/>
    <s v="Predictos hereticos credidit esse bonos homineset habere bonam fidem licet sciret quod ecclesia persequeretur eos."/>
    <x v="5"/>
    <m/>
    <x v="2"/>
  </r>
  <r>
    <s v="MS609-0456.xml"/>
    <s v="Predictos hereticos credidit esse bonos homineset habere bonam fidem licet sciret quod ecclesia persequeretur eos."/>
    <m/>
    <m/>
    <m/>
    <m/>
    <m/>
    <m/>
    <x v="1"/>
    <m/>
    <x v="2"/>
  </r>
  <r>
    <s v="MS609-0459.xml"/>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m/>
    <s v="sunt XXX anni vel circa quod primo credidit hereticos esse bonos homines"/>
    <s v="sed non credidit duo anni sunt"/>
    <n v="1215"/>
    <n v="1243"/>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s v="MS609-0459.xml"/>
    <s v="Predictos hereticos credidit esse bonos homines et habere bonam fidem et esse amicos dei licet sciret quod ecclesia persequeretur eos"/>
    <m/>
    <m/>
    <m/>
    <m/>
    <m/>
    <m/>
    <x v="1"/>
    <m/>
    <x v="2"/>
  </r>
  <r>
    <s v="MS609-0461.xml"/>
    <s v="nec credidit eos bonos homines"/>
    <m/>
    <m/>
    <m/>
    <m/>
    <m/>
    <m/>
    <x v="1"/>
    <m/>
    <x v="2"/>
  </r>
  <r>
    <s v="MS609-0465.xml"/>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m/>
    <s v="sunt XVI anni quod primo credidit hereticos esse bonos homines"/>
    <s v="sed non credidit postquam fecit confessionem suam fratri Ferrario apud Cocas et est annus."/>
    <n v="1229"/>
    <n v="1244"/>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s v="MS609-0465.xml"/>
    <s v="Predictos hereticos credidit esse bonos homines et amicos Dei et veraces et posse salvari per ipsoslicet sciret quod ecclesia persequeretor eos"/>
    <m/>
    <m/>
    <m/>
    <m/>
    <m/>
    <m/>
    <x v="1"/>
    <m/>
    <x v="2"/>
  </r>
  <r>
    <s v="MS609-0467.xml"/>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m/>
    <s v="sunt XII anni quod primo credidit hereticos esse bonos homines"/>
    <s v="sed non credit postquam fecit confessione suam de heresi fratri Ferrario, inquisitori, apudLimos et est annus et dimidius."/>
    <n v="1233"/>
    <n v="1244"/>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s v="MS609-0467.xml"/>
    <s v="Predictos hereticos credidit esse bonos homines et habere bonam fidem et esse amicos Dei et veraces licetsciret quod Ecclesia persequeretur eos"/>
    <m/>
    <m/>
    <m/>
    <m/>
    <m/>
    <m/>
    <x v="1"/>
    <m/>
    <x v="2"/>
  </r>
  <r>
    <s v="MS609-0470.xml"/>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m/>
    <s v="sunt XV anni quod primo credidit hereticos esse bonos"/>
    <s v="non credidit postquam facet dictam confessione fratri Ferrario, inquisitori, apud Limos"/>
    <n v="1230"/>
    <n v="1242"/>
    <s v="Predictos hereticos credidit esse bonos homines et habere bonam fidem et posse salvari per ipsos"/>
    <x v="15"/>
    <s v="audivit eos dicentes quod matrimonium non valebat et quod corpora mortuorum non resurgerent, et ipse credebant. De aliis erroribusnon audivit eos loquentes"/>
    <x v="40"/>
  </r>
  <r>
    <s v="MS609-0470.xml"/>
    <s v="Predictos hereticos credidit esse bonos homines et habere bonam fidem et posse salvari per ipsos"/>
    <m/>
    <m/>
    <m/>
    <m/>
    <m/>
    <m/>
    <x v="1"/>
    <m/>
    <x v="2"/>
  </r>
  <r>
    <s v="MS609-0471.xml"/>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m/>
    <m/>
    <m/>
    <m/>
    <m/>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s v="MS609-0471.xml"/>
    <s v="Predictos hereticos credidit esse bonos homines et habere bonam fidem et esse amicos Dei et posse salvariper ipsos licet sciret quod Ecclesia persequeretur eos"/>
    <m/>
    <m/>
    <m/>
    <m/>
    <m/>
    <m/>
    <x v="1"/>
    <m/>
    <x v="2"/>
  </r>
  <r>
    <s v="MS609-0472.xml"/>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m/>
    <m/>
    <m/>
    <m/>
    <m/>
    <s v="Non credidit hereticos esse bonos homines nec habere bonam fidem nec adoravit eos, sedad instantiam Ysarni de Gibel adoravit eas non quod crederet in eis"/>
    <x v="25"/>
    <m/>
    <x v="2"/>
  </r>
  <r>
    <s v="MS609-0472.xml"/>
    <s v="Non credidit hereticos esse bonos homines nec habere bonam fidem nec adoravit eos, sedad instantiam Ysarni de Gibel adoravit eas non quod crederet in eis"/>
    <m/>
    <m/>
    <m/>
    <m/>
    <m/>
    <m/>
    <x v="1"/>
    <m/>
    <x v="2"/>
  </r>
  <r>
    <s v="MS609-0474.xml"/>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m/>
    <s v="sunt XVIII anni quod primo credidit hereticos bonos homines"/>
    <s v="non credit X anni sunt."/>
    <n v="1227"/>
    <n v="1235"/>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s v="MS609-0474.xml"/>
    <s v="Predictos hereticos esse bonos homines et habere bonam fidem et esse amicos Dei et posse salvariper ipsos"/>
    <m/>
    <m/>
    <m/>
    <m/>
    <m/>
    <m/>
    <x v="1"/>
    <m/>
    <x v="2"/>
  </r>
  <r>
    <s v="MS609-0477.xml"/>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m/>
    <m/>
    <m/>
    <m/>
    <m/>
    <m/>
    <x v="1"/>
    <m/>
    <x v="2"/>
  </r>
  <r>
    <s v="MS609-0478.xml"/>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m/>
    <m/>
    <m/>
    <m/>
    <m/>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s v="MS609-0478.xml"/>
    <s v="credidit hereticos esse bonos homines et habere bonam fidem et esse veraces et amicos Dei"/>
    <m/>
    <m/>
    <m/>
    <m/>
    <m/>
    <m/>
    <x v="1"/>
    <m/>
    <x v="2"/>
  </r>
  <r>
    <s v="MS609-0481.xml"/>
    <s v="Predictos hereticos non credidit esse bonos homines nec habere bonam fidem"/>
    <m/>
    <m/>
    <m/>
    <m/>
    <m/>
    <m/>
    <x v="1"/>
    <m/>
    <x v="2"/>
  </r>
  <r>
    <s v="MS609-0482.xml"/>
    <s v="Alibi non vidit hereticos nec credidit nec adoravit nec aliquid dedit nec misit nec eorum predicationem audivit nisi nisi ut supradictum est. Et abiuravit heresim et iuravit et cetera. Testes: predicti."/>
    <m/>
    <m/>
    <m/>
    <m/>
    <m/>
    <m/>
    <x v="1"/>
    <m/>
    <x v="2"/>
  </r>
  <r>
    <s v="MS609-0486.xml"/>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m/>
    <s v="sunt VII anni quod primo credidit hereticos esse bonos homines"/>
    <s v="sunt IIII anni quod non credidit eos esse bonos"/>
    <n v="1238"/>
    <n v="1241"/>
    <s v="Predictos hereticos credidit esse bonos homines et habere bonam fidem licet sciret l quod ecclesiapersequeretur eos"/>
    <x v="5"/>
    <s v="audivit eos dicentes errores de visibilibus quod Deus non fecerit ea et quod hostia sacrata non erat corpus Christi"/>
    <x v="41"/>
  </r>
  <r>
    <s v="MS609-0486.xml"/>
    <s v="Predictos hereticos credidit esse bonos homines et habere bonam fidem licet sciret l quod ecclesiapersequeretur eos"/>
    <m/>
    <m/>
    <m/>
    <m/>
    <m/>
    <m/>
    <x v="1"/>
    <m/>
    <x v="2"/>
  </r>
  <r>
    <s v="MS609-0487.xml"/>
    <s v="Predictas hereticas credidit esse bonas feminas et habere bonam fidem"/>
    <m/>
    <m/>
    <m/>
    <m/>
    <m/>
    <m/>
    <x v="1"/>
    <m/>
    <x v="2"/>
  </r>
  <r>
    <s v="MS609-0501.xml"/>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m/>
    <m/>
    <m/>
    <m/>
    <m/>
    <s v="Predictos hereticos credidit esse bonos homines et habere bonam fidem licet sciret quod ecclesia persequeretur eos"/>
    <x v="5"/>
    <s v="non audivit eos dicentes errores de visibilibus nec de sacramentis"/>
    <x v="8"/>
  </r>
  <r>
    <s v="MS609-0501.xml"/>
    <s v="Predictos hereticos credidit esse bonos homines et habere bonam fidem licet sciret quod ecclesia persequeretur eos"/>
    <m/>
    <m/>
    <m/>
    <m/>
    <m/>
    <m/>
    <x v="1"/>
    <m/>
    <x v="2"/>
  </r>
  <r>
    <s v="MS609-0509.xml"/>
    <s v="Alibi non vidit hereticos nec credidit nec adoravit nec aliquid dedit nec misit nec eorum predicationem audivit."/>
    <m/>
    <m/>
    <m/>
    <m/>
    <m/>
    <m/>
    <x v="1"/>
    <m/>
    <x v="2"/>
  </r>
  <r>
    <s v="MS609-0511.xml"/>
    <s v="Predictos hereticos credidit esse bonos homines et amicos Die et esse veraces et habere bonam fidem et esse salus cum ipsis"/>
    <m/>
    <m/>
    <m/>
    <m/>
    <m/>
    <m/>
    <x v="1"/>
    <m/>
    <x v="2"/>
  </r>
  <r>
    <s v="MS609-0566.xml"/>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m/>
    <s v="sunt XII anni quod primo credidit hereticos esse bonos"/>
    <s v="sunt IIIIor quod ultimo dimisit"/>
    <n v="1233"/>
    <n v="1241"/>
    <s v="credidit predictos hereticos esse bonos homines et amicos Die et esse veraces et habere bonamfidem et posse salvari per ipsos licet sciret quod ecclesia persequeretur eos"/>
    <x v="34"/>
    <s v="Item. Requisitus de erroribus, dixit quod nunquamaudivit eos loquentes"/>
    <x v="35"/>
  </r>
  <r>
    <s v="MS609-0566.xml"/>
    <s v="credidit predictos hereticos esse bonos homines et amicos Die et esse veraces et habere bonamfidem et posse salvari per ipsos licet sciret quod ecclesia persequeretur eos"/>
    <m/>
    <m/>
    <m/>
    <m/>
    <m/>
    <m/>
    <x v="1"/>
    <m/>
    <x v="2"/>
  </r>
  <r>
    <s v="MS609-0575.xml"/>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m/>
    <s v="sunt Ve anni quod primo credidit hereticos"/>
    <s v="sunt duo anni quod ultimo dimsit"/>
    <n v="1240"/>
    <n v="1243"/>
    <s v="predictos hereticos credidit esse bonos homines etamicos Dei et esse veraces et habere bonam fidem et posse salvari per ipsos vel cum ipsos"/>
    <x v="35"/>
    <s v="Requisitus de erroribus, dixit quod nunquamaudivit eos loquentes"/>
    <x v="35"/>
  </r>
  <r>
    <s v="MS609-0575.xml"/>
    <s v="predictos hereticos credidit esse bonos homines etamicos Dei et esse veraces et habere bonam fidem et posse salvari per ipsos vel cum ipsos"/>
    <m/>
    <m/>
    <m/>
    <m/>
    <m/>
    <m/>
    <x v="1"/>
    <m/>
    <x v="2"/>
  </r>
  <r>
    <s v="MS609-0577.xml"/>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m/>
    <s v="sunt VIII anni quod primo credidithereticos esse bonos"/>
    <s v="sed non stetit in illa credulitatem nisi per duos menses"/>
    <n v="1237"/>
    <n v="123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s v="MS609-0577.xml"/>
    <s v="Predictos hereticos credidit esse bonos homines et habere bonam fidem et posse salvari per ipsos licet sciret quod Ecclesia persequeretur eos"/>
    <m/>
    <m/>
    <m/>
    <m/>
    <m/>
    <m/>
    <x v="1"/>
    <m/>
    <x v="2"/>
  </r>
  <r>
    <s v="MS609-0585.xml"/>
    <s v="predictos hereticos credidit esse bonos homines et esse amicos Die et veraces et habere bonam fidem et possesalvari cum ipsis licet sciret quod ecclesia persequeretor eos."/>
    <m/>
    <m/>
    <m/>
    <m/>
    <m/>
    <m/>
    <x v="1"/>
    <m/>
    <x v="2"/>
  </r>
  <r>
    <s v="MS609-0588.xml"/>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m/>
    <s v="sunt IIIIor anni vel circa quod primo credidit hereticos esse bonos"/>
    <s v="non stetit in illa credulitate nisi per duos annos"/>
    <n v="1241"/>
    <n v="1243"/>
    <s v="Predictos hereticos credidit esse bonos et habere bonam fidem et esse amicos Die licet sciretquod ecclesia persequeretor eos"/>
    <x v="19"/>
    <s v="non audivit dicentes eos errors de visibilibus quod Deus no fecerat ea nec de sacramentis ecclesie"/>
    <x v="43"/>
  </r>
  <r>
    <s v="MS609-0588.xml"/>
    <s v="Predictos hereticos credidit esse bonos et habere bonam fidem et esse amicos Die licet sciretquod ecclesia persequeretor eos"/>
    <m/>
    <m/>
    <m/>
    <m/>
    <m/>
    <m/>
    <x v="1"/>
    <m/>
    <x v="2"/>
  </r>
  <r>
    <s v="MS609-0589.xml"/>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m/>
    <m/>
    <m/>
    <m/>
    <m/>
    <s v="Predictos hereticos non credidit esse bonos nec habere bonam fidem licet semel adoravit eas ad instantiam predictorum Bernardi Alzeu et Bernardi Marti"/>
    <x v="25"/>
    <s v="nec audivit eos dicentes errores de visibilibus quod Deus non fecerat ea, nec de sacramentis ecclesie"/>
    <x v="8"/>
  </r>
  <r>
    <s v="MS609-0589.xml"/>
    <s v="Predictos hereticos non credidit esse bonos nec habere bonam fidem licet semel adoravit eas ad instantiam predictorum Bernardi Alzeu et Bernardi Marti"/>
    <m/>
    <m/>
    <m/>
    <m/>
    <m/>
    <m/>
    <x v="1"/>
    <m/>
    <x v="2"/>
  </r>
  <r>
    <s v="MS609-0597.xml"/>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m/>
    <s v="sunt XL anni quod primo credidit hereticos"/>
    <s v="sunt XXX anni quod ultimo dimsit illorum credulatem"/>
    <n v="1205"/>
    <n v="1215"/>
    <s v="Predictos hereticos credidit esse bonos homines et amicosDie et esse veraces et habere bonam fidem et posse salvari per eos"/>
    <x v="36"/>
    <m/>
    <x v="2"/>
  </r>
  <r>
    <s v="MS609-0597.xml"/>
    <s v="Predictos hereticos credidit esse bonos homines et amicosDie et esse veraces et habere bonam fidem et posse salvari per eos"/>
    <m/>
    <m/>
    <m/>
    <m/>
    <m/>
    <m/>
    <x v="1"/>
    <m/>
    <x v="2"/>
  </r>
  <r>
    <s v="MS609-0600.xml"/>
    <s v="credidit hereticos esse bonos homines et veraces et amicos Dei licet sciret quodecclesia persequeretor eos."/>
    <m/>
    <m/>
    <m/>
    <m/>
    <m/>
    <m/>
    <x v="1"/>
    <m/>
    <x v="2"/>
  </r>
  <r>
    <s v="MS609-0601.xml"/>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m/>
    <m/>
    <m/>
    <m/>
    <m/>
    <m/>
    <x v="1"/>
    <m/>
    <x v="2"/>
  </r>
  <r>
    <s v="MS609-0605.xml"/>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m/>
    <m/>
    <m/>
    <m/>
    <m/>
    <s v="predictashereticas credidit esse bonas feminas et habere bonam fidem et esse amicas Dei licet sciret quod ecclesia persequeretor eas"/>
    <x v="19"/>
    <m/>
    <x v="2"/>
  </r>
  <r>
    <s v="MS609-0605.xml"/>
    <s v="predictashereticas credidit esse bonas feminas et habere bonam fidem et esse amicas Dei licet sciret quod ecclesia persequeretor eas"/>
    <m/>
    <m/>
    <m/>
    <m/>
    <m/>
    <m/>
    <x v="1"/>
    <m/>
    <x v="2"/>
  </r>
  <r>
    <s v="MS609-0606.xml"/>
    <s v="Alibi nunquam vidit hereticos nisi captos nec credidit nec adoravit nec dedit nec misit nec duxit nec eorum predicationem audivit. Et fuit confessus apud Saxiacum fratri Ferrario et posteanon vidit hereticos. Et abiuravit heresim et iuravit. Testes predicti."/>
    <m/>
    <m/>
    <m/>
    <m/>
    <m/>
    <m/>
    <x v="1"/>
    <m/>
    <x v="2"/>
  </r>
  <r>
    <s v="MS609-0607.xml"/>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m/>
    <s v="sunt XII anni quod primo credidit hereticos bonos homines"/>
    <s v="non stetit in illa credulitate nisi per duos annos"/>
    <n v="1233"/>
    <n v="1235"/>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s v="MS609-0607.xml"/>
    <s v="Predictos hereticos credidit esse bonos homines et veraces et amicos Dei et habere bonam fidem et posse salvari per ipsos licet sciretquo ecclesia persequeretor eos"/>
    <m/>
    <m/>
    <m/>
    <m/>
    <m/>
    <m/>
    <x v="1"/>
    <m/>
    <x v="2"/>
  </r>
  <r>
    <s v="MS609-0608.xml"/>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m/>
    <s v="sunt XIII anni quod primo credidit hereticos esse bonos homines"/>
    <s v="non stetit in illa credulitate nisi per VIIIanni."/>
    <n v="1231"/>
    <n v="1239"/>
    <s v="Predictos hereticos credidit esse bonos homines et veraces et amicos Dei et habere bonam fidem et posse salvari per ipsoslicet sciret quod ecclesia persequeretor eos"/>
    <x v="27"/>
    <s v="De erroribus non audivit hereticos loqui"/>
    <x v="35"/>
  </r>
  <r>
    <s v="MS609-0608.xml"/>
    <s v="Predictos hereticos credidit esse bonos homines et veraces et amicos Dei et habere bonam fidem et posse salvari per ipsoslicet sciret quod ecclesia persequeretor eos"/>
    <m/>
    <m/>
    <m/>
    <m/>
    <m/>
    <m/>
    <x v="1"/>
    <m/>
    <x v="2"/>
  </r>
  <r>
    <s v="MS609-0610.xml"/>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m/>
    <m/>
    <m/>
    <m/>
    <m/>
    <s v="Predictos hereticos credidit essebonos homines et veraces et amicos Dei et posse salvari per ipsos"/>
    <x v="22"/>
    <m/>
    <x v="2"/>
  </r>
  <r>
    <s v="MS609-0610.xml"/>
    <s v="Predictos hereticos credidit essebonos homines et veraces et amicos Dei et posse salvari per ipsos"/>
    <m/>
    <m/>
    <m/>
    <m/>
    <m/>
    <m/>
    <x v="1"/>
    <m/>
    <x v="2"/>
  </r>
  <r>
    <s v="MS609-0611.xml"/>
    <s v="Predictos hereticos credidit esse bonos homines et amicos Dei et veraces et posse salvari per ipsos licet sciret quod ecclesiapersequeretur eos"/>
    <m/>
    <m/>
    <m/>
    <m/>
    <m/>
    <m/>
    <x v="1"/>
    <m/>
    <x v="2"/>
  </r>
  <r>
    <s v="MS609-0612.xml"/>
    <s v="Predictos homines hereticos credidit esse bonos homines et veraces et amicos Dei et habere bonamfidem l et posse salvari per ipsos licet sciret quod ecclesia persequeretor eos"/>
    <m/>
    <m/>
    <m/>
    <m/>
    <m/>
    <m/>
    <x v="1"/>
    <m/>
    <x v="2"/>
  </r>
  <r>
    <s v="MS609-0613.xml"/>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m/>
    <m/>
    <m/>
    <m/>
    <m/>
    <m/>
    <x v="1"/>
    <m/>
    <x v="2"/>
  </r>
  <r>
    <s v="MS609-3738.xml"/>
    <s v="Alibi non vidit hereticos nec Valdenses neccredidit nec adoravit nec dedit nec misit nec duxit nec eorum predicationem audivit. Et fuit confessus aliis inquisitoribus qua confessione conceditesse veram."/>
    <m/>
    <m/>
    <m/>
    <m/>
    <m/>
    <m/>
    <x v="1"/>
    <m/>
    <x v="2"/>
  </r>
  <r>
    <s v="MS609-3739.xml"/>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m/>
    <m/>
    <m/>
    <m/>
    <m/>
    <m/>
    <x v="1"/>
    <m/>
    <x v="2"/>
  </r>
  <r>
    <s v="MS609-3740.xml"/>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m/>
    <m/>
    <m/>
    <m/>
    <m/>
    <m/>
    <x v="1"/>
    <m/>
    <x v="2"/>
  </r>
  <r>
    <s v="MS609-3741.xml"/>
    <s v="Alibi non vidit hereticos nec credidit nec adoravit nec adoravit nec dedit nec misit nec duxit nec eorum predicationem audivit. Et sunt confessa fratri Ferrario et fratri Willelmo Arnaldi, inquisitore, quos confessiones concredit esse veras."/>
    <m/>
    <m/>
    <m/>
    <m/>
    <m/>
    <m/>
    <x v="1"/>
    <m/>
    <x v="2"/>
  </r>
  <r>
    <s v="MS609-3742.xml"/>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m/>
    <s v="sunt XIII anni quodhoc credidit"/>
    <s v="dimisit illam credulitatem ultimo VI VI anni sunt"/>
    <n v="1231"/>
    <n v="1239"/>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s v="MS609-3742.xml"/>
    <s v="Predictos hereticos credidit esse bonos homines et veraces et amicos Die et habere bonam fidem et posse salvari per ipsos licet sciret quod ecclesia persequeretur eos"/>
    <m/>
    <m/>
    <m/>
    <m/>
    <m/>
    <m/>
    <x v="1"/>
    <m/>
    <x v="2"/>
  </r>
  <r>
    <s v="MS609-3747.xml"/>
    <s v="credidit hereticos esse bonos homines quando stabant publice"/>
    <m/>
    <m/>
    <m/>
    <m/>
    <m/>
    <m/>
    <x v="1"/>
    <m/>
    <x v="2"/>
  </r>
  <r>
    <s v="MS609-3750.xml"/>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m/>
    <s v="sunt XIIII anni quod primo credidit esse bonos homines"/>
    <s v="stetit in illa credulatem usque ad confessionem quam fecit fratri Ferrario quam concessit esse veram."/>
    <n v="1231"/>
    <n v="124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s v="MS609-3750.xml"/>
    <s v="Predictos hereticos credidit esse bonos homines et veraces et amico Dei et habere bonam fidem et posse salvari per ipsoslicet sciret quod ecclesia persequeretur eos"/>
    <m/>
    <m/>
    <m/>
    <m/>
    <m/>
    <m/>
    <x v="1"/>
    <m/>
    <x v="2"/>
  </r>
  <r>
    <m/>
    <m/>
    <m/>
    <m/>
    <m/>
    <m/>
    <m/>
    <m/>
    <x v="1"/>
    <m/>
    <x v="2"/>
  </r>
  <r>
    <m/>
    <m/>
    <m/>
    <m/>
    <m/>
    <m/>
    <m/>
    <m/>
    <x v="1"/>
    <m/>
    <x v="2"/>
  </r>
</pivotCacheRecords>
</file>

<file path=xl/pivotCache/pivotCacheRecords4.xml><?xml version="1.0" encoding="utf-8"?>
<pivotCacheRecords xmlns="http://schemas.openxmlformats.org/spreadsheetml/2006/main" xmlns:r="http://schemas.openxmlformats.org/officeDocument/2006/relationships" count="221">
  <r>
    <x v="0"/>
    <s v="Et omnia predictafuit confessus fratri Ferrario inquisitori, et post dictum confessionem non vidit hereticos vel hereticas. Item. Dixit quod credebat hereticos esse bonoshomines et habere bonam fidem et esse veraces et amicos Dei. Et audivit hereticos dicentes quod Deus non fecerat visibilia, sed ipse testis non credidit predicto errori. De baptismo, de hostia sacrata, de matrimonio, de resurrectione carnis, non audivit hereticos loquentes. Et sunt VII anni quod primo credidit hereticos esse bonos, et sunt V anni quod ultimo dimisit ipsam credulitatem . Et non habuitpenitentiam ab fratre Ferrario et abiuravit heresim et iuravit et cetera. Testes: Arnaldus, prior Sancti Saturnini; Arnaldus Cerda; et frater Willelmus Pelisso OrdoPredicatorum; et frater Bernardus de Caucio, inquisitor."/>
    <x v="0"/>
    <s v="sunt VII anni quod primo credidit hereticos esse bonos"/>
    <s v="sunt V anni quod ultimo dimisit ipsam credulitatem"/>
    <x v="0"/>
    <x v="0"/>
    <s v="Dixit quod credebat hereticos esse bonoshomines et habere bonam fidem et esse veraces et amicos Dei"/>
    <x v="0"/>
    <s v="audivit hereticos dicentes quod Deus non fecerat visibilia, sed ipse testis non credidit predicto errori. De baptismo, de hostia sacrata, de matrimonio, de resurrectione carnis, non audivit hereticos loquentes"/>
    <x v="0"/>
  </r>
  <r>
    <x v="1"/>
    <s v="Item. Dixit quod credidit hereticos esse bonos et habere bonam fidem et esseveraces et amicos Dei. Et audivit hereticos dicentes quod deus non fecerat visibilia et quod in matrimonio non est salus, et ipse testis credidit sicit ipsi dicebant. De hostia sacrata, de baptismo, de resurrecione carnis, non audivit hereticos loquentes. Et sunt XII anni quod primo credidit hereticos esse bonos et sunt IIIIor anni ultimo dimsit illam credulitatem. Et sunt confessus fratri Willelmo Arnaldi et fratri Ferrario inquisitorem. Sed non habuit penitentiam, et postea non vidit hereticos."/>
    <x v="1"/>
    <s v="sunt XII anni"/>
    <s v="sunt IIIIor anni"/>
    <x v="1"/>
    <x v="1"/>
    <s v="credidit hereticos esse bonos et habere bonam fidem et esseveraces et amicos Dei"/>
    <x v="0"/>
    <s v="audivit hereticos dicentes quod deus non fecerat visibilia et quod in matrimonio non est salus, et ipse testis credidit sicit ipsi dicebant. De hostia sacrata, de baptismo, de resurrecione carnis, non audivit hereticos loquentes"/>
    <x v="1"/>
  </r>
  <r>
    <x v="1"/>
    <s v="credidit hereticos esse bonos et habere bonam fidem et esseveraces et amicos Dei"/>
    <x v="1"/>
    <m/>
    <m/>
    <x v="2"/>
    <x v="2"/>
    <m/>
    <x v="1"/>
    <m/>
    <x v="2"/>
  </r>
  <r>
    <x v="2"/>
    <s v="Alibi non vidit hereticos quod recolat. Dixit etiam quod credidit hereticos esse bonos homines et habere bonam fidem et esse veraces et amicos Die. Sed non audivit hereticos loquentes de visibilibus, de baptismo, de hostia sacrata, nec de matrimonio. Audivit tamen clericos exprimentes errores quos dicunt hereticos. Sed ipse testis nunquam dimi credidit predictis erroribus. Et sunt XV anni quod primo credidit hereticos esse bonos et sunt X anni quod non credidit. Et fuit confessus fratri Ferrario sed non habuit penetentiam ab ipso. Et abiuravit et iuravit, et cetera. Testes: predicti."/>
    <x v="2"/>
    <s v="sunt XV anni quod primo credidit hereticos esse bonos"/>
    <s v="sunt X anni quod non credidit."/>
    <x v="3"/>
    <x v="3"/>
    <s v="Dixit etiam quod credidit hereticos esse bonos homines et habere bonam fidem et esse veraces et amicos Die."/>
    <x v="2"/>
    <s v="Sed non audivit hereticos loquentes de visibilibus, de baptismo, de hostia sacrata, nec de matrimonio. Audivit tamen clericos exprimentes errores quos dicunt hereticos. Sed ipse testis nunquam dimi credidit predictis erroribus."/>
    <x v="3"/>
  </r>
  <r>
    <x v="3"/>
    <s v="Item. Dixit quod credidit hereticos esse bonos et haberebonam fidem et esse veraces et amicos Dei. Et audivit hereticos dicentes quod Deus non fecerat visibilia, et quod hostiasacrata non est corpus Christi, et quod baptismus aqua nichil valet, et quod in matrimonio non est salus. Et ipse testis credidit sicut ipsi dicebant. Et sunt XIII anni quod primo credidit hereticos et sunt VI anni ultimo dimisit. Et fuit confessus fratri Ferrario sed non habuit ab ipso penitentiam. Et postea non vidit hereticos vel hereticas."/>
    <x v="3"/>
    <s v="Et sunt XIII anni quod primo credidit hereticos"/>
    <s v="et sunt VI anni ultimo dimisit"/>
    <x v="4"/>
    <x v="4"/>
    <s v="credidit hereticos esse bonos et haberebonam fidem et esse veraces et amicos Dei."/>
    <x v="2"/>
    <s v="Et audivit hereticos dicentes quod Deus non fecerat visibilia, et quod hostiasacrata non est corpus Christi, et quod baptismus aqua nichil valet, et quod in matrimonio non est salus."/>
    <x v="4"/>
  </r>
  <r>
    <x v="4"/>
    <s v="Item. Dixit quod credidit hereticos esse bonos et habere bonam fidem et esse veraces et amicos Dei. Et audivit hereticos dicentes quod deus nonvisibilia fecit, et quod baptismus aque nichil valet, et quod hostia sacrata non est corpus Christi, et quodin matrimonio non est salus, et quod mortui non resurgent. Et ipse testis credidit tunc sicut ipsi dicebant. Et sunt XXX anni quod primo credidit hereticos et sunt XIX anni quod ultimo dimisit . Et fuit confessus fratri Ferrerio, sed non habuit ab ipso penitentiam neque vidit hereticos XIX anni sunt. Et abiuravit heresim et iuravit et cetera. Testes: predicti."/>
    <x v="4"/>
    <s v="sunt XXX anni quod primo credidit hereticos"/>
    <s v="sunt XIX anni quod ultimo dimisit"/>
    <x v="5"/>
    <x v="5"/>
    <s v="quod credidit hereticos esse bonos et habere bonam fidem et esse veraces et amicos Dei"/>
    <x v="0"/>
    <s v="audivit hereticos dicentes quod deus nonvisibilia fecit, et quod baptismus aque nichil valet, et quod hostia sacrata non est corpus Christi, et quodin matrimonio non est salus, et quod mortui non resurgent. Et ipse testis credidit tunc sicut ipsi dicebant"/>
    <x v="5"/>
  </r>
  <r>
    <x v="4"/>
    <s v="quod credidit hereticos esse bonos et habere bonam fidem et esse veraces et amicos Dei"/>
    <x v="1"/>
    <m/>
    <m/>
    <x v="2"/>
    <x v="2"/>
    <m/>
    <x v="1"/>
    <m/>
    <x v="2"/>
  </r>
  <r>
    <x v="5"/>
    <s v="Itemdixit quod credidit hereticos esse bonos et habere bonam fidem et esse veraces et amicos Dei. Et audivit hereticosdicentes quod Diabolus fecerat visibilia, et quod baptismus aque nichil valet, et quod hostia sacrata non est corpus Christi,et quod in matrimonio non est salus, et quod corpora mortuorum non resurgent. Et ipse credidit sicut hereticos dicebant. Et sunt duo anni quod primo credidit et est annus quod ultimo dimisit."/>
    <x v="5"/>
    <s v="sunt duo anni quod primo credidit"/>
    <s v="est annus quod ultimo dimisit"/>
    <x v="6"/>
    <x v="6"/>
    <s v="credidit hereticos esse bonos et habere bonam fidem et esse veraces et amicos Dei"/>
    <x v="0"/>
    <s v="audivit hereticosdicentes quod Diabolus fecerat visibilia, et quod baptismus aque nichil valet, et quod hostia sacrata non est corpus Christi,et quod in matrimonio non est salus, et quod corpora mortuorum non resurgent. Et ipse credidit sicut hereticos dicebant"/>
    <x v="6"/>
  </r>
  <r>
    <x v="5"/>
    <s v="credidit hereticos esse bonos et habere bonam fidem et esse veraces et amicos Dei"/>
    <x v="1"/>
    <m/>
    <m/>
    <x v="2"/>
    <x v="2"/>
    <m/>
    <x v="1"/>
    <m/>
    <x v="2"/>
  </r>
  <r>
    <x v="6"/>
    <s v="Predictos hereticos credidit essebonos homines et amicos Dei et posse salvari per ipsos licet sciret quod ecclesia persequereter eos. Et audiviteos dicentes errores de visibilibus quod Deus non fecerat ea, et quod hostia sacrata non est corpus Christi, et quodin baptismo et matrimonio non est salus erat salus, et quod carnis resurrectio non erat. Et ipse credidit tunc sicut ipsidicebant. Et sunt XVI anni quod primo credidit hereticos esse bonos sed non credidit VIII anni sunt . Et fuit confessus fratriWilhelmo Arnaldi et socium suum, inquisitores, apud Tholosam et venit coram eis non citatus et fratri Ferrario apud Sayssac . Et postea non vidit hereticos et credidit dicta confessiones esse veraces."/>
    <x v="6"/>
    <s v="sunt XVI anni quod primo credidit hereticos esse bonos"/>
    <s v="non credidit VIII anni sunt"/>
    <x v="7"/>
    <x v="7"/>
    <s v="Predictos hereticos credidit essebonos homines et amicos Dei et posse salvari per ipsos licet sciret quod ecclesia persequereter eos"/>
    <x v="3"/>
    <m/>
    <x v="2"/>
  </r>
  <r>
    <x v="6"/>
    <s v="Predictos hereticos credidit essebonos homines et amicos Dei et posse salvari per ipsos licet sciret quod ecclesia persequereter eos"/>
    <x v="1"/>
    <m/>
    <m/>
    <x v="2"/>
    <x v="2"/>
    <m/>
    <x v="1"/>
    <m/>
    <x v="2"/>
  </r>
  <r>
    <x v="7"/>
    <s v="Predictos hereticos credit esse bonos et habere bonam fidem et posse salvari per ipsos. Et audiviteos dicentes errores de visibilibus quod deus non fecerat ea, et quod hostia sacrata non est corpus domini, et quod inmatrimonio non est salus. Sed ipsa non credit predictis erroribus. Et sunt XXIII anni quod primo credit hereticos esse bonos, sed non credit postquam fecit confessionem suam de heresi fratri Ferrario et socio suo, inquisitores, apud Saysac . Et fuitconfessa predicta et plura alia de quibus modo non recolit, sed omnia credit esse vera. Dixit etiam quod Hysarnusvir suus mortuus sunt X anni et non fuit hereticatus. Et abiuravit heresim et iuravit et cetera. Testes: Bernardus de Ladinhac; Silvester, capellanus de Viridifolio; Petrus Fresapa. Et frater Bernardus, inquisitor, legit."/>
    <x v="7"/>
    <s v="sunt XXIII anni quod primo credit hereticos esse bonos,"/>
    <s v="non credit postquam fecit confessionem suam de heresi fratri Ferrario et socio suo, inquisitores, apud Saysac"/>
    <x v="8"/>
    <x v="8"/>
    <s v="Predictos hereticos credit esse bonos et habere bonam fidem et posse salvari per ipsos"/>
    <x v="4"/>
    <s v="audiviteos dicentes errores de visibilibus quod deus non fecerat ea, et quod hostia sacrata non est corpus domini, et quod inmatrimonio non est salus. Sed ipsa non credit predictis erroribus"/>
    <x v="7"/>
  </r>
  <r>
    <x v="7"/>
    <s v="Predictos hereticos credit esse bonos et habere bonam fidem et posse salvari per ipsos"/>
    <x v="1"/>
    <m/>
    <m/>
    <x v="2"/>
    <x v="2"/>
    <m/>
    <x v="1"/>
    <m/>
    <x v="2"/>
  </r>
  <r>
    <x v="8"/>
    <s v="Predictos hereticos credidit tunc esse bonos homines et habere bonam fidem licet sciret quod Ecclesia persequeretur eos, sed non audivit eos dicentes errores de visibilibus nec de sacramentis nec ipse credidit predictis erroribus. Alibinon vidit hereticos nec credidit nec adoravit nec aliquid dedit nec misit. Et hoc fuit confessus Ferrario inquisitori apud Saysac et abiuravitheresim et iuravit et cetera. Testis: Arnaldus, prior Sancti Saturnini; et magister Petrus de Caramanh; et frater Bernardus, inquisitor."/>
    <x v="8"/>
    <m/>
    <m/>
    <x v="2"/>
    <x v="2"/>
    <s v="Predictos hereticos credidit tunc esse bonos homines et habere bonam fidem licet sciret quod Ecclesia persequeretur eos"/>
    <x v="5"/>
    <s v="sed non audivit eos dicentes errores de visibilibus nec de sacramentis nec ipse credidit predictis erroribus"/>
    <x v="8"/>
  </r>
  <r>
    <x v="8"/>
    <s v="Predictos hereticos credidit tunc esse bonos homines et habere bonam fidem licet sciret quod Ecclesia persequeretur eos"/>
    <x v="1"/>
    <m/>
    <m/>
    <x v="2"/>
    <x v="2"/>
    <m/>
    <x v="1"/>
    <m/>
    <x v="2"/>
  </r>
  <r>
    <x v="9"/>
    <s v="credidit hereticos esse bonos homines et habere bonam fidem et esse veraceset amicos Dei."/>
    <x v="1"/>
    <m/>
    <m/>
    <x v="2"/>
    <x v="2"/>
    <m/>
    <x v="1"/>
    <m/>
    <x v="2"/>
  </r>
  <r>
    <x v="10"/>
    <s v="Alibi nonvidit hereticos nec credidit nunquam esse bonos nec adoravit eos nec audivit predicationem eorum nec aliquid dedit nec misit nec duxit nec duci fecit. Predicta fuit confessa fratri Ferrario apud Saisag . Dixit etiam quod iste Albaric, primus vir suus, non fuit hereticus. Et abiuravit heresium et iuravit et cetera. Testes: Arnaldus de Manso Sanctarum Puellarum; Arnaldus, prior Sancti Saturnini; et frater Bernardus, inquisitor."/>
    <x v="9"/>
    <m/>
    <m/>
    <x v="2"/>
    <x v="2"/>
    <m/>
    <x v="1"/>
    <m/>
    <x v="2"/>
  </r>
  <r>
    <x v="11"/>
    <s v="Item. Vidit alia vici in domo ipsius testis Bernardum de Maire Vila et Raimundum de Narriqua. Et vidit ibi cum eis Bernardum de Sant Andreu; Petrum And de Sant Andreu; Roggerium Sartre; Willelmum Tesseire; Bernardum Aichart; Willelmus Poncii de Rocaut; Aimericum de Mola Vila; Bernardum Cogot; et Arnaldum Maiestre, concubinarium ipsius testi,qui iacebat ibi infirmus. Et tunc dicti heretici hereticaverunt dictum Arnaldum Maiestre. Et ipsa testis et omnes alii a adoraverunt ibi dictoshereticos ter flexis genibus dicendo, Boni homines, orate deum pro nobis. Et sunt XII anni vel circa."/>
    <x v="10"/>
    <m/>
    <m/>
    <x v="2"/>
    <x v="2"/>
    <m/>
    <x v="1"/>
    <m/>
    <x v="2"/>
  </r>
  <r>
    <x v="11"/>
    <s v="Predictos hereticos credidit essebonos homines et habere bonam fidem et posse salvari per ipsos licet sciret quod ecclesia persequeret eos. Sed non audivit eos dicen tes errores de visibilibus nec de sacrementis nec ipsa credidit predicitis erroribus. Et sunt XX anni quod primo credidit hereticos essebonos homines sed non credidit X anni q predictam fuit confessa fratri Ferrario apud Limos. Et abiuravit heresim et iuravit et cetera. Testes: predicti et Arnaldus Cerda."/>
    <x v="11"/>
    <s v="sunt XX anni quod primo credidit"/>
    <s v="non credidit X anni"/>
    <x v="9"/>
    <x v="3"/>
    <s v="Predictos hereticos credidit essebonos homines et habere bonam fidem et posse salvari per ipsos licet sciret quod ecclesia persequeret eos"/>
    <x v="4"/>
    <s v="Sed non audivit eos dicen tes errores de visibilibus nec de sacrementis nec ipsa credidit predicitis erroribus"/>
    <x v="8"/>
  </r>
  <r>
    <x v="11"/>
    <s v="Predictos hereticos credidit essebonos homines et habere bonam fidem et posse salvari per ipsos licet sciret quod ecclesia persequeret eos"/>
    <x v="1"/>
    <m/>
    <m/>
    <x v="2"/>
    <x v="2"/>
    <m/>
    <x v="1"/>
    <m/>
    <x v="2"/>
  </r>
  <r>
    <x v="12"/>
    <s v="Predictos hereticos credidit esse bonos homines et habere bonam fidem et posse salvari per ipsos. Et 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Et abiuravit et iuravit et cetera. Testes: predicti."/>
    <x v="12"/>
    <m/>
    <m/>
    <x v="2"/>
    <x v="2"/>
    <s v="Predictos hereticos credidit esse bonos homines et habere bonam fidem et posse salvari per ipsos."/>
    <x v="4"/>
    <s v="audivit eos dicentes quod Deus non feceratvisibilia, et quod hostia sacrata non erat corpus Domini, et quod in baptismo et matrimonio non erat salus, et quod corpora mortuorum non resurgent, et ipsa credebat tunc sicut dicta Willelma, amitta sua, docebat ipsam This comment suggests one to one teaching not based on a program. Too haphazard and inconsistent against the sacraments. Possibly 'reactive', ie. 'This is what the Church is telling us to believe, but it is wrong'."/>
    <x v="9"/>
  </r>
  <r>
    <x v="12"/>
    <s v="Predictos hereticos credidit esse bonos homines et habere bonam fidem et posse salvari per ipsos."/>
    <x v="1"/>
    <m/>
    <m/>
    <x v="2"/>
    <x v="2"/>
    <m/>
    <x v="1"/>
    <m/>
    <x v="2"/>
  </r>
  <r>
    <x v="13"/>
    <s v="Predictos hereticos credidit esse bonos homines et habere bonam fidem et posse salvari per ipsos licet sciret quod ecclesia persequereter eos. Et audivit eos dicentes errores de visibilibus quod deus non fecerat eam, et quod hostia sacrata non erat corpus Christi, et quod corpora mortuoram non resurgent, et quod in baptismo et matrimonio non erat salus, et ipsa credebat sicut ipsi dicebant. Et sunt XXII anni quod primo credidit hereticos esse bonos, sed non credidit postquam frater Ferrarius reconciliavitipsam nec postea vidit hereticos nisi captos. Omnia predicta fuit confessa fratri Ferrario apud Saysac. Et abiuravit et cetera. Testes: predicti."/>
    <x v="13"/>
    <s v="sunt XXII anni quod primo credidit hereticos esse bonos"/>
    <s v="sed non credidit postquam frater Ferrarius reconciliavitipsam"/>
    <x v="8"/>
    <x v="9"/>
    <s v="Predictos hereticos credidit esse bonos homines et habere bonam fidem et posse salvari per ipsos licet sciret quod ecclesia persequereter eos"/>
    <x v="4"/>
    <s v="audivit eos dicentes errores de visibilibus quod deus non fecerat eam, et quod hostia sacrata non erat corpus Christi, et quod corpora mortuoram non resurgent, et quod in baptismo et matrimonio non erat salus, et ipsa credebat sicut ipsi dicebant."/>
    <x v="9"/>
  </r>
  <r>
    <x v="13"/>
    <s v="Predictos hereticos credidit esse bonos homines et habere bonam fidem et posse salvari per ipsos licet sciret quod ecclesia persequereter eos"/>
    <x v="1"/>
    <m/>
    <m/>
    <x v="2"/>
    <x v="2"/>
    <m/>
    <x v="1"/>
    <m/>
    <x v="2"/>
  </r>
  <r>
    <x v="14"/>
    <s v="Predictos hereticos credidit esse bonos homines et habere bonam fidem et esse amicos Dei et posse salvari per ipsos licet sciret quod Ecclesia persequeretur eos. Et audivit eos dicentes errores de visibilibus, quod Deus non fecerat ea, et quod hostia sacrata non erat corpus Christi, et quod baptismus et matrimonium nonvalebant ad salutem, et quod corpora mortuorum non resurgent, et ipse credebat tunc sicut ipsi dicebant. Et suntXX anni quod primo credidit hereticos esse bonos sed non credidit X anni sunt, licet ad instanciam Bertrandi Alamandi et Austorgue,uxorem Petri de Resengas, adoraverunt eas ad V anni citra. Predicta fuit confessa fratri Ferrario apud Limos."/>
    <x v="1"/>
    <s v="suntXX anni quod primo credidit hereticos esse bonos"/>
    <s v="sed non credidit X anni sunt, licet ad instanciam Bertrandi Alamandi et Austorgue,uxorem Petri de Resengas, adoraverunt eas ad V anni citra."/>
    <x v="9"/>
    <x v="3"/>
    <s v="Predictos hereticos credidit esse bonos homines et habere bonam fidem et esse amicos Dei et posse salvari per ipsos licet sciret quod Ecclesia persequeretur eos."/>
    <x v="6"/>
    <s v="Et audivit eos dicentes errores de visibilibus, quod Deus non fecerat ea, et quod hostia sacrata non erat corpus Christi, et quod baptismus et matrimonium nonvalebant ad salutem, et quod corpora mortuorum non resurgent, et ipse credebat tunc sicut ipsi dicebant"/>
    <x v="10"/>
  </r>
  <r>
    <x v="14"/>
    <s v="Predictos hereticos credidit esse bonos homines et habere bonam fidem et esse amicos Dei et posse salvari per ipsos licet sciret quod Ecclesia persequeretur eos."/>
    <x v="1"/>
    <m/>
    <m/>
    <x v="2"/>
    <x v="2"/>
    <m/>
    <x v="1"/>
    <m/>
    <x v="2"/>
  </r>
  <r>
    <x v="15"/>
    <s v="Predictos hereticos crediditesse bonos homines et habere bonam fidem et posse salvari per ipsos licet sciret quod ecclesia persequeretur eos. Sednon audivit eos dicentes errores de visibilibus nec de sacramentis nec ipsa credidit predictis erroribus. Et suntX anni quod primo credidit hereticos esse bonos homines sed non credidit sex anni sunt. Predicta alia et plura alia de quibus modonon recolit fuit confessa fratri Ferrario apud Saysag et omnia credit esse vera. Et abiuravit heresim et iuravit etcetera. Testes: predicti."/>
    <x v="14"/>
    <s v="suntX anni quod primo credidit hereticos esse bonos homines"/>
    <s v="sed non credidit sex anni sunt"/>
    <x v="10"/>
    <x v="4"/>
    <s v="Predictos hereticos crediditesse bonos homines et habere bonam fidem et posse salvari per ipsos licet sciret quod ecclesia persequeretur eos."/>
    <x v="4"/>
    <s v="Sednon audivit eos dicentes errores de visibilibus nec de sacramentis nec ipsa credidit predictis erroribus."/>
    <x v="8"/>
  </r>
  <r>
    <x v="15"/>
    <s v="Predictos hereticos crediditesse bonos homines et habere bonam fidem et posse salvari per ipsos licet sciret quod ecclesia persequeretur eos."/>
    <x v="1"/>
    <m/>
    <m/>
    <x v="2"/>
    <x v="2"/>
    <m/>
    <x v="1"/>
    <m/>
    <x v="2"/>
  </r>
  <r>
    <x v="16"/>
    <s v="Predictos hereticos non credidit esse bonos nec habere bonam fidem nec posse salvari per ipsos nec audivit eos dicentes errores de visibilibus, de baptismo, de matrimonio, de hostia sacrata, nec de resurrectione carnis non audivit eos loquentes. Alibi non vidit hereticos nec credidit nec adoravit nec aliquid dedit nec misit et omnia predictafuit confessa fratri Ferrario apud Saysac. Et abiuravit heresim et iuravit et cetera. Testes: Arnaldus, prior Sancti Saturnini; et frater Bernardus, inquisitor; et frater Willelmus Pelisso, Ordinis Predicatorum."/>
    <x v="1"/>
    <m/>
    <m/>
    <x v="2"/>
    <x v="2"/>
    <s v="Predictos hereticos non credidit esse bonos nec habere bonam fidem nec posse salvari per ipsos"/>
    <x v="7"/>
    <s v="nec audivit eos dicentes errores de visibilibus, de baptismo, de matrimonio, de hostia sacrata, nec de resurrectione carnis non audivit eos loquentes"/>
    <x v="11"/>
  </r>
  <r>
    <x v="16"/>
    <s v="Predictos hereticos non credidit esse bonos nec habere bonam fidem nec posse salvari per ipsos"/>
    <x v="1"/>
    <m/>
    <m/>
    <x v="2"/>
    <x v="2"/>
    <m/>
    <x v="1"/>
    <m/>
    <x v="2"/>
  </r>
  <r>
    <x v="17"/>
    <s v="Predictos hereticos credidit esse bonos homines et haberebonam fidem et posse salvari per ipsos quamvis sciret ecclesia persequeretur eos. Sed non audivit eos dicentes erroresde visibilibus quod deus non fecerat ea; de hostia sacrata de baptismo de matrimonio de resurrecione carnis non audivit eos loquentes, nec ipse credidit predictis erroribus. Et sunt XVIII anni quod primo credidit hereticos esse bonos et sunt anni quod dimisit omnino credulitatem illorum. Predicta omnia fuit confessus fratri Ferrario inquisitor apud Limos et omniacredit esse veram. Et abiuravit et iuravit et cetera. Testes: predicti."/>
    <x v="15"/>
    <s v="sunt XVIII anni quod primo credidit hereticos esse bonos"/>
    <s v="sunt anni quod dimisit omnino credulitatem illorum"/>
    <x v="11"/>
    <x v="6"/>
    <s v="Predictos hereticos credidit esse bonos homines et haberebonam fidem et posse salvari per ipsos quamvis sciret ecclesia persequeretur eos"/>
    <x v="4"/>
    <s v="Sed non audivit eos dicentes erroresde visibilibus quod deus non fecerat ea; de hostia sacrata de baptismo de matrimonio de resurrecione carnis non audivit eos loquentes, nec ipse credidit predictis erroribus"/>
    <x v="12"/>
  </r>
  <r>
    <x v="17"/>
    <s v="Predictos hereticos credidit esse bonos homines et haberebonam fidem et posse salvari per ipsos quamvis sciret ecclesia persequeretur eos"/>
    <x v="1"/>
    <m/>
    <m/>
    <x v="2"/>
    <x v="2"/>
    <m/>
    <x v="1"/>
    <m/>
    <x v="2"/>
  </r>
  <r>
    <x v="18"/>
    <s v="Predictos hereticoscredidit esse bonos homines et habere bonam fidem et posse salvari per ipsos licet sciret quod ecclesia persequeretur eos, nec audivit eos dicentes quod deus non fecisset visibilia. De hostia sacrata, de baptismo, de matrimonio, nec de resurrectionecarnis non audivit eos loquentes nec nunquam audivit predicationem eorum. Et sunt VIII anni vel circa quod primo credidit hereticos essebonos sed sunt IIIIor anni quod non credidit predicta omnia. Predicta omnia fuit confessus fratri Ferrario et socio suo, inquisitoribus, apud Limos et pluria alia de quibus non recolat et omnia credidit esse veram. Et abiuravit heresim et iuravit et cetera. Testes: predicti."/>
    <x v="1"/>
    <s v="sunt VIII anni vel circa quod primo credidit hereticos essebonos"/>
    <s v="sunt IIIIor anni quod non credidit predicta omnia"/>
    <x v="12"/>
    <x v="1"/>
    <s v="Predictos hereticoscredidit esse bonos homines et habere bonam fidem et posse salvari per ipsos licet sciret quod ecclesia persequeretur eos"/>
    <x v="4"/>
    <s v="nec audivit eos dicentes quod deus non fecisset visibilia. De hostia sacrata, de baptismo, de matrimonio, nec de resurrectionecarnis non audivit eos loquentes nec nunquam audivit predicationem eorum."/>
    <x v="12"/>
  </r>
  <r>
    <x v="18"/>
    <s v="Predictos hereticoscredidit esse bonos homines et habere bonam fidem et posse salvari per ipsos licet sciret quod ecclesia persequeretur eos"/>
    <x v="1"/>
    <m/>
    <m/>
    <x v="2"/>
    <x v="2"/>
    <m/>
    <x v="1"/>
    <m/>
    <x v="2"/>
  </r>
  <r>
    <x v="19"/>
    <s v="Predictos hereticos o credidit hereticos credidit esse bonos homines et per ipsos licet sciret quod ecclesia persequeretur eos. Et audiviteos dicentes errores de visibilibus quod deus non fecerat ea, de hostia sacrata quod non est corpus christi vel domini de baptismo, etmatrimonio quod non valent ad salutem, de resurrectione carnis quod non erit. Et ipse credidit sie sicut ipsi dicebant. Et sunt VIanni vel circa quod primo credidit hereticos esse bonos sed non credidit postquam fecit confessionem suam de heresi fratri Ferrario et socio sui, inquisitoribus, apud Limos. Predicta fuit confessus dicto Ferrario et plura alia de quibus non recolit, sed omnia credidit esse veraces. Et abiuravit heresimet iuravit et cetera. Testes: predicti."/>
    <x v="16"/>
    <m/>
    <m/>
    <x v="2"/>
    <x v="2"/>
    <s v="Predictos hereticos o credidit hereticos credidit esse bonos homines et per ipsos licet sciret quod ecclesia persequeretur eos"/>
    <x v="8"/>
    <s v="audiviteos dicentes errores de visibilibus quod deus non fecerat ea, de hostia sacrata quod non est corpus christi vel domini de baptismo, etmatrimonio quod non valent ad salutem, de resurrectione carnis quod non erit. Et ipse credidit sie sicut ipsi dicebant"/>
    <x v="10"/>
  </r>
  <r>
    <x v="19"/>
    <s v="Predictos hereticos o credidit hereticos credidit esse bonos homines et per ipsos licet sciret quod ecclesia persequeretur eos"/>
    <x v="1"/>
    <m/>
    <m/>
    <x v="2"/>
    <x v="2"/>
    <m/>
    <x v="1"/>
    <m/>
    <x v="2"/>
  </r>
  <r>
    <x v="20"/>
    <s v="Predictos hereticos credidit esse bonos homines et habere bonamfidem et esse amicos Dei et veraces licet sciret quod ecclesia persequeretur eos, et si moreretur tunc velletmori in manibus eorum. Et audivit eos dicentes quod Deus non fecerat visibilia, et quod hostia sacrata non eratcorpus Christi, et quod in baptismo et matrimonio non erat salus, et quod carnis resurrectio non erit. Et ipse credebattunc sicut ipsi dicebant et sunt XXV anni quod primo credidit hereticos esse bonos sed non credidit duo anni sunt. Predicta fuitconfessus fratri Ferrario et socio suo, inquisitoribus, apud Limos et plura alia de quibus non recolit, et omnia crediditesse veram."/>
    <x v="17"/>
    <m/>
    <m/>
    <x v="2"/>
    <x v="2"/>
    <s v="Predictos hereticos credidit esse bonos homines et habere bonamfidem et esse amicos Dei et veraces licet sciret quod ecclesia persequeretur eos, et si moreretur tunc velletmori in manibus eorum."/>
    <x v="2"/>
    <s v="Et audivit eos dicentes quod Deus non fecerat visibilia, et quod hostia sacrata non eratcorpus Christi, et quod in baptismo et matrimonio non erat salus, et quod carnis resurrectio non erit."/>
    <x v="10"/>
  </r>
  <r>
    <x v="20"/>
    <s v="Predictos hereticos credidit esse bonos homines et habere bonamfidem et esse amicos Dei et veraces licet sciret quod ecclesia persequeretur eos, et si moreretur tunc velletmori in manibus eorum."/>
    <x v="1"/>
    <m/>
    <m/>
    <x v="2"/>
    <x v="2"/>
    <m/>
    <x v="1"/>
    <m/>
    <x v="2"/>
  </r>
  <r>
    <x v="21"/>
    <s v="Predictos hereticos credidit esse bonos homines at habere bonam fidem licet sciret quod Ecclesia persequeretur eos. Sed non audivit eos dicentes errores de invisibilibus, de hostia sacrata, de baptismo de matrimonio nec de resurrectione carnis non audivit eos loquentes. Et sunt VIII anni quod primo credebat hereticos esse bonos, sed non credebat VI anni sunt . Predicta fuit confessus fratri Ferrario et socium suum, inquisitoribus, apud Limos et omnia credidit esseveras. Et abiuravit heresim et iuravit et cetera. Testes: predicti. Testes predicti: reference to original deposition order? Deposition date does not follow registry above."/>
    <x v="18"/>
    <s v="sunt VIII anni quod primo credebat hereticos esse bonos"/>
    <s v="non credebat VI anni sunt"/>
    <x v="12"/>
    <x v="4"/>
    <s v="credidit esse bonos homines at habere bonam fidem licet sciret quod Ecclesia persequeretur eos"/>
    <x v="5"/>
    <s v="non audivit eos dicentes errores de invisibilibus, de hostia sacrata, de baptismo de matrimonio nec de resurrectione carnis non audivit eos loquentes."/>
    <x v="12"/>
  </r>
  <r>
    <x v="21"/>
    <s v="credidit esse bonos homines at habere bonam fidem licet sciret quod Ecclesia persequeretur eos"/>
    <x v="1"/>
    <m/>
    <m/>
    <x v="2"/>
    <x v="2"/>
    <m/>
    <x v="1"/>
    <m/>
    <x v="2"/>
  </r>
  <r>
    <x v="22"/>
    <s v="Item dixit quod credidit hereticos esse bonos homines et habere bonam fidem et esse veraces et amicos Dei et posse salvari per ipsos. Et nunquam audivit hereticos loquentes quodDeus non fecerit visibilia et quod baptismus aque et alia sacramenta Ecclesie non prosint ad salutem. Et sunt XIIIIanni vel circa quod primo credidit hereticos bonos homines et sunt XIII anni vel circa quod ultimo dimisit illam credulitatem . Et fuit confessus fratri Ferrario apud Saxiacum et postea non vidit hereticos. Et abiuravit heresim et iuravit et cetera. Testes: qui in confessione Willelme Sicrese."/>
    <x v="1"/>
    <s v="sunt XIIIIanni vel circa quod primo credidit hereticos bonos homines"/>
    <s v="sunt XIII anni vel circa quod ultimo dimisit illam credulitatem"/>
    <x v="13"/>
    <x v="5"/>
    <s v="credidit hereticos esse bonos homines et habere bonam fidem et esse veraces et amicos Dei et posse salvari per ipsos."/>
    <x v="9"/>
    <s v="nunquam audivit hereticos loquentes quodDeus non fecerit visibilia et quod baptismus aque et alia sacramenta Ecclesie non prosint ad salutem."/>
    <x v="13"/>
  </r>
  <r>
    <x v="22"/>
    <s v="credidit hereticos esse bonos homines et habere bonam fidem et esse veraces et amicos Dei et posse salvari per ipsos."/>
    <x v="1"/>
    <m/>
    <m/>
    <x v="2"/>
    <x v="2"/>
    <m/>
    <x v="1"/>
    <m/>
    <x v="2"/>
  </r>
  <r>
    <x v="23"/>
    <s v="Item. Dixit quod nunquam adoravit nec nec credidit eos hereticos bonos homines nec esse veraces nec amicos dei nec posse salvariper ipsos nec audivit hereticos loquentes. Et fuit confessus fratri Ferrario apud Saxiacum et postea non vidit hereticos. Et abiuravit heresim etiuravit et cetera. Testes: qui in confessione Willelme Sicrese."/>
    <x v="19"/>
    <m/>
    <m/>
    <x v="2"/>
    <x v="2"/>
    <s v="nunquam adoravit nec nec credidit eos hereticos bonos homines nec esse veraces nec amicos dei nec posse salvariper ipsos"/>
    <x v="1"/>
    <m/>
    <x v="2"/>
  </r>
  <r>
    <x v="23"/>
    <s v="nunquam adoravit nec nec credidit eos hereticos bonos homines nec esse veraces nec amicos dei nec posse salvariper ipsos"/>
    <x v="1"/>
    <m/>
    <m/>
    <x v="2"/>
    <x v="2"/>
    <m/>
    <x v="1"/>
    <m/>
    <x v="2"/>
  </r>
  <r>
    <x v="24"/>
    <s v="Item. Dixit se credidisse hereticos esse bonos homines et habere bonam fidem et esse veraces et amicos Dei et posse salvari per ipsos. Et audivit loquentes quod Deus non fecerat visibilia, et quod baptismus aque nichil valet, et quod hostia sacrata non estcorpus Christi, et quod in matrimonio non est salus et quod mortui non resurgent. Et ipse testis credidit sicut heciti heretici dicebant. Et sunt XII anni quod primo credidit hereticos esse bonos et sunt V anni quod non credidit . Et fuit confessus fratri Ferrario apud Limosum et postea non vidit hereticos. Et abiuravit heresim et iuravit et cetera. Testes: qui in confessione Willelme Sicrese."/>
    <x v="1"/>
    <s v="sunt XII anni quod primo credidit hereticos esse bonos"/>
    <s v="sunt V anni quod non credidit"/>
    <x v="1"/>
    <x v="0"/>
    <s v="se credidisse hereticos esse bonos homines et habere bonam fidem et esse veraces et amicos Dei et posse salvari per ipsos"/>
    <x v="9"/>
    <s v="audivit loquentes quod Deus non fecerat visibilia, et quod baptismus aque nichil valet, et quod hostia sacrata non estcorpus Christi, et quod in matrimonio non est salus et quod mortui non resurgent"/>
    <x v="6"/>
  </r>
  <r>
    <x v="24"/>
    <s v="se credidisse hereticos esse bonos homines et habere bonam fidem et esse veraces et amicos Dei et posse salvari per ipsos"/>
    <x v="1"/>
    <m/>
    <m/>
    <x v="2"/>
    <x v="2"/>
    <m/>
    <x v="1"/>
    <m/>
    <x v="2"/>
  </r>
  <r>
    <x v="25"/>
    <s v="se credidisse hereticos esse bonos homines et habere bonam fidem et esse veraces et amicos Dei et posse salvari per ipsos"/>
    <x v="1"/>
    <m/>
    <m/>
    <x v="2"/>
    <x v="2"/>
    <m/>
    <x v="1"/>
    <m/>
    <x v="2"/>
  </r>
  <r>
    <x v="26"/>
    <s v="Item. Dixit se credidisse esse bonos homines ethabere bonam fidem et esse veraces et amicos Dei et posse salvari per ipsos. Et audivit hereticos loquentes quod Deus nonfecerat visibilia, et quod baptismus aque nichil valet, et quod hostia sacrata super altare non est corpus Christi, et quodin matrimonio non est salus, et quod mortui non resurgent. Et ipse testis credidit sicut ipsi dicebant et sunt XXII anniquod primo credidit hereticos esse bonos et sunt VIII anni quod non credidit. Et fuit confessus fratri Ferrario apud Limosum et postea non vidit hereticos. Et abiuravit heresim et iuravit, et cetera. Testis predicti."/>
    <x v="20"/>
    <s v="sunt XXII anniquod primo credidit hereticos esse bonos"/>
    <s v="sunt VIII anni quod non credidit"/>
    <x v="8"/>
    <x v="7"/>
    <s v="se credidisse esse bonos homines ethabere bonam fidem et esse veraces et amicos Dei et posse salvari per ipsos."/>
    <x v="9"/>
    <s v="audivit hereticos loquentes quod Deus nonfecerat visibilia, et quod baptismus aque nichil valet, et quod hostia sacrata super altare non est corpus Christi, et quodin matrimonio non est salus, et quod mortui non resurgent."/>
    <x v="4"/>
  </r>
  <r>
    <x v="26"/>
    <s v="se credidisse esse bonos homines ethabere bonam fidem et esse veraces et amicos Dei et posse salvari per ipsos."/>
    <x v="1"/>
    <m/>
    <m/>
    <x v="2"/>
    <x v="2"/>
    <m/>
    <x v="1"/>
    <m/>
    <x v="2"/>
  </r>
  <r>
    <x v="27"/>
    <s v="Item. Dixit se cred credidisse hereticos esse bonos homines et habere bonam fidem et esse veraces et amicos Dei et posse salvari per ipsos.Et audivit hereticos loquentes quod Deus non fecerat visibilia, et quod baptismus aque nichil valet, et quod hostia sacrata non estcorpus Christi, et quod in matrimonio non est salus, et quod mortui non resurgent. Et ipse testis credidit sicut ipsi dicebant et sunt XV anni quod primo credidit hereticos esse bonos homines et sunt X anni quod non credidit. Et fuit confessus apud Limosum fratri Ferrario et postea non vidit hereticos. Et abiuravit heresium et iuravit et cetera. Testes predicti."/>
    <x v="21"/>
    <s v="sunt XV anni quod primo credidit hereticos esse bonos homines"/>
    <s v="sunt X anni quod non credidit"/>
    <x v="3"/>
    <x v="3"/>
    <m/>
    <x v="1"/>
    <m/>
    <x v="2"/>
  </r>
  <r>
    <x v="28"/>
    <s v="Alibi nunquam vidit hereticos nisi captos nec credidit numquam nec adoravit nec vavidit adorare et sunt eodemcat dedit nec misit eis aliquid nec duxit nec eorum predicationem audivit nec audivit hereticos loquentes de visibilibus nec de sacramentis Ecclesie. Et fuit confessus fratri Ferrario apud Limosum et postea non vidit hereticos."/>
    <x v="1"/>
    <m/>
    <m/>
    <x v="2"/>
    <x v="2"/>
    <m/>
    <x v="1"/>
    <m/>
    <x v="2"/>
  </r>
  <r>
    <x v="28"/>
    <s v="Postea dixit quod qualibet vice quando vidit hereticos predictos, adoravit eos ter flexis genibus dicendo, Benedicite. Et audivit eos dicentesquod Deus non feceratcit visibilia, et quod hostia sacrata non est corpus Christi, et quod matrimonium non est meretricium, et quod mortui non resurgent. Et ipse testis credidit tunc sicut ipsi dicebant et credidit eos esse bonos homines et haberebonam fidem et esse amicos Dei. Sed non credidit XV anni sunt et sunt XX anni quod primo credidit . Et abiuravit heresim et iuravit et cetera. Testes: predicti."/>
    <x v="1"/>
    <s v="sunt XX anni quod primo credidit"/>
    <s v="non credidit XV anni sunt"/>
    <x v="9"/>
    <x v="10"/>
    <m/>
    <x v="1"/>
    <m/>
    <x v="2"/>
  </r>
  <r>
    <x v="28"/>
    <s v="credidit eos esse bonos homines et haberebonam fidem et esse amicos Dei."/>
    <x v="1"/>
    <m/>
    <m/>
    <x v="2"/>
    <x v="2"/>
    <m/>
    <x v="1"/>
    <m/>
    <x v="2"/>
  </r>
  <r>
    <x v="29"/>
    <s v="Predictos hereticos credidit esse bonos et habere bonam fidem. Et sunt XL anni quod primo credidithereticos et sunt XII anni quod ultimo dimisit errores eorum . Alibi non vidit hereticos nec credidit nec adoravit nec comedit cum eis nec misit eis aliquid. Et fuit confesse fratri Ferrario. Et abiuravit heresim et iuravit et cetera. Testes: B. de Ladinhac; Silvester, capellanus de Viridifolio; et frater Bernardus, inquisitor; et Petrus Fresa Pa."/>
    <x v="22"/>
    <s v="sunt XL anni quod primo credidithereticos"/>
    <s v="sunt XII anni quod ultimo dimisit errores eorum"/>
    <x v="14"/>
    <x v="5"/>
    <s v="Predictos hereticos credidit esse bonos et habere bonam fidem"/>
    <x v="5"/>
    <m/>
    <x v="2"/>
  </r>
  <r>
    <x v="29"/>
    <s v="Predictos hereticos credidit esse bonos et habere bonam fidem"/>
    <x v="1"/>
    <m/>
    <m/>
    <x v="2"/>
    <x v="2"/>
    <m/>
    <x v="1"/>
    <m/>
    <x v="2"/>
  </r>
  <r>
    <x v="30"/>
    <s v="Alibi non vidithereticos nec credit nec adoravit nec dedit nec misit eis aliquid nec duxit. Predictos hereticos credidit esse bonos homines et habere bonam fidem. Et sunt VIII anni quod primo credidit ipsos esse bono et in eodem anno dimisit errores. Et abiuravit heresim et iuravit et cetera. Testes: Arnaldus, prior Sancti Saturnini; magister Petrus de Caraman et frater Bernardus, inquisitor."/>
    <x v="23"/>
    <s v="sunt VIII anni quod primo credidit ipsos esse bono"/>
    <s v="in eodem anno dimisit errores."/>
    <x v="12"/>
    <x v="7"/>
    <s v="Predictos hereticos credidit esse bonos homines et habere bonam fidem."/>
    <x v="10"/>
    <m/>
    <x v="2"/>
  </r>
  <r>
    <x v="30"/>
    <s v="Predictos hereticos credidit esse bonos homines et habere bonam fidem."/>
    <x v="1"/>
    <m/>
    <m/>
    <x v="2"/>
    <x v="2"/>
    <m/>
    <x v="1"/>
    <m/>
    <x v="2"/>
  </r>
  <r>
    <x v="31"/>
    <s v="Et fuit confessus aliis inquisitori. Alibi nec vidit hereticos nec credit nec adoravit nec deditnec misit eis aliquid nec errores eorum audivit. Item. Dixit postea quod predictos hereticos esse bonos homines et habere bonamfidem et cetera. Testes: qui in confessione Poncii Garnerii."/>
    <x v="24"/>
    <m/>
    <m/>
    <x v="2"/>
    <x v="2"/>
    <s v="Item. Dixit postea quod predictos hereticos esse bonos homines et habere bonamfidem et cetera"/>
    <x v="10"/>
    <m/>
    <x v="2"/>
  </r>
  <r>
    <x v="31"/>
    <s v="Item. Dixit postea quod predictos hereticos esse bonos homines et habere bonamfidem et cetera"/>
    <x v="1"/>
    <m/>
    <m/>
    <x v="2"/>
    <x v="2"/>
    <m/>
    <x v="1"/>
    <m/>
    <x v="2"/>
  </r>
  <r>
    <x v="32"/>
    <s v="credidit hereticos esse bonos homineslicet sciret quod ecclesia persequeretur eos."/>
    <x v="1"/>
    <m/>
    <m/>
    <x v="2"/>
    <x v="2"/>
    <m/>
    <x v="1"/>
    <m/>
    <x v="2"/>
  </r>
  <r>
    <x v="33"/>
    <s v="Dixit etiam quod non audivit hereticos dicentes errores de visibilibus nec de hostia sacrata nec de matrimonio sed bene audivit ipsos dicentes quod carnis resurrectio non erit sed ipse testis non credidit eis. Alibi non vidit hereticos nec Valdensis nisi captos nec credidit nec adoravit nisi ut dictum est nec dedit nec misit nec eorum predicationem audivit. Et abiuravit heresim et iuravit et cetera. Testes: predicti."/>
    <x v="1"/>
    <m/>
    <m/>
    <x v="2"/>
    <x v="2"/>
    <s v="Dixit etiam quod non audivit hereticos dicentes errores de visibilibus nec de hostia sacrata nec de matrimonio sed bene audivit ipsos dicentes quod carnis resurrectio non erit sed ipse testis non credidit eis."/>
    <x v="11"/>
    <s v="Dixit etiam quod non audivit hereticos dicentes errores de visibilibus nec de hostia sacrata nec de matrimonio sed bene audivit ipsos dicentes quod carnis resurrectio non erit sed ipse testis non credidit eis."/>
    <x v="14"/>
  </r>
  <r>
    <x v="34"/>
    <s v="credidit hereticos esse bonos homines licet sciret quod ecclesia persequeretur eos"/>
    <x v="1"/>
    <m/>
    <m/>
    <x v="2"/>
    <x v="2"/>
    <m/>
    <x v="1"/>
    <m/>
    <x v="2"/>
  </r>
  <r>
    <x v="35"/>
    <s v="credidittunc hereticos esse bonos homines licet sciret quod ecclesia persequeretur eos"/>
    <x v="1"/>
    <m/>
    <m/>
    <x v="2"/>
    <x v="2"/>
    <m/>
    <x v="1"/>
    <m/>
    <x v="2"/>
  </r>
  <r>
    <x v="36"/>
    <s v="Item. Dixit quod credidit hereticos esse bonos homines licet sciret quod ecclesia persequeretur eos. Et sunt XXX anni quod hoc credidit et sunt VI anni non credidit. Dixit etiam quod audivit hereticos dicentes errores de visibilibus, quod Deus non fecerat ea, et quod de hostia sacrata quod non eratcorpus Christi, de baptismo et matrimonio quod nichil valebant, de carnis resurrectione quod non erat. Et ipsetestis credebat tunc sicut ipsi dicebant, sed sunt VI anni quod non credit sicut predictum est. Alibi non vidit hereticos. quod re Et fuit confessus inquisitoribus apud Limos quam confessionem credit veram, sed non habuit penitentiam. Et recognovitquod male fecit quia postquam abiuravit heresium et promisit persequi hereticos vidit hereticos, credidit, adoravit. Et abiuravit heresim et iuravit et cetera. Testes: predicti."/>
    <x v="25"/>
    <s v="sunt XXX anni quod hoc credidit"/>
    <s v="sunt VI anni non credidit."/>
    <x v="5"/>
    <x v="4"/>
    <s v="credidit hereticos esse bonos homines licet sciret quod ecclesia persequeretur eos"/>
    <x v="12"/>
    <s v="Dixit etiam quod audivit hereticos dicentes errores de visibilibus, quod Deus non fecerat ea, et quod de hostia sacrata quod non eratcorpus Christi, de baptismo et matrimonio quod nichil valebant, de carnis resurrectione quod non erat"/>
    <x v="15"/>
  </r>
  <r>
    <x v="36"/>
    <s v="credidit hereticos esse bonos homines licet sciret quod ecclesia persequeretur eos"/>
    <x v="1"/>
    <m/>
    <m/>
    <x v="2"/>
    <x v="2"/>
    <m/>
    <x v="1"/>
    <m/>
    <x v="2"/>
  </r>
  <r>
    <x v="37"/>
    <s v="credidit hereticos esse bones homines licet sciret quod Ecclesia persequeretur eos"/>
    <x v="1"/>
    <m/>
    <m/>
    <x v="2"/>
    <x v="2"/>
    <m/>
    <x v="1"/>
    <m/>
    <x v="2"/>
  </r>
  <r>
    <x v="38"/>
    <s v="Item. Dixit quod credidit hereticos esse bones homines licet sciret quod ecclesia persequeretur eos. Item dixit quod non audivit hereticos loquentes de erroribus de visibilibus nec de matrimonio nec de carnisresurrectione, sed audivit ipsos dicentes quod hostia sacrata non erat corpus Christi. Et tunc ipse testis credebatsicut ipsi dicebant sed non credidit Ve anni sunt ut dictum est . Alibi non vidit hereticos quod recolat et fuit confessus aliis inquisitoribusapud Limos, quam confessionem concedit esse veram, sed non habuit penitentiam. Et recognovit quod male fecit quia postquamabiuravit heresim et promisit persequi hereticos vidit, credit, adoravit hereticos. Et abiuravit heresim et iuravit et cetera. Testes: predicti."/>
    <x v="26"/>
    <m/>
    <s v="sed non credidit Ve anni sunt ut dictum est"/>
    <x v="2"/>
    <x v="0"/>
    <s v="credidit hereticos esse bones homines licet sciret quod ecclesia persequeretur eos"/>
    <x v="12"/>
    <s v="non audivit hereticos loquentes de erroribus de visibilibus nec de matrimonio nec de carnisresurrectione, sed audivit ipsos dicentes quod hostia sacrata non erat corpus Christi"/>
    <x v="16"/>
  </r>
  <r>
    <x v="38"/>
    <s v="credidit hereticos esse bones homines licet sciret quod ecclesia persequeretur eos"/>
    <x v="1"/>
    <m/>
    <m/>
    <x v="2"/>
    <x v="2"/>
    <m/>
    <x v="1"/>
    <m/>
    <x v="2"/>
  </r>
  <r>
    <x v="39"/>
    <s v="Item. Dixit quod credidit hereticos esse bonos homines licet sciretquod ecclesia persequeretur eos. Et sunt XL anni quod hoc credidit et sunt VII anni quod non credidit. De visibilibus decorpus Christi de matrimonio non audivit eos loquentes, licet mater ipsius testis et soror sua fuerint hereticemanifeste. Et sunt XXX anni quod sunt mortue. Alibi non vidit hereticos quod recolat. Et fuit confessus aliis inquisitoribus apud Limos, quam confessionem credidit esse veram, sed non habuit penitentiam. Et recognovit quod male fecit quia postquam abiuravit heresium et promisit iuravit persequi hereticos credidit, adoravit hereticos. Et abiuravit heresim et iuravit, et cetera. Testes: predicti."/>
    <x v="27"/>
    <s v="sunt XL anni quod hoc credidit"/>
    <s v="sunt VII anni quod non credidit."/>
    <x v="14"/>
    <x v="11"/>
    <s v="credidit hereticos esse bonos homines licet sciretquod ecclesia persequeretur eos"/>
    <x v="12"/>
    <s v="De visibilibus decorpus Christi de matrimonio non audivit eos loquentes, licet mater ipsius testis et soror sua fuerint hereticemanifeste. Et sunt XXX anni quod sunt mortue"/>
    <x v="17"/>
  </r>
  <r>
    <x v="39"/>
    <s v="credidit hereticos esse bonos homines licet sciretquod ecclesia persequeretur eos"/>
    <x v="1"/>
    <m/>
    <m/>
    <x v="2"/>
    <x v="2"/>
    <m/>
    <x v="1"/>
    <m/>
    <x v="2"/>
  </r>
  <r>
    <x v="40"/>
    <s v="Credidit hereticos esse bones homines et credidit salvari cum ipsis licet sciret quod ecclesiapersequeretur eos"/>
    <x v="1"/>
    <m/>
    <m/>
    <x v="2"/>
    <x v="2"/>
    <m/>
    <x v="1"/>
    <m/>
    <x v="2"/>
  </r>
  <r>
    <x v="41"/>
    <s v="Alibi non vidit hereticos quod recolat. Dixit etiam quod credidit hereticos esse bonoset habere bonam fidem et esse veraces et amicos Dei. Et audivit hereticos dicentes quod Deus non fecerat visibilia,et quod hostia sacrata non est corpus Christi, et quod non est salus in matrimonio. Et ipsa testis credidit predictis erroribus. Debaptismo et de resurrectione mortuorum non audivit eos loquentes. Et sunt XXV anni quod primo credidit hereticos et sunt Veanni quod non credidit."/>
    <x v="28"/>
    <s v="sunt XXV anni quod primo credidit hereticos"/>
    <s v="sunt Veanni quod non credidit."/>
    <x v="15"/>
    <x v="0"/>
    <s v="Dixit etiam quod credidit hereticos esse bonoset habere bonam fidem et esse veraces et amicos Dei"/>
    <x v="0"/>
    <s v="audivit hereticos dicentes quod Deus non fecerat visibilia,et quod hostia sacrata non est corpus Christi, et quod non est salus in matrimonio. Et ipsa testis credidit predictis erroribus. Debaptismo et de resurrectione mortuorum non audivit eos loquentes"/>
    <x v="18"/>
  </r>
  <r>
    <x v="41"/>
    <s v="Dixit etiam quod credidit hereticos esse bonoset habere bonam fidem et esse veraces et amicos Dei"/>
    <x v="1"/>
    <m/>
    <m/>
    <x v="2"/>
    <x v="2"/>
    <m/>
    <x v="1"/>
    <m/>
    <x v="2"/>
  </r>
  <r>
    <x v="42"/>
    <s v="Item dixit quod credidit hereticos esse bonos homineset habere bonam fidem et esse veraces et amicos Dei. Et audivit hereticos dicentes quod deus non fecerat visibilia, etquod hostia sacrata non est corpus Christi, et quod baptismus aque nihil valet, et quod in matrimonio non est salus, et ipse testiscredidit omnibus predictis erroribus. Et sunt IIIIor anni quod primo credidit hereticos et sunt tres anni et dimidius quod noncredidit. Item. Dixit quod omnia ista fuerunt ante confessionem quam fecit fratri Ferrario . Post dictam confessionemnon vidit hereticos. Et abiuravit heresim et iuravit et cetera. Testes: Arnaldus, prior Sancti Saturnini; et magister Petrus de Caramanh; et frater Bernardus, inquisitor."/>
    <x v="29"/>
    <m/>
    <m/>
    <x v="2"/>
    <x v="2"/>
    <s v="credidit hereticos esse bonos homineset habere bonam fidem et esse veraces et amicos Dei."/>
    <x v="0"/>
    <s v="audivit hereticos dicentes quod deus non fecerat visibilia, etquod hostia sacrata non est corpus Christi, et quod baptismus aque nihil valet, et quod in matrimonio non est salus, et ipse testiscredidit omnibus predictis erroribus."/>
    <x v="19"/>
  </r>
  <r>
    <x v="42"/>
    <s v="credidit hereticos esse bonos homineset habere bonam fidem et esse veraces et amicos Dei."/>
    <x v="1"/>
    <m/>
    <m/>
    <x v="2"/>
    <x v="2"/>
    <m/>
    <x v="1"/>
    <m/>
    <x v="2"/>
  </r>
  <r>
    <x v="43"/>
    <s v="Et audivit hereticos dicentes quod Deus non fecit celum etteram et ipse credidit predicto errori. De baptismo, de hostia sacrata, de matrimonio, de resurrectione mortuorum non recolitquod audivit hereticos loquentes. Et sunt VII anni vel circa quod primo credidit hereticos et sunt III anni quod non credidit. Et abiuravit heresim et iuravit et cetera. Testes: predicti."/>
    <x v="30"/>
    <s v="sunt VII anni vel circa quod primo credidit hereticos"/>
    <s v="sunt III anni quod non credidit."/>
    <x v="0"/>
    <x v="8"/>
    <s v="audivit hereticos dicentes quod Deus non fecit celum etteram et ipse credidit predicto errori. De baptismo, de hostia sacrata, de matrimonio, de resurrectione mortuorum non recolitquod audivit hereticos loquentes"/>
    <x v="13"/>
    <s v="audivit hereticos dicentes quod Deus non fecit celum etteram et ipse credidit predicto errori. De baptismo, de hostia sacrata, de matrimonio, de resurrectione mortuorum non recolitquod audivit hereticos loquentes"/>
    <x v="20"/>
  </r>
  <r>
    <x v="44"/>
    <s v="credidit esse bonos homines et habere bonamfidem et esse veraces et amicos Dei et posse salvari per ipsos"/>
    <x v="1"/>
    <m/>
    <m/>
    <x v="2"/>
    <x v="2"/>
    <m/>
    <x v="1"/>
    <m/>
    <x v="2"/>
  </r>
  <r>
    <x v="45"/>
    <s v="Predictos hereticos credidit esse bonoset habere bonam fidem et amicos die et posse salvarri salvari per ipsos. Sed nunquam audivit predicationem eorum nec audivit eosdicentes errores de visibilibus, de hostia sacratade hostia sacrata, de baptismo nec de matrimonio non audiviteos loquentes, sed audivit clericos exprimentes errores quos heretici dicunt. Alibi non vidit hereticos nec adoravit nec aliquid deditnec misit. Et sunt XXV anni quod primo credidit hereticos esse bonos homines sed non credidit VI anni sunt. Et hec omnia fuit confessus fratri Ferrario apud Limos."/>
    <x v="31"/>
    <s v="sunt XXV anni quod primo credidit hereticos esse bonos homines"/>
    <s v="non credidit VI anni sunt"/>
    <x v="15"/>
    <x v="4"/>
    <s v="Predictos hereticos credidit esse bonoset habere bonam fidem et amicos die et posse salvarri salvari per ipsos"/>
    <x v="6"/>
    <s v="Sed nunquam audivit predicationem eorum nec audivit eosdicentes errores de visibilibus, de hostia sacratade hostia sacrata, de baptismo nec de matrimonio non audiviteos loquentes, sed audivit clericos exprimentes errores quos heretici dicunt."/>
    <x v="21"/>
  </r>
  <r>
    <x v="45"/>
    <s v="Predictos hereticos credidit esse bonoset habere bonam fidem et amicos die et posse salvarri salvari per ipsos"/>
    <x v="1"/>
    <m/>
    <m/>
    <x v="2"/>
    <x v="2"/>
    <m/>
    <x v="1"/>
    <m/>
    <x v="2"/>
  </r>
  <r>
    <x v="45"/>
    <s v="Et recognovit quod male fecit quia postquam abiuravit heresim et iuravit persequi hereticos credidit et adoravit hereticos etcelavit ut supradictum est. Et abiuravit heresim et iuravit et cetera. Testes: Silvester, capellanus de Viridifolio; et frater Willelmus Pelisso, Ordinis Predicatorum; et frater Bernardus, inquisitor."/>
    <x v="32"/>
    <m/>
    <m/>
    <x v="2"/>
    <x v="2"/>
    <m/>
    <x v="1"/>
    <m/>
    <x v="2"/>
  </r>
  <r>
    <x v="46"/>
    <s v="Non credidit hereticos esse bonos homines ut dicitur Predictos hereticos non credidit esse bonos homines nec habere bonam fidem nec posse salvariper ipsos. Dixit tamen quod audivit hereticos dicentes errores de visibilibus quod Deus non fea fecerat ea de baptismoet matrimonio quod non proficiunt ad salutem. De hostia sacrata nec de resurrectione carnis non audivit eos loquentes.Sed non credidit predictis erroribus."/>
    <x v="33"/>
    <m/>
    <m/>
    <x v="2"/>
    <x v="2"/>
    <s v="Predictos hereticos non credidit esse bonos homines nec habere bonam fidem nec posse salvariper ipsos"/>
    <x v="7"/>
    <s v="Dixit tamen quod audivit hereticos dicentes errores de visibilibus quod Deus non fea fecerat ea de baptismoet matrimonio quod non proficiunt ad salutem. De hostia sacrata nec de resurrectione carnis non audivit eos loquentes.Sed non credidit predictis erroribus."/>
    <x v="22"/>
  </r>
  <r>
    <x v="46"/>
    <s v="Predictos hereticos non credidit esse bonos homines nec habere bonam fidem nec posse salvariper ipsos"/>
    <x v="1"/>
    <m/>
    <m/>
    <x v="2"/>
    <x v="2"/>
    <m/>
    <x v="1"/>
    <m/>
    <x v="2"/>
  </r>
  <r>
    <x v="46"/>
    <s v="Et recognovit quod malefecit quia postquam abiuravit heresim et iuravit persequi hereticos tempore Pacis Parisius facte, vidit hereticos, et adoravit et celavit hereticos. Et abiuravit heresimet iuravit et cetera. Testes: propedicti."/>
    <x v="34"/>
    <m/>
    <m/>
    <x v="2"/>
    <x v="2"/>
    <m/>
    <x v="1"/>
    <m/>
    <x v="2"/>
  </r>
  <r>
    <x v="47"/>
    <s v="contra dixit in confessione postea qua fecit apud Limosum Predictos hereticos credidit esse bonos homines et habere etbonam fidem et esse amicos Die et posse salvari per ipsos. Sed non audivit eos loquentes errores de visibilibus,de matrimonio, de baptismo, nec de hostia sacrata audivit eos loquentes, sed audivit clericos exprimentes hereticorumerrores. Et sunt anni XXX anni quod primo credidit hereticos esse bonos homines et sunt XX anni quod non credit. Alibi non vidithereticos nec aliquid dedit nec misit nisi ut supradictum est. Et hec omnia fuit confessus fratri Ferrario apud Limos et illam confessionemcredidit esse veram. Et abiuravit heresim et iuravit et cetera. Testes: propedicti."/>
    <x v="35"/>
    <m/>
    <m/>
    <x v="2"/>
    <x v="2"/>
    <s v="Predictos hereticos credidit esse bonos homines et habere etbonam fidem et esse amicos Die et posse salvari per ipsos"/>
    <x v="6"/>
    <s v="Sed non audivit eos loquentes errores de visibilibus,de matrimonio, de baptismo, nec de hostia sacrata audivit eos loquentes, sed audivit clericos exprimentes hereticorumerrores"/>
    <x v="23"/>
  </r>
  <r>
    <x v="47"/>
    <s v="Predictos hereticos credidit esse bonos homines et habere etbonam fidem et esse amicos Die et posse salvari per ipsos"/>
    <x v="1"/>
    <m/>
    <m/>
    <x v="2"/>
    <x v="2"/>
    <m/>
    <x v="1"/>
    <m/>
    <x v="2"/>
  </r>
  <r>
    <x v="48"/>
    <s v="Predictos hereticos credidit esse bonos homines et habere bonam fidem et esse amicos die et veraces licet sciret quod ecclesia persequitor eos. Sed non audivit eos dicentes errores de visibilibus, de hostia sacrata,de baptismo, nec de matrimonio non audivit eos loquentes. Alibi non vidit hereticos nec aliquid dedit nec misit nec ab eis accepit.Et sunt XX anni quod primo credidit esse bonos homines sed non credidit postquam fecit confessionem suam de heresi fratri Ferrario,inquisitori, apud Limos et credidit ipsam esse veram."/>
    <x v="36"/>
    <s v="sunt XX anni quod primo credidit esse bonos homines"/>
    <s v="non credidit postquam fecit confessionem suam de heresi fratri Ferrario,inquisitori, apud Limos et credidit ipsam esse veram"/>
    <x v="9"/>
    <x v="2"/>
    <s v="Predictos hereticos credidit esse bonos homines et habere bonam fidem et esse amicos die et veraces licet sciret quod ecclesia persequitor eos"/>
    <x v="14"/>
    <s v="non audivit eos dicentes errores de visibilibus, de hostia sacrata,de baptismo, nec de matrimonio non audivit eos loquentes"/>
    <x v="24"/>
  </r>
  <r>
    <x v="48"/>
    <s v="Predictos hereticos credidit esse bonos homines et habere bonam fidem et esse amicos die et veraces licet sciret quod ecclesia persequitor eos"/>
    <x v="1"/>
    <m/>
    <m/>
    <x v="2"/>
    <x v="2"/>
    <m/>
    <x v="1"/>
    <m/>
    <x v="2"/>
  </r>
  <r>
    <x v="48"/>
    <s v="Et recognovit quod male fecit quia postquam aburavit dictos hereticos et iuravit promisitpersequi hereticos tempore pacecis facte Parisius, vidit et adoravit et credidit et celavit hereticos. Et abiuravit heresim et iuravit et cetera. Testes: propedicti."/>
    <x v="37"/>
    <m/>
    <m/>
    <x v="2"/>
    <x v="2"/>
    <m/>
    <x v="1"/>
    <m/>
    <x v="2"/>
  </r>
  <r>
    <x v="49"/>
    <s v="Alibi non vidit hereticos nec credidit nunquam esse bonos homines nec habere bonam fidem nec posse salvari per ipsos"/>
    <x v="1"/>
    <m/>
    <m/>
    <x v="2"/>
    <x v="2"/>
    <m/>
    <x v="1"/>
    <m/>
    <x v="2"/>
  </r>
  <r>
    <x v="50"/>
    <s v="Predictos hereticos credidit esse bonos homines et habere bonamfidem et amicos die et posse salvari per ipsos licet sciret quod ecclesia persequeretur eos"/>
    <x v="1"/>
    <m/>
    <m/>
    <x v="2"/>
    <x v="2"/>
    <m/>
    <x v="1"/>
    <m/>
    <x v="2"/>
  </r>
  <r>
    <x v="51"/>
    <s v="Predictos hereticos credidit esse bonos homines et haberebonam fidem et posse salvari per ipsos. Sed non audivit eos dicentes errores de visibilibus. De hostia sacrata, de baptismo, de matrimonio, non audivit eos loquentes. Et sunt XXX anni quod primo credidit hereticos esse bonos et sunt X anniquod non credidit. Et hec omnia confessus fuit fratri Ferrario inquisitori apud Limos et plura alia de quibus non recolit sedomnia credidit esse vera. Et recognovit quod male fecit quia postquam abiuravit heresim et promisit iuravit persequi hereticos tempore quo Comes fecit pacel cum Ecclesia, vidit hereticos, adoravit et credidit et celavit eos. Et abiuravit heresim et iuravit et cetera. Testes: propedicti."/>
    <x v="38"/>
    <s v="sunt XXX anni quod primo credidit hereticos esse bonos"/>
    <s v="sunt X anniquod non credidit"/>
    <x v="5"/>
    <x v="3"/>
    <s v="Predictos hereticos credidit esse bonos homines et haberebonam fidem et posse salvari per ipsos"/>
    <x v="15"/>
    <s v="non audivit eos dicentes errores de visibilibus. De hostia sacrata, de baptismo, de matrimonio, non audivit eos loquentes"/>
    <x v="25"/>
  </r>
  <r>
    <x v="51"/>
    <s v="Predictos hereticos credidit esse bonos homines et haberebonam fidem et posse salvari per ipsos"/>
    <x v="1"/>
    <m/>
    <m/>
    <x v="2"/>
    <x v="2"/>
    <m/>
    <x v="1"/>
    <m/>
    <x v="2"/>
  </r>
  <r>
    <x v="52"/>
    <s v="Item. Dixit quod plures hereticos vidit et pluries et in pluribus locisde quibus non recolit. Sed predictos hereticos credidit esse bonos homines et habere bonam fidem et esse amicos Die et veraces et possesalvari per ipsos licet sciret quod ecclesia persequeretur eos. Sed non audivit eos dicentes errores de u visibilibus. De hostiasacrata, de baptismo, nec de matrimonio non audivit eos loquentes. Sed audivit clericos exprimentes errores quos heretici dicuntnec ipse credidit predictis erroribus. Et sunt XII anni quod primo credidit hereticos esse bonos homines sed non credidit V anni sunt. Et fuit confessusapud Limos predicta omnia et plura alia de quibus non recolit fratri Ferrario inquisitori et credidit illam confessione esseveram. Et abiuravit heresim et iuravit et cetera. Testes: predicti."/>
    <x v="39"/>
    <s v="sunt XII anni quod primo credidit hereticos esse bonos homines"/>
    <s v="non credidit V anni sunt"/>
    <x v="1"/>
    <x v="0"/>
    <s v="predictos hereticos credidit esse bonos homines et habere bonam fidem et esse amicos Die et veraces et possesalvari per ipsos licet sciret quod ecclesia persequeretur eos"/>
    <x v="6"/>
    <s v="non audivit eos dicentes errores de u visibilibus. De hostiasacrata, de baptismo, nec de matrimonio non audivit eos loquentes. Sed audivit clericos exprimentes errores quos heretici dicuntnec ipse credidit predictis erroribus"/>
    <x v="21"/>
  </r>
  <r>
    <x v="52"/>
    <s v="predictos hereticos credidit esse bonos homines et habere bonam fidem et esse amicos Die et veraces et possesalvari per ipsos licet sciret quod ecclesia persequeretur eos"/>
    <x v="1"/>
    <m/>
    <m/>
    <x v="2"/>
    <x v="2"/>
    <m/>
    <x v="1"/>
    <m/>
    <x v="2"/>
  </r>
  <r>
    <x v="53"/>
    <s v="Hec omnia et plura alia fuit confessus fratri Willelmo Arnaldid apud Tholosam et fratriFerrario apud Saysac et omnia credidit esse var vera. Predictos hereticos credidit esse bonos homines et habere bonam fidem et esse amicos dei et veraceset posse salvari per ipsos. Sed non audivit eos dicentes errores de visibilibus. De hostia sacrata, de baptismo et matrimonio,non audivit eos loquentes. Et recognovit quod male fecit quia postquam abiuravit heresim promisit iuravit persequi hereticos vidit credidit adoravithereticos tempore pacis facte Parisius. Et abiuravit heresum et iuravit. Testes: predicti."/>
    <x v="40"/>
    <m/>
    <m/>
    <x v="2"/>
    <x v="2"/>
    <s v="Predictos hereticos credidit esse bonos homines et habere bonam fidem et esse amicos dei et veraceset posse salvari per ipsos"/>
    <x v="16"/>
    <s v="Sed non audivit eos dicentes errores de visibilibus. De hostia sacrata, de baptismo et matrimonio,non audivit eos loquentes"/>
    <x v="26"/>
  </r>
  <r>
    <x v="53"/>
    <s v="Predictos hereticos credidit esse bonos homines et habere bonam fidem et esse amicos dei et veraceset posse salvari per ipsos"/>
    <x v="1"/>
    <m/>
    <m/>
    <x v="2"/>
    <x v="2"/>
    <m/>
    <x v="1"/>
    <m/>
    <x v="2"/>
  </r>
  <r>
    <x v="54"/>
    <s v="Predictos hereticos credidit esse bonoshomines et habere bonam fidem et esse amicos Dei et veraces et posse salvari per ipsos.tui Tamen non audivit eos dicentes erroresde visibilibus quod deus non fecerat ea de matrimonio de baptismo nec de hostia xpi sacrata non audivit eos loquentes. Et sunt XVIanno quod primo credidit hereticos esse bonos sed non credit postquam fecit confessionem suam fratri Ferrario inquisitori apud Limos. Alibi non vidit hereticos nec credidit nec aliquid dedit nec misit nec ab eis accepit quod recolat. Et hec omnia predicta fuit confessus fratri Ferrario inquisitori et pluraalia de quibus non recolit, que omnia credidit esse vera. Et recognovit quod male fecit quia postquam abuiravit heresim et promisit iuravitpersequi hereticos, vidit hereticos et adoravit et credidit. Et abiuravit heresim et iuravit et cetera. Testes: predicti."/>
    <x v="41"/>
    <s v="sunt XVIanno quod primo credidit hereticos esse bonos"/>
    <s v="non credit postquam fecit confessionem suam fratri Ferrario inquisitori apud Limos."/>
    <x v="7"/>
    <x v="8"/>
    <s v="Predictos hereticos credidit esse bonoshomines et habere bonam fidem et esse amicos Dei et veraces et posse salvari per ipsos"/>
    <x v="17"/>
    <s v="non audivit eos dicentes erroresde visibilibus quod deus non fecerat ea de matrimonio de baptismo nec de hostia xpi sacrata non audivit eos loquentes"/>
    <x v="27"/>
  </r>
  <r>
    <x v="54"/>
    <s v="Predictos hereticos credidit esse bonoshomines et habere bonam fidem et esse amicos Dei et veraces et posse salvari per ipsos"/>
    <x v="1"/>
    <m/>
    <m/>
    <x v="2"/>
    <x v="2"/>
    <m/>
    <x v="1"/>
    <m/>
    <x v="2"/>
  </r>
  <r>
    <x v="55"/>
    <s v="Item. Dixit quod predictos hereticos credidit esse bonos homines et amicos dei et esse veraces et posse salvariper ipsos. Sed non audivit eos loquentes de visibilibus nec de hostia sacrata nec de matrimonio nec de baptismo. Et sunt XXanni quod primo credidit hereticos esse bonos sed sunt duo anni quod non credidit. Predicta omnia fuit confessus fratri Ferrario inquisitori apud Limos et plura alia de quibus non recolit. Alibi non vidit hereticos nec credidit nec adoravit nisi ut dictum est. Dixit etiam quod pluries dedit dictiheretici ad comedendum. Et recognovit quod male fecit quia postquam abiuravit hereticos et iuravit promisit persequi hereticos, vidit, credidit, adoravit hereticos. Et abiuravit heresim et iuravit et cetera. Testes: predicti."/>
    <x v="42"/>
    <s v="sunt XXanni quod primo credidit hereticos esse bonos"/>
    <s v="sunt duo anni quod non credidit"/>
    <x v="9"/>
    <x v="12"/>
    <s v="predictos hereticos credidit esse bonos homines et amicos dei et esse veraces et posse salvariper ipsos"/>
    <x v="18"/>
    <s v="Sed non audivit eos loquentes de visibilibus nec de hostia sacrata nec de matrimonio nec de baptismo"/>
    <x v="24"/>
  </r>
  <r>
    <x v="55"/>
    <s v="predictos hereticos credidit esse bonos homines et amicos dei et esse veraces et posse salvariper ipsos"/>
    <x v="1"/>
    <m/>
    <m/>
    <x v="2"/>
    <x v="2"/>
    <m/>
    <x v="1"/>
    <m/>
    <x v="2"/>
  </r>
  <r>
    <x v="56"/>
    <s v="Predictos hereticos credidit esse bonos homines et habere bonam fidem at esse amicos Dei. Sed audivit tamen dicentes errores de visibilibus sed non de aliis sacramentis. Predicta omnia fuit confessus fratri Ferrario inquisitori apud Limos et plura alia de quibus non recolit et credidit illam confessionem esse veram. Et recognovit quod male fecit quia postquamabiuravit heresim et iuravit promisit presequi hereticos, vidit, credidit, adoravit hereticos. Et abiuravit heresim et iuravit et cetera. Testes: predicti."/>
    <x v="43"/>
    <m/>
    <m/>
    <x v="2"/>
    <x v="2"/>
    <s v="Predictos hereticos credidit esse bonos homines et habere bonam fidem at esse amicos Dei"/>
    <x v="19"/>
    <s v="Sed audivit tamen dicentes errores de visibilibus sed non de aliis sacramentis."/>
    <x v="28"/>
  </r>
  <r>
    <x v="56"/>
    <s v="Predictos hereticos credidit esse bonos homines et habere bonam fidem at esse amicos Dei"/>
    <x v="1"/>
    <m/>
    <m/>
    <x v="2"/>
    <x v="2"/>
    <m/>
    <x v="1"/>
    <m/>
    <x v="2"/>
  </r>
  <r>
    <x v="57"/>
    <s v="Dixit etiam quod credidit hereticos esse bonossed non veraces nec amicos Die nec audivit eos loquentes de erroribus de visibilibus nec de hostia sacrata nec de matrimonionec de carnis resurrecione. Alibi non vidit hereticos nec credidit nec adoravit nec dedit nec misit nec eorum predicationem audivit."/>
    <x v="44"/>
    <m/>
    <m/>
    <x v="2"/>
    <x v="2"/>
    <s v="Dixit etiam quod credidit hereticos esse bonossed non veraces nec amicos Die"/>
    <x v="20"/>
    <s v="nec audivit eos loquentes de erroribus de visibilibus nec de hostia sacrata nec de matrimonionec de carnis resurrecione."/>
    <x v="29"/>
  </r>
  <r>
    <x v="57"/>
    <s v="Dixit etiam quod credidit hereticos esse bonossed non veraces nec amicos Die"/>
    <x v="1"/>
    <m/>
    <m/>
    <x v="2"/>
    <x v="2"/>
    <m/>
    <x v="1"/>
    <m/>
    <x v="2"/>
  </r>
  <r>
    <x v="58"/>
    <s v="Dixit etiam quod credidit hereticos esse bonos homines et veraces et amicos Dei licet sciret quod ecclesia persequeretur eos. Et suntX anni vel circa quod credidit hereticis et non credidit nisi in illa nocte. Et non audivit hereticos loquentes de visibilibus necde hostia sacrata nec de matrimonio nec de carnis resurrectione. Et fuit confessa aliis inquisitoribus et postea non vidithereticos. Alibi non vidit hereticos nec credidit nec adoravit nec dedit nec misit nec duxit nec recepit nec eorum predicationem audivit. Et abiuravit heresimet iuravit et cetera. Testes: qui in confessione Ermengardis."/>
    <x v="45"/>
    <m/>
    <m/>
    <x v="2"/>
    <x v="2"/>
    <s v="credidit hereticos esse bonos homines et veraces et amicos Dei licet sciret quod ecclesia persequeretur eos"/>
    <x v="21"/>
    <s v="non audivit hereticos loquentes de visibilibus necde hostia sacrata nec de matrimonio nec de carnis resurrectione"/>
    <x v="17"/>
  </r>
  <r>
    <x v="58"/>
    <s v="credidit hereticos esse bonos homines et veraces et amicos Dei licet sciret quod ecclesia persequeretur eos"/>
    <x v="1"/>
    <m/>
    <m/>
    <x v="2"/>
    <x v="2"/>
    <m/>
    <x v="1"/>
    <m/>
    <x v="2"/>
  </r>
  <r>
    <x v="59"/>
    <s v="Item. Dixit quod credidit hereticos esse bonos homines et veraces et amicos Dei. Et audivit hereticosloquentes quod hostia sacrata non erat corpus Christi et ipsa testis credebat sicut ipsi dicebant. De aliis erroribus non audivit eos loquentes. Et fuit confessa aliis inquisitoribus et postea non vidit hereticos nec misit eis aliquid nec ab eis recepit. Quam confessionem crediditesse veram. Et beatus Dominicus reconciliavit ipsam testem de heresi. Dictus episcopus Tholosanus Referring to Raimund de Fauga, bishop of Toulouse, found in the previous deposition (Raimunda Germana, MS609-0219) dedit ei ipsi testi duas cruces et multis diebus non portavit cruces et pluribus vicibus portavit eas coopertas quam discoopertas. Et abiuravit et iuravit et cetera. Testes: qui in confessione Ermengardis."/>
    <x v="46"/>
    <m/>
    <m/>
    <x v="2"/>
    <x v="2"/>
    <s v="credidit hereticos esse bonos homines et veraces et amicos Dei"/>
    <x v="21"/>
    <s v="audivit hereticosloquentes quod hostia sacrata non erat corpus Christi et ipsa testis credebat sicut ipsi dicebant. De aliis erroribus non audivit eos loquentes"/>
    <x v="30"/>
  </r>
  <r>
    <x v="59"/>
    <s v="credidit hereticos esse bonos homines et veraces et amicos Dei"/>
    <x v="1"/>
    <m/>
    <m/>
    <x v="2"/>
    <x v="2"/>
    <m/>
    <x v="1"/>
    <m/>
    <x v="2"/>
  </r>
  <r>
    <x v="60"/>
    <s v="Et tunc credidit hereticos esse bonos homines et veraces et amicos Dei et posse salvari per ipsos. Et sunt XLV anni quod credidit. Et fuit confessa aliis inquisitoribus. Alibi non vidit hereticos nisi publice manentes per terram, et cetera omnianegavit. Et dominus episcopus Tholosanus dedit illi duas cruces, et quando rediit de fratre Ferrario dimisit cruces per tresmenses, et portavit in hyeme cruces sub pellicio et alias portavit illas coopertas. Et iuravit et cetera. Testes: propedicti."/>
    <x v="47"/>
    <s v="sunt XLV anni quod credidit"/>
    <m/>
    <x v="16"/>
    <x v="2"/>
    <s v="tunc credidit hereticos esse bonos homines et veraces et amicos Dei et posse salvari per ipsos"/>
    <x v="22"/>
    <m/>
    <x v="2"/>
  </r>
  <r>
    <x v="60"/>
    <s v="tunc credidit hereticos esse bonos homines et veraces et amicos Dei et posse salvari per ipsos"/>
    <x v="1"/>
    <m/>
    <m/>
    <x v="2"/>
    <x v="2"/>
    <m/>
    <x v="1"/>
    <m/>
    <x v="2"/>
  </r>
  <r>
    <x v="61"/>
    <s v="Dixit etiam quod audivit dici a matre sua quod ipsa quando erat parvula comederatmultociens cum hereticos et fuit cum eis diu. Et abiuravit heresim et iuravit et cetera. Testes:I Galhardus, prior de Manso; et Silvester, capellanode Viridifolio; et frater Bernardus, inquisitor."/>
    <x v="1"/>
    <m/>
    <m/>
    <x v="2"/>
    <x v="2"/>
    <m/>
    <x v="1"/>
    <m/>
    <x v="2"/>
  </r>
  <r>
    <x v="62"/>
    <s v="Item. Dixit quod credidit hereticos esse bonos homines et veraces et amicos Dei licet sciret quod Ecclesia persequeretureos. Et sunt XX anni quod primo credidit et sunt duo anni quod non credidit . Dixit etiam quod audivit hereticos dicentes quod hostia sacratanon erat corpus Christi, et quod matrimonium non valebat, et quod carnis resurrectio non erit, et ipsa testis credebat sicut ipsi dicebant. De visibilibus non audivit eos loqui."/>
    <x v="48"/>
    <s v="XX anni quod primo credidit"/>
    <s v="sunt duo anni quod non credidit"/>
    <x v="9"/>
    <x v="12"/>
    <s v="credidit hereticos esse bonos homines et veraces et amicos Dei licet sciret quod Ecclesia persequeretureos"/>
    <x v="23"/>
    <s v="audivit hereticos dicentes quod hostia sacratanon erat corpus Christi, et quod matrimonium non valebat, et quod carnis resurrectio non erit, et ipsa testis credebat sicut ipsi dicebant. De visibilibus non audivit eos loqui."/>
    <x v="31"/>
  </r>
  <r>
    <x v="62"/>
    <s v="Item. Dixit quod confessa fuit aliis inquisitoribus et postea non vidithereticos nec misit eis aliquid, quam confessionem credidit esse veram. Alibi non vidit hereticos nec adoravit nec dedit nec misit nec duxit nec recepit neceorum predicationem audivit."/>
    <x v="49"/>
    <m/>
    <m/>
    <x v="2"/>
    <x v="2"/>
    <m/>
    <x v="1"/>
    <m/>
    <x v="2"/>
  </r>
  <r>
    <x v="62"/>
    <s v="Etabiuravit heresim et iuravit et cetera. Testes: qui in confessione Ermengardis. Et non habuit penitentiam."/>
    <x v="50"/>
    <m/>
    <m/>
    <x v="2"/>
    <x v="2"/>
    <m/>
    <x v="1"/>
    <m/>
    <x v="2"/>
  </r>
  <r>
    <x v="63"/>
    <s v="Item. Dixit quod non credidit hereticos esse bonos homines necveraces nec amicos Dei nec audivit eos loquentes de visibilibus nec de heucaristia nec de matrimonio nec de carnis resurrectione. Et fuit confessa aliis inquisitoribus apud Limos quam confessione credidit esse veram et post illam confessione non vidit hereticos nec audivit. Alibi non vidit hereticos quod recolat nec credidit nec adoravit nec dedit nec misit nec duxit nec eorum predicationem audivit."/>
    <x v="51"/>
    <m/>
    <m/>
    <x v="2"/>
    <x v="2"/>
    <s v="non credidit hereticos esse bonos homines necveraces nec amicos Dei"/>
    <x v="24"/>
    <s v="nec audivit eos loquentes de visibilibus nec de heucaristia nec de matrimonio nec de carnis resurrectione"/>
    <x v="32"/>
  </r>
  <r>
    <x v="63"/>
    <s v="non credidit hereticos esse bonos homines necveraces nec amicos Dei"/>
    <x v="1"/>
    <m/>
    <m/>
    <x v="2"/>
    <x v="2"/>
    <m/>
    <x v="1"/>
    <m/>
    <x v="2"/>
  </r>
  <r>
    <x v="64"/>
    <s v="Item. Anno quo supra VIIIÂ° Ydus Iulii. Predicta Saurimunda addendo confessione sue duxitdixit quod dolet et penitet quia olim in iudicio constituta iurata et requisita dixit quod non credidit hereticos esse be bonos et quia verum est quod pluries adoravit hereticos et credidit esse bonos homines et habere bonam fidem et esse amicos Dei et veraces licet sciret quod Ecclesia persequetor eos. Et audivit eos dicentes quod Deus non fecit visibilia, et quod baptismus aqua et matrimonium non valent ad salutem, et quod hostia sacrata non est corpus christi, et quod corpora mortuorum non resurgerent. Et ipsa testis credidit eis sicut ipsi dicebant. Sed non credidit XI anni anni sunt et sunt XXX anni quod primo credidit hereticos. Et abiuravit heresim et cetera. Testes: Arnaldus, priori Sancti Saturnini; et frater Willelmus Pellisso; Arnaldus, capellanus de Podio Laurencio; et frater Bernardus, inquisitor legit."/>
    <x v="52"/>
    <s v="sunt XXX anni quod primo credidit hereticos"/>
    <s v="non credidit XI anni anni sunt"/>
    <x v="5"/>
    <x v="13"/>
    <s v="credidit esse bonos homines et habere bonam fidem et esse amicos Dei et veraces licet sciret quod Ecclesia persequetor eos."/>
    <x v="2"/>
    <s v="audivit eos dicentes quod Deus non fecit visibilia, et quod baptismus aqua et matrimonium non valent ad salutem, et quod hostia sacrata non est corpus christi, et quod corpora mortuorum non resurgerent. Et ipsa testis credidit eis sicut ipsi dicebant."/>
    <x v="33"/>
  </r>
  <r>
    <x v="64"/>
    <s v="credidit esse bonos homines et habere bonam fidem et esse amicos Dei et veraces licet sciret quod Ecclesia persequetor eos."/>
    <x v="1"/>
    <m/>
    <m/>
    <x v="2"/>
    <x v="2"/>
    <m/>
    <x v="1"/>
    <m/>
    <x v="2"/>
  </r>
  <r>
    <x v="65"/>
    <s v="Item. Dixit quod non credidit firmiter hereticos esse bonos homines sed quandoque credidit ipsos esse bonos et quandoque discredebat. Et audivit hereticos dicentes quod Deus non fecerat visibilia et quod hostia sacrata non esse corpus et quod matrimonio non valet et quod carnis resurrectio non erat sed ipsa testis non credidit eis super hoc."/>
    <x v="53"/>
    <m/>
    <m/>
    <x v="2"/>
    <x v="2"/>
    <s v="non credidit firmiter hereticos esse bonos homines sed quandoque credidit ipsos esse bonos et quandoque discredebat"/>
    <x v="12"/>
    <s v="audivit hereticos dicentes quod Deus non fecerat visibilia et quod hostia sacrata non esse corpus et quod matrimonio non valet et quod carnis resurrectio non erat sed ipsa testis non credidit eis super hoc"/>
    <x v="34"/>
  </r>
  <r>
    <x v="65"/>
    <s v="non credidit firmiter hereticos esse bonos homines sed quandoque credidit ipsos esse bonos et quandoque discredebat"/>
    <x v="1"/>
    <m/>
    <m/>
    <x v="2"/>
    <x v="2"/>
    <m/>
    <x v="1"/>
    <m/>
    <x v="2"/>
  </r>
  <r>
    <x v="65"/>
    <s v="Et fuit confessa aliis inquisitoribus apud Limos quam confessione credidit esse veram et post illam confessione non vidit hereticos nec misiteos aliquid. Alibi non vidit hereticos quod recolat nec credidit nec adoravit nec dedit nec misit nec eorum predicationem audivit."/>
    <x v="54"/>
    <m/>
    <m/>
    <x v="2"/>
    <x v="2"/>
    <m/>
    <x v="1"/>
    <m/>
    <x v="2"/>
  </r>
  <r>
    <x v="65"/>
    <s v="Et recognovit quod male fecit quia postquam fuit reconciliata in generali reconciliatione terre et abiuravit heresim vidit hereticos et celavit et credidit. Etabiuravit heresim et iuravit et cetera. Recognovit etiam quod credidit hereticos esse bonos homines et habere bonam fidem et credidit erroribus heresibus supradictis. Sed non credidit VI anni sunt et sunt XVIII anni quod primo credidit hereticos. Testes predicti."/>
    <x v="55"/>
    <m/>
    <m/>
    <x v="2"/>
    <x v="2"/>
    <s v="credidit hereticos esse bonos homines et habere bonam fidem et credidit erroribus heresibus supradictis"/>
    <x v="5"/>
    <m/>
    <x v="2"/>
  </r>
  <r>
    <x v="65"/>
    <s v="credidit hereticos esse bonos homines et habere bonam fidem et credidit erroribus heresibus supradictis"/>
    <x v="1"/>
    <m/>
    <m/>
    <x v="2"/>
    <x v="2"/>
    <m/>
    <x v="1"/>
    <m/>
    <x v="2"/>
  </r>
  <r>
    <x v="66"/>
    <s v="Item. Dixit quod credidit hereticos esse bonos homines et veraces et amicos Dei licet sciret quod ecclesia persequiretur eos. Et sunt L anni quod hoc credidit et sunt XII quod non credidit. Et audivit eosdicentes errores de visibilibus quod deus not feceratea, de hostia sacrata quod no erat corpus Christi, de matrimonioquod non valebat, de carnis resurrectione quod non erat. Et ipsa testis credidit sicut ipsi dicebant. Et fuit confessaaliis inquisitoribus quam confessionem credidit esse veram. Et post illam confessionem non vidit hereticos nec dedit eis aliquid nec misit. Alibi nonvidit hereticos nec adoravit nec eorum predicationem audivit. Et reconciliavit eam beatus Dominicus sed postea vidit, adoravit, credidit esse bonoshomines. Et habuit cruces ab episcopo Tholosano sed semper portavit cruces coopertas extra domum. Et iuravit et cetera. Testes: qui in confessione Ermengardis."/>
    <x v="56"/>
    <s v="sunt L anni quod hoc credidit"/>
    <s v="sunt XII quod non credidit"/>
    <x v="17"/>
    <x v="5"/>
    <s v="credidit hereticos esse bonos homines et veraces et amicos Dei licet sciret quod ecclesia persequiretur eos"/>
    <x v="21"/>
    <s v="audivit eosdicentes errores de visibilibus quod deus not feceratea, de hostia sacrata quod no erat corpus Christi, de matrimonioquod non valebat, de carnis resurrectione quod non erat. Et ipsa testis credidit sicut ipsi dicebant"/>
    <x v="34"/>
  </r>
  <r>
    <x v="66"/>
    <s v="credidit hereticos esse bonos homines et veraces et amicos Dei licet sciret quod ecclesia persequiretur eos"/>
    <x v="1"/>
    <m/>
    <m/>
    <x v="2"/>
    <x v="2"/>
    <m/>
    <x v="1"/>
    <m/>
    <x v="2"/>
  </r>
  <r>
    <x v="67"/>
    <s v="se credidisse hereticos esse bonos homines et habere bonam fidem et esse veraceset amicos Die et posse salvari per ipsos"/>
    <x v="1"/>
    <m/>
    <m/>
    <x v="2"/>
    <x v="2"/>
    <m/>
    <x v="1"/>
    <m/>
    <x v="2"/>
  </r>
  <r>
    <x v="68"/>
    <s v="Alibi nunquam vidit hereticos nec credidit nec adoravit nec dedit nec misit nec duxit nec receptavit nec eorum predictionem audivit nec credidit hereticosesse bonos homines nec habere bonam fidem. Et fuit confessus apud Saxiacum fratri Ferrario . Et postea non vidit hereticos."/>
    <x v="1"/>
    <m/>
    <m/>
    <x v="2"/>
    <x v="2"/>
    <s v="nec credidit hereticosesse bonos homines nec habere bonam fidem"/>
    <x v="25"/>
    <m/>
    <x v="2"/>
  </r>
  <r>
    <x v="68"/>
    <s v="nec credidit hereticosesse bonos homines nec habere bonam fidem"/>
    <x v="1"/>
    <m/>
    <m/>
    <x v="2"/>
    <x v="2"/>
    <m/>
    <x v="1"/>
    <m/>
    <x v="2"/>
  </r>
  <r>
    <x v="69"/>
    <s v="Se credidisse hereticos esse bonos homines et habere bonam fidem et esse veraces et amicos Deiet posse salvari per ipsos"/>
    <x v="1"/>
    <m/>
    <m/>
    <x v="2"/>
    <x v="2"/>
    <m/>
    <x v="1"/>
    <m/>
    <x v="2"/>
  </r>
  <r>
    <x v="70"/>
    <s v="Alibi nunquam vidit hereticos nisi captos nec credidit nec dedit nec misit nec eorum predicationem audivit. Et predictos hereticos credidit esse bonos homines et habere bonam fidem et esse amicos Dei et veraces et posse salvari per ipsos.Et audivit hereticos dicentes quod Deus non fecerat visibilia et ipsa testis credebat sicut ipsi dicebant. Tamen non audivit hereticos dicentes errores de sacramentis ecclesie. Et sunt anni quod primo credidit hereticos esse bonos homines et non stetit in illa credulitatenisi per unum annum. Et fuit confessa fratri Ferrario apud Saxiacum. Et abiuravit heresim et iuravit et cetera. Testes: Arnaldus prior Sancti Saturnini; Willelmus, capellanus de Manso Sanctarum Puellarum; et frater Bernardus de Caucio, inquisitor."/>
    <x v="1"/>
    <s v="sunt anni quod primo credidit hereticos esse bonos homines"/>
    <s v="non stetit in illa credulitatenisi per unum annum"/>
    <x v="15"/>
    <x v="14"/>
    <s v="predictos hereticos credidit esse bonos homines et habere bonam fidem et esse amicos Dei et veraces et posse salvari per ipsos"/>
    <x v="16"/>
    <s v="audivit hereticos dicentes quod Deus non fecerat visibilia et ipsa testis credebat sicut ipsi dicebant. Tamen non audivit hereticos dicentes errores de sacramentis ecclesie."/>
    <x v="28"/>
  </r>
  <r>
    <x v="70"/>
    <s v="predictos hereticos credidit esse bonos homines et habere bonam fidem et esse amicos Dei et veraces et posse salvari per ipsos"/>
    <x v="1"/>
    <m/>
    <m/>
    <x v="2"/>
    <x v="2"/>
    <m/>
    <x v="1"/>
    <m/>
    <x v="2"/>
  </r>
  <r>
    <x v="71"/>
    <s v="Alibi nunquam vidit hereticos nec credidit nec adoravit nec dedit nec misit nec duxit nec eorum predicationem audivit. Et fuit confessus fratri Ferrario inquisitori . Et abiuravit heresim et iuravit et cetera. Testes: Arnaldus P, capellanus de Beceda; Willelmus, capellanus de Manso Sanctarum Puellarum; et frater Bernardus de Caucio, inquisitor."/>
    <x v="1"/>
    <m/>
    <m/>
    <x v="2"/>
    <x v="2"/>
    <m/>
    <x v="1"/>
    <m/>
    <x v="2"/>
  </r>
  <r>
    <x v="72"/>
    <s v="Alibi nunquam vidit hereticos nisi captos nec credidit nec adoravit nec dedit nec misit nec duxit nec eorumpredicationem audivit. Et abiuravit heresim et iuravit et cetera. Testes: predicti."/>
    <x v="1"/>
    <m/>
    <m/>
    <x v="2"/>
    <x v="2"/>
    <m/>
    <x v="1"/>
    <m/>
    <x v="2"/>
  </r>
  <r>
    <x v="73"/>
    <s v="Predictos hereticos credidit esse bonos homines et veraces et amicos Die et habere bonam fidem et posse salvari peripsos. Sed non audivit hereticos loqui de erroribus. Et fuit confessa fratri Ferrario apud Saxiacum et postea non vidithereticos. Et abiuravit heresim et iuravit et cetera. Testes: predicti."/>
    <x v="1"/>
    <m/>
    <m/>
    <x v="2"/>
    <x v="2"/>
    <s v="Predictos hereticos credidit esse bonos homines et veraces et amicos Die et habere bonam fidem et posse salvari peripsos"/>
    <x v="26"/>
    <s v="Sed non audivit hereticos loqui de erroribus"/>
    <x v="35"/>
  </r>
  <r>
    <x v="73"/>
    <s v="Predictos hereticos credidit esse bonos homines et veraces et amicos Die et habere bonam fidem et posse salvari peripsos"/>
    <x v="1"/>
    <m/>
    <m/>
    <x v="2"/>
    <x v="2"/>
    <m/>
    <x v="1"/>
    <m/>
    <x v="2"/>
  </r>
  <r>
    <x v="74"/>
    <s v="Predictos hereticos credidit esse bonos homines et veraces et amicos Dei et habere bonam fidem et posse salvari per ipsos licet sciret quo ecclesia persequeretur eos"/>
    <x v="1"/>
    <m/>
    <m/>
    <x v="2"/>
    <x v="2"/>
    <m/>
    <x v="1"/>
    <m/>
    <x v="2"/>
  </r>
  <r>
    <x v="75"/>
    <s v="Alibi nunquam vidit hereticos nisi captos nec nec adoravit nec dedit nec misit nec duxit nec eorum predicationemaudivit. Et fuit confessa apud Saxiacum fratri Ferrario et postea non vidit hereticos. Et abiuravit heresim et iuravit et cetera. Testes: Arnaldus, priorSancti Saturnini; et Bernardus de Gans; et frater Bernardus de Caucio, inquisitor."/>
    <x v="1"/>
    <m/>
    <m/>
    <x v="2"/>
    <x v="2"/>
    <s v="fuit confessa apud Saxiacum fratri Ferrario et postea non vidit hereticos"/>
    <x v="1"/>
    <m/>
    <x v="2"/>
  </r>
  <r>
    <x v="76"/>
    <s v="Predictos hereticos credidit esse bonos homines et veraces et amicos Dei et habere bonam fidem et posse salvari per ipsos licet sciret quod ecclesa persequitor eos. De erroribus non audivit hereticos loqui. Et sunt XIIII anni quodprimo credidit hereticos esse bonos homines et stetit in illa credulitate per IIIIor annos. Et fuit confessa fratri Ferrario apud Saxiacum et postea non vidit hereticos. Et abiuravit et iuravit et cetera. Testes: P. de Drulha et propedicti, excepto Bernardo de Gaus."/>
    <x v="1"/>
    <s v="sunt XIIII anni quodprimo credidit hereticos esse bonos homines"/>
    <s v="stetit in illa credulitate per IIIIor annos"/>
    <x v="13"/>
    <x v="1"/>
    <s v="Predictos hereticos credidit esse bonos homines et veraces et amicos Dei et habere bonam fidem et posse salvari per ipsos licet sciret quod ecclesa persequitor eos"/>
    <x v="22"/>
    <s v="De erroribus non audivit hereticos loqui"/>
    <x v="35"/>
  </r>
  <r>
    <x v="76"/>
    <s v="Predictos hereticos credidit esse bonos homines et veraces et amicos Dei et habere bonam fidem et posse salvari per ipsos licet sciret quod ecclesa persequitor eos"/>
    <x v="1"/>
    <m/>
    <m/>
    <x v="2"/>
    <x v="2"/>
    <m/>
    <x v="1"/>
    <m/>
    <x v="2"/>
  </r>
  <r>
    <x v="77"/>
    <s v="Predictos hereticos credidit esse bonos homines et veraces et amicos Dei et habere bonam fidem fidem et posse salvari per ipsos licet sciretquod ecclesia persequeretur eos. De erroribus non audivit hereticos loqui. Et sunt XV anni quod primo credidit hereticos esse bonos et non stesl stetit in illa credulitate nisi per sex annos. Et fuit confessus fratri Ferrario apud Limosum et postea non vidit hereticos. Etabiuravit heresim et iuravit et cetera. Testes propredicti."/>
    <x v="1"/>
    <s v="sunt XV anni quod primo credidit hereticos esse bonos"/>
    <s v="non stesl stetit in illa credulitate nisi per sex annos"/>
    <x v="3"/>
    <x v="15"/>
    <s v="Predictos hereticos credidit esse bonos homines et veraces et amicos Dei et habere bonam fidem fidem et posse salvari per ipsos licet sciretquod ecclesia persequeretur eos"/>
    <x v="27"/>
    <s v="De erroribus non audivit hereticos loqui"/>
    <x v="35"/>
  </r>
  <r>
    <x v="77"/>
    <s v="Predictos hereticos credidit esse bonos homines et veraces et amicos Dei et habere bonam fidem fidem et posse salvari per ipsos licet sciretquod ecclesia persequeretur eos"/>
    <x v="1"/>
    <m/>
    <m/>
    <x v="2"/>
    <x v="2"/>
    <m/>
    <x v="1"/>
    <m/>
    <x v="2"/>
  </r>
  <r>
    <x v="78"/>
    <s v="Alibi nunquam vidit hereticos nisi captos nec credidit nec adoravit nec dedit nec misit nec duxit nec eorum predicationem audivit nec credidit hereticos esse bonos homines nec esse veraces nec habere bonam fidem nec posse salvari per ipsos nec audivit hereticos dicentesaliquos errores. Et fuit confessa fratri Ferrario apud Saxiacum. Et abiuravit heresim et iuravit et cetera. Testes: Arnaldus Cerda; et Nepos,clericus; W. capellanus de Manso Sanctarum Puellarum; et frater Bernardus de Caucio, inquisitor."/>
    <x v="1"/>
    <m/>
    <m/>
    <x v="2"/>
    <x v="2"/>
    <s v="nec credidit hereticos esse bonos homines nec esse veraces nec habere bonam fidem nec posse salvari per ipsos"/>
    <x v="28"/>
    <s v="nec audivit hereticos dicentesaliquos errores"/>
    <x v="35"/>
  </r>
  <r>
    <x v="78"/>
    <s v="nec credidit hereticos esse bonos homines nec esse veraces nec habere bonam fidem nec posse salvari per ipsos"/>
    <x v="1"/>
    <m/>
    <m/>
    <x v="2"/>
    <x v="2"/>
    <m/>
    <x v="1"/>
    <m/>
    <x v="2"/>
  </r>
  <r>
    <x v="79"/>
    <s v="Predictos credidit esse bonos homines et veraces et amicos Dei et habere bonam fidem et posse salvari per ipso licet sciret quod Ecclesia persequeretur eos. De erroribus non audivithereticos loquentes. Et sunt VI anni quod primo credidit hereticos esse bonos homines et non stetit in illa credulitatenisi per duos annos. Et fuit confessus fratri Ferrario apud Limosum et postea non vidit hereticos. Alibinon vidit hereticos nec dedit nec misit nec duxit nec interfuit hereticationem hereticorum. Et abiuravit heresim etiuravit et cetera coram predictis fratribus Bernardo de Caucio et Iohanne de Sancto Petro inquisitoribus. Testes: predicti."/>
    <x v="1"/>
    <s v="sunt VI anni quod primo credidit hereticos esse bonos homines"/>
    <s v="non stetit in illa credulitatenisi per duos annos"/>
    <x v="18"/>
    <x v="1"/>
    <s v="Predictos credidit esse bonos homines et veraces et amicos Dei et habere bonam fidem et posse salvari per ipso licet sciret quod Ecclesia persequeretur eos"/>
    <x v="29"/>
    <s v="De erroribus non audivithereticos loquentes."/>
    <x v="35"/>
  </r>
  <r>
    <x v="79"/>
    <s v="Predictos credidit esse bonos homines et veraces et amicos Dei et habere bonam fidem et posse salvari per ipso licet sciret quod Ecclesia persequeretur eos"/>
    <x v="1"/>
    <m/>
    <m/>
    <x v="2"/>
    <x v="2"/>
    <m/>
    <x v="1"/>
    <m/>
    <x v="2"/>
  </r>
  <r>
    <x v="80"/>
    <s v="Predictos hereticos cre credidit esse bonos homines et veraces et amicos Dei et habere bonam fidem et posse salvari per ipsos licet sciretquod ecclesia persequeretur eos. De erroribus non audivit hereticos loqui. Et sunt VII anni quod primo credidit hereticos esse bonos et non stetit in illa credulitate nisi per duos annos. Et fuit confessa fratri Ferrario apud Limosum et postea nonvidit hereticos. Et abiuravit heresim et iuravit et cetera coram predictis inquisitoribus. Testes predicti."/>
    <x v="1"/>
    <s v="sunt VII anni quod primo credidit hereticos esse bonos"/>
    <s v="non stetit in illa credulitate nisi per duos annos"/>
    <x v="0"/>
    <x v="0"/>
    <s v="Predictos hereticos cre credidit esse bonos homines et veraces et amicos Dei et habere bonam fidem et posse salvari per ipsos licet sciretquod ecclesia persequeretur eos"/>
    <x v="6"/>
    <s v="De erroribus non audivit hereticos loqui"/>
    <x v="35"/>
  </r>
  <r>
    <x v="80"/>
    <s v="Predictos hereticos cre credidit esse bonos homines et veraces et amicos Dei et habere bonam fidem et posse salvari per ipsos licet sciretquod ecclesia persequeretur eos"/>
    <x v="1"/>
    <m/>
    <m/>
    <x v="2"/>
    <x v="2"/>
    <m/>
    <x v="1"/>
    <m/>
    <x v="2"/>
  </r>
  <r>
    <x v="81"/>
    <s v="Dixit tamen quod nunquam credidit hereticos esse bonos homines"/>
    <x v="1"/>
    <m/>
    <m/>
    <x v="2"/>
    <x v="2"/>
    <m/>
    <x v="1"/>
    <m/>
    <x v="2"/>
  </r>
  <r>
    <x v="82"/>
    <s v="Predictos hereticos credidit esse bonos homines et habere bonamfidem et esse amicos Die licet sciret quod Ecclesia persequeretur eos. Et audivit eos dicentes quod Deus non fecerat visibilia et quod hostiasacrata non est corpus Christi. De baptismo, de matrimonio, de resurrectione carnis, non audivit eos loquentes. Sed ipse testis crediditpredictis erroribus sicut ipsi heretici dicebant. Predicta fuit confessus fratri Ferrario, inquisitore, apud Limos sed non habuit penitentiam. Et sunt XX anni quod primo credidit hereticos esse bonos homines sed non credidit postquam fecit predictum confessionem Fratri Ferrario. Recognovitetiam quod male fecit quia postquam abiuravit heresim et iuravit persequi hereticos, vidit hereticos, celavit, credidit, adoravit. Et abiuravit heresim et iuravit et cetera. Testes: Arnaldus, prior Sancti Saturnini; Arnaldus Cerda; et frater Bernardus, inquisitor; et B. de Petra Bufari, clericus."/>
    <x v="1"/>
    <s v="sunt XX anni quod primo credidit hereticos esse bonos homines"/>
    <s v="sed non credidit postquam fecit predictum confessionem Fratri Ferrario"/>
    <x v="9"/>
    <x v="0"/>
    <s v="Predictos hereticos credidit esse bonos homines et habere bonamfidem et esse amicos Die licet sciret quod Ecclesia persequeretur eos"/>
    <x v="19"/>
    <s v="Et audivit eos dicentes quod Deus non fecerat visibilia et quod hostiasacrata non est corpus Christi. De baptismo, de matrimonio, de resurrectione carnis, non audivit eos loquentes. Sed ipse testis crediditpredictis erroribus sicut ipsi heretici dicebant."/>
    <x v="36"/>
  </r>
  <r>
    <x v="82"/>
    <s v="Predictos hereticos credidit esse bonos homines et habere bonamfidem et esse amicos Die licet sciret quod Ecclesia persequeretur eos"/>
    <x v="1"/>
    <m/>
    <m/>
    <x v="2"/>
    <x v="2"/>
    <m/>
    <x v="1"/>
    <m/>
    <x v="2"/>
  </r>
  <r>
    <x v="83"/>
    <s v="Predictos hereticos credidit esse bonos homines et habere bonam fidem et posse salvari per ipsos licet sciret quod ecclesia perseqeuretur eos. ro 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Et sunt X anni vel circa quod primo credidit hereticos hereticos esse bonos homines sed non credidit annus est elapsus idest postquam fecit confessione sua de fratri Ferrario apud Limos. Sed non fuit confessus fratri Willelmo Arnaldi nec habuit penitentiam."/>
    <x v="1"/>
    <s v="sunt X anni vel circa quod primo credidit hereticos hereticos esse bonos homines"/>
    <s v="sed non credidit annus est elapsus idest"/>
    <x v="10"/>
    <x v="6"/>
    <s v="Predictos hereticos credidit esse bonos homines et habere bonam fidem et posse salvari per ipsos licet sciret quod ecclesia perseqeuretur eos"/>
    <x v="30"/>
    <s v="Sed non audivit hereticos dicentes errores de visibilibus quod Deus non fecerat ea. De hostia sacrata, de baptismo, de matrimonio, nec de resurrectione carnis, non audivit eos loquentes, sed bene audivit ab capellano suo quod hereticos dicebant errores. Sed ipse testis non credidit predictis erroribus"/>
    <x v="37"/>
  </r>
  <r>
    <x v="83"/>
    <s v="Predictos hereticos credidit esse bonos homines et habere bonam fidem et posse salvari per ipsos licet sciret quod ecclesia perseqeuretur eos"/>
    <x v="1"/>
    <m/>
    <m/>
    <x v="2"/>
    <x v="2"/>
    <m/>
    <x v="1"/>
    <m/>
    <x v="2"/>
  </r>
  <r>
    <x v="84"/>
    <s v="Predictos hereticos credidit esse bonos homines et habere bonam fidem et esse amicos Dei licet sciret quod ecclesia perseqeuretur eos. Sed non audivit eos dicentes errores de visibilibus nec de aliis sacramentis. Predicta fuit confessus fratriFerrario apud Saysac . Et sunt V anni quod primo credidit hereticos esse bonos homines sed non credidit postquam fuit confessus et est anno. Alibi non vidit hereticos nec credidit nec adoravit nec aliquid dedit nec misit nec eorum predicationem audivit ut supradictum est. Et abiuravit heresim et iuravit et cetera. Testes: propedicti."/>
    <x v="1"/>
    <s v="sunt V anni quod primo credidit hereticos esse bonos homines"/>
    <s v="sed non credidit postquam fuit confessus et est anno."/>
    <x v="19"/>
    <x v="6"/>
    <s v="Predictos hereticos credidit esse bonos homines et habere bonam fidem et esse amicos Dei licet sciret quod ecclesia perseqeuretur eos"/>
    <x v="31"/>
    <s v="Sed non audivit eos dicentes errores de visibilibus nec de aliis sacramentis"/>
    <x v="8"/>
  </r>
  <r>
    <x v="84"/>
    <s v="Predictos hereticos credidit esse bonos homines et habere bonam fidem et esse amicos Dei licet sciret quod ecclesia perseqeuretur eos"/>
    <x v="1"/>
    <m/>
    <m/>
    <x v="2"/>
    <x v="2"/>
    <m/>
    <x v="1"/>
    <m/>
    <x v="2"/>
  </r>
  <r>
    <x v="85"/>
    <s v="Predictos hereticos non credidit esse bonos homines nec habere bonam fidem nec posse salvari per ipsos licetadoraret eos. Alibi non vidit hereticos nec credidit nec adoravit nec adoravit nec aliquid dedit nec misit nec eorum predicationem audivit. Et non fuitconfessus fratri Ferrario sed fuit confessus fratri Willelmo Arnaldi apud Castrum Novum Darri sed non recordatur quid dixit ei. Et abiuravit heresim et iuravit et cetera. Testes propedicti. Dixit etiam quod non recolat si vidit hereticos postquam fecit confessionem suam fratribus inquisitoribus apud Castrum Novum Darri. Testes: propedicti."/>
    <x v="1"/>
    <m/>
    <m/>
    <x v="2"/>
    <x v="2"/>
    <s v="Predictos hereticos non credidit esse bonos homines nec habere bonam fidem nec posse salvari per ipsos licetadoraret eos"/>
    <x v="7"/>
    <m/>
    <x v="2"/>
  </r>
  <r>
    <x v="85"/>
    <s v="Predictos hereticos non credidit esse bonos homines nec habere bonam fidem nec posse salvari per ipsos licetadoraret eos"/>
    <x v="1"/>
    <m/>
    <m/>
    <x v="2"/>
    <x v="2"/>
    <m/>
    <x v="1"/>
    <m/>
    <x v="2"/>
  </r>
  <r>
    <x v="86"/>
    <s v="Predictos hereticos credidit esse bonos homineset habere bonam fidem licet sciret quod ecclesia persequeretur eos. Alibi non vidit hereticos nec credidit nec adoravit nec aliquid dedit nec misit nec eorumpredicationem audivit nisi ut supradictum est. Et fuit confessa aliis inquisitori et celavit veritatem. Et abiuravit heresim et iuravit et cetera. Testes: propedicti."/>
    <x v="1"/>
    <m/>
    <m/>
    <x v="2"/>
    <x v="2"/>
    <s v="Predictos hereticos credidit esse bonos homineset habere bonam fidem licet sciret quod ecclesia persequeretur eos."/>
    <x v="5"/>
    <m/>
    <x v="2"/>
  </r>
  <r>
    <x v="86"/>
    <s v="Predictos hereticos credidit esse bonos homineset habere bonam fidem licet sciret quod ecclesia persequeretur eos."/>
    <x v="1"/>
    <m/>
    <m/>
    <x v="2"/>
    <x v="2"/>
    <m/>
    <x v="1"/>
    <m/>
    <x v="2"/>
  </r>
  <r>
    <x v="87"/>
    <s v="Predictos hereticos credidit esse bonos homines et habere bonam fidem et esse amicos dei licet sciret quod ecclesia persequeretur eos. Et audivit dicentes errores de visibilibus, quod Deus non fecerat ea et quod corpora mortuorum non resurgerent. De hostia sacrata, de baptismo, nec de matrimonio non audivit eos loquentes. Et ipsa credidittunc sicut ipsi dicebant. Et sunt XXX anni vel circa quod primo credidit hereticos esse bonos homines sed non credidit duo anni sunt. Predicta fuit confessa fratri Ferrario, inquisitore, apud Saysac sed non habuit penitentiam. Et abiuravit heresim et iuravit et cetera. Testes: qui in confessione Amade Fendelha Refers to Amada's deposition at MS609-0457, however Amada's deposition cites testes propedicti.. Et negavit veritatemDuv. confessionem coram fratri Willelmo Arnaldi et socio suo, inquisitoribus, apud Castrum Novum Darri."/>
    <x v="1"/>
    <s v="sunt XXX anni vel circa quod primo credidit hereticos esse bonos homines"/>
    <s v="sed non credidit duo anni sunt"/>
    <x v="5"/>
    <x v="12"/>
    <s v="Predictos hereticos credidit esse bonos homines et habere bonam fidem et esse amicos dei licet sciret quod ecclesia persequeretur eos"/>
    <x v="31"/>
    <s v="Et audivit dicentes errores de visibilibus, quod Deus non fecerat ea et quod corpora mortuorum non resurgerent. De hostia sacrata, de baptismo, nec de matrimonio non audivit eos loquentes"/>
    <x v="38"/>
  </r>
  <r>
    <x v="87"/>
    <s v="Predictos hereticos credidit esse bonos homines et habere bonam fidem et esse amicos dei licet sciret quod ecclesia persequeretur eos"/>
    <x v="1"/>
    <m/>
    <m/>
    <x v="2"/>
    <x v="2"/>
    <m/>
    <x v="1"/>
    <m/>
    <x v="2"/>
  </r>
  <r>
    <x v="88"/>
    <s v="nec credidit eos bonos homines"/>
    <x v="1"/>
    <m/>
    <m/>
    <x v="2"/>
    <x v="2"/>
    <m/>
    <x v="1"/>
    <m/>
    <x v="2"/>
  </r>
  <r>
    <x v="89"/>
    <s v="Predictos hereticos credidit esse bonos homines et amicos Dei et veraces et posse salvari per ipsoslicet sciret quod ecclesia persequeretor eos. 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Et sunt XVI anni quod primo credidit hereticos esse bonos homines sed non credidit postquam fecit confessionem suam fratri Ferrario apud Cocas et est annus. Dixit etiam quod non dixit veritatem fratribus Willelmo Arnaldi et Stephano inquisitoribus apud Castrum Novum Darri . Recognovitetiam quod male fecit quia postquam abiuravit heresim et iuravit persequitor hereticos, celavit, credidit, adoravit hereticos. Et abiuravit heresimet iuravit et cetera. Testes: predicti."/>
    <x v="1"/>
    <s v="sunt XVI anni quod primo credidit hereticos esse bonos homines"/>
    <s v="sed non credidit postquam fecit confessionem suam fratri Ferrario apud Cocas et est annus."/>
    <x v="7"/>
    <x v="6"/>
    <s v="Predictos hereticos credidit esse bonos homines et amicos Dei et veraces et posse salvari per ipsoslicet sciret quod ecclesia persequeretor eos"/>
    <x v="32"/>
    <s v="Sed non audivit eos dicentes errores de visibilibus nec de aliis sacramentas sed bene audivit dici quod heretici dicebat quod Deus non fecerat visibilia et quod hostia sacrata no erat corpus Christi et quod baptismo et matrimonio non proficiebant ad saluatem et quod corpora mortuorum non resurgent. Sed ipse testis non credidit predictiserroribus"/>
    <x v="35"/>
  </r>
  <r>
    <x v="89"/>
    <s v="Predictos hereticos credidit esse bonos homines et amicos Dei et veraces et posse salvari per ipsoslicet sciret quod ecclesia persequeretor eos"/>
    <x v="1"/>
    <m/>
    <m/>
    <x v="2"/>
    <x v="2"/>
    <m/>
    <x v="1"/>
    <m/>
    <x v="2"/>
  </r>
  <r>
    <x v="90"/>
    <s v="Predictos hereticos credidit esse bonos homines et habere bonam fidem et esse amicos Dei et veraces licetsciret quod Ecclesia persequeretur eos. Sed non audivit eos loquentes quod Deus non fecerat visibilia. De matrimonium audivit eos loquentes quod non valebant ad salutem et quod corpora mortuorum non resurgent. Et ipse credidit sicut ipsi dicebant. De hostia nec de baptismus non audivit eosloquentes. Et sunt XII anni quod primo credidit hereticos esse bonos homines sed non credit postquam fecit confessione suam de heresi fratri Ferrario, inquisitori, apudLimos et est annus et dimidius. Et fuit confessus fratribus Willelmo Arnald et Stephano, inquisitoribus, apud Castrum Novum Derri et non dixit veritatem dictisinquisitoribus quia ipse et alii conduxerunt inter se quod non dicerent inquisitoribus veritatem. Et recognovit quod male fecit quia postquam abiuravit heresimet iuravit promisit persequi hereticos, vidit, celavit, et credidit, et adoravit hereticos. Et abiuravit heresim et iuravit et cetera. Testes: predicti."/>
    <x v="1"/>
    <s v="sunt XII anni quod primo credidit hereticos esse bonos homines"/>
    <s v="sed non credit postquam fecit confessione suam de heresi fratri Ferrario, inquisitori, apudLimos et est annus et dimidius."/>
    <x v="1"/>
    <x v="6"/>
    <s v="Predictos hereticos credidit esse bonos homines et habere bonam fidem et esse amicos Dei et veraces licetsciret quod Ecclesia persequeretur eos"/>
    <x v="2"/>
    <s v="Sed non audivit eos loquentes quod Deus non fecerat visibilia. De matrimonium audivit eos loquentes quod non valebant ad salutem et quod corpora mortuorum non resurgent. Et ipse credidit sicut ipsi dicebant. De hostia nec de baptismus non audivit eosloquentes"/>
    <x v="39"/>
  </r>
  <r>
    <x v="90"/>
    <s v="Predictos hereticos credidit esse bonos homines et habere bonam fidem et esse amicos Dei et veraces licetsciret quod Ecclesia persequeretur eos"/>
    <x v="1"/>
    <m/>
    <m/>
    <x v="2"/>
    <x v="2"/>
    <m/>
    <x v="1"/>
    <m/>
    <x v="2"/>
  </r>
  <r>
    <x v="91"/>
    <s v="Predictafuit confessus fratri Ferrario, inquisitore, apud Limos. Predictos hereticos credidit esse bonos homines et habere bonam fidem et posse salvari per ipsos.Et audivit eos dicentes quod matrimonium non valebat et quod corpora mortuorum non resurgerent, et ipse credebant. De aliis erroribusnon audivit eos loquentes. Et sunt XV anni quod primo credidit hereticos esse bonos sed non credidit postquam facet dictam confessione fratri Ferrario, inquisitori, apud Limos . Et fuit confessus fratribus Willelmo Arnaldi et Stephano, inquisitoribus, apud Castrum Novum Darri, et non dixit veritatem quia Poncius Marti consul prohibuit ei. Et recognovit quod male fecit quia postquam abiuravit heresim et iuravit promisit persequi hereticos, vidit hereticos, celavit et credidit et adoravit. Et abiuravit heresim et iuravit et cetera. Testes: predicti."/>
    <x v="1"/>
    <s v="sunt XV anni quod primo credidit hereticos esse bonos"/>
    <s v="non credidit postquam facet dictam confessione fratri Ferrario, inquisitori, apud Limos"/>
    <x v="3"/>
    <x v="8"/>
    <s v="Predictos hereticos credidit esse bonos homines et habere bonam fidem et posse salvari per ipsos"/>
    <x v="15"/>
    <s v="audivit eos dicentes quod matrimonium non valebat et quod corpora mortuorum non resurgerent, et ipse credebant. De aliis erroribusnon audivit eos loquentes"/>
    <x v="40"/>
  </r>
  <r>
    <x v="91"/>
    <s v="Predictos hereticos credidit esse bonos homines et habere bonam fidem et posse salvari per ipsos"/>
    <x v="1"/>
    <m/>
    <m/>
    <x v="2"/>
    <x v="2"/>
    <m/>
    <x v="1"/>
    <m/>
    <x v="2"/>
  </r>
  <r>
    <x v="92"/>
    <s v="Predictos hereticos credidit esse bonos homines et habere bonam fidem et esse amicos Dei et posse salvariper ipsos licet sciret quod Ecclesia persequeretur eos. Et audivit eos dicentes errores de visibilibus quod deus nonfecerat ea, et quod hostia sacrata non erat corpus Christi vel Deum, et quod baptismum et matrimonium non valebat ad salutem, et quodcorpora mortuorum non resurgerent. Et ipse credidit sicut ipsis hereticis dicebant. Predicta fuit confessus fratri Ferrario apud Limos.Et sunt XVI anni quod primo credidit hereticos bonos homines sed non credidit IIIIor anni sunt. Predicta celavit fratri Willelmo Arnaldi et socio suo, inquisitoribus,apud Castrum Novum Darri. Et nichil dixit in illa confessione quia Landa prohibuit ei ne aliqua dictis inquisitoribus revelaret. Et abiuravit heresim et iuravit et cetera. Testes: predicti."/>
    <x v="1"/>
    <m/>
    <m/>
    <x v="2"/>
    <x v="2"/>
    <s v="Predictos hereticos credidit esse bonos homines et habere bonam fidem et esse amicos Dei et posse salvariper ipsos licet sciret quod Ecclesia persequeretur eos"/>
    <x v="8"/>
    <s v="Et audivit eos dicentes errores de visibilibus quod deus nonfecerat ea, et quod hostia sacrata non erat corpus Christi vel Deum, et quod baptismum et matrimonium non valebat ad salutem, et quodcorpora mortuorum non resurgerent"/>
    <x v="34"/>
  </r>
  <r>
    <x v="92"/>
    <s v="Predictos hereticos credidit esse bonos homines et habere bonam fidem et esse amicos Dei et posse salvariper ipsos licet sciret quod Ecclesia persequeretur eos"/>
    <x v="1"/>
    <m/>
    <m/>
    <x v="2"/>
    <x v="2"/>
    <m/>
    <x v="1"/>
    <m/>
    <x v="2"/>
  </r>
  <r>
    <x v="93"/>
    <s v="Non credidit hereticos esse bonos homines nec habere bonam fidem nec adoravit eos, sedad instantiam Ysarni de Gibel adoravit eas non quod crederet in eis. Alibi non vidit hereticos nec credidit nec adoravit nec aliquid dedit nec misit nec eorumpredicationem audivit. Predicta fuit confessus inquisitoribus apud Castrum Novum Darri . Et abiuravit heresim et iuravit et cetera. Testes: predicti. Et negavit veritatemaliis inquisitoribus apud Castrum Novum Darri."/>
    <x v="1"/>
    <m/>
    <m/>
    <x v="2"/>
    <x v="2"/>
    <s v="Non credidit hereticos esse bonos homines nec habere bonam fidem nec adoravit eos, sedad instantiam Ysarni de Gibel adoravit eas non quod crederet in eis"/>
    <x v="25"/>
    <m/>
    <x v="2"/>
  </r>
  <r>
    <x v="93"/>
    <s v="Non credidit hereticos esse bonos homines nec habere bonam fidem nec adoravit eos, sedad instantiam Ysarni de Gibel adoravit eas non quod crederet in eis"/>
    <x v="1"/>
    <m/>
    <m/>
    <x v="2"/>
    <x v="2"/>
    <m/>
    <x v="1"/>
    <m/>
    <x v="2"/>
  </r>
  <r>
    <x v="94"/>
    <s v="Predictos hereticos esse bonos homines et habere bonam fidem et esse amicos Dei et posse salvariper ipsos. 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Et sunt XVIII anni quod primo credidit hereticos bonos homines sed non credit X anni sunt. Predicta negavit fratri Willelmo Arnaldi, inquisitori, apud Castrum Novum Darri. Sed fratri Ferrario dixit omnia apud Limos. Et postea non vidit hereticos. Et abiuravit heresim et cetera. Testes: predicti."/>
    <x v="1"/>
    <s v="sunt XVIII anni quod primo credidit hereticos bonos homines"/>
    <s v="non credit X anni sunt."/>
    <x v="11"/>
    <x v="3"/>
    <s v="Predictos hereticos esse bonos homines et habere bonam fidem et esse amicos Dei et posse salvariper ipsos"/>
    <x v="8"/>
    <s v="Et audivit eos dicentes errores de visibilibus quod deus non fecerat ea, et quod hostia sacrata non erat corpus christi vel Domini, et quodbaptismus et matrimonium non proficiebant vel proficiunt ad salutem, et quod corpora mortuorum non resurgerent. Et ipse credebat tunc sicut ipsi heretici dicebant"/>
    <x v="9"/>
  </r>
  <r>
    <x v="94"/>
    <s v="Predictos hereticos esse bonos homines et habere bonam fidem et esse amicos Dei et posse salvariper ipsos"/>
    <x v="1"/>
    <m/>
    <m/>
    <x v="2"/>
    <x v="2"/>
    <m/>
    <x v="1"/>
    <m/>
    <x v="2"/>
  </r>
  <r>
    <x v="95"/>
    <s v="Alibi non vidit hereticos nisi captos nec nunquam credidit nec adoravit nec aliquid dedit nec misit nec eorum predicationem audivit. Dixitetiam quod fuit confessa inquisitoribus apud Castrum Novum Darri. Et abiuravit heresim et iuravit et cetera. Testes: frater Willelmus Pelisso; Petrus Fresapa; Arnaldus Cerda; et frater B Bernardus, inquisitor."/>
    <x v="1"/>
    <m/>
    <m/>
    <x v="2"/>
    <x v="2"/>
    <m/>
    <x v="1"/>
    <m/>
    <x v="2"/>
  </r>
  <r>
    <x v="96"/>
    <s v="Item. Dixit quod credidit hereticos esse bonos homines et habere bonam fidem et esse veraces et amicos Dei. Et audivit hereticos dicentes quodDeus non fecerat visibilia et quod hostia sacrata non est corpus christi et quod in matrimonio non est salus et quod mortui non resurgent.Et ipse testis credidit predictis erroribus. Et sunt X anni quod primo credidit hereticos he esse bonos homines et sunt duo quod non credidit. Et abiuravit heresim et iuravit et cetera. Testes: Silvester, capellanus de Viridifolio; et Arnaldus Cerda; et frater Bernardus, inquisitor."/>
    <x v="1"/>
    <m/>
    <m/>
    <x v="2"/>
    <x v="2"/>
    <s v="credidit hereticos esse bonos homines et habere bonam fidem et esse veraces et amicos Dei"/>
    <x v="33"/>
    <s v="audivit hereticos dicentes quodDeus non fecerat visibilia et quod hostia sacrata non est corpus christi et quod in matrimonio non est salus et quod mortui non resurgent"/>
    <x v="34"/>
  </r>
  <r>
    <x v="96"/>
    <s v="credidit hereticos esse bonos homines et habere bonam fidem et esse veraces et amicos Dei"/>
    <x v="1"/>
    <m/>
    <m/>
    <x v="2"/>
    <x v="2"/>
    <m/>
    <x v="1"/>
    <m/>
    <x v="2"/>
  </r>
  <r>
    <x v="97"/>
    <s v="Predictos hereticos non credidit esse bonos homines nec habere bonam fidem"/>
    <x v="1"/>
    <m/>
    <m/>
    <x v="2"/>
    <x v="2"/>
    <m/>
    <x v="1"/>
    <m/>
    <x v="2"/>
  </r>
  <r>
    <x v="98"/>
    <s v="Alibi non vidit hereticos nec credidit nec adoravit nec aliquid dedit nec misit nec eorum predicationem audivit nisi nisi ut supradictum est. Et abiuravit heresim et iuravit et cetera. Testes: predicti."/>
    <x v="1"/>
    <m/>
    <m/>
    <x v="2"/>
    <x v="2"/>
    <m/>
    <x v="1"/>
    <m/>
    <x v="2"/>
  </r>
  <r>
    <x v="99"/>
    <s v="Predictos hereticos credidit esse bonos homines et habere bonam fidem licet sciret l quod ecclesiapersequeretur eos. Et audivit eos dicentes errores de visibilibus quod Deus non fecerit ea et quod hostia sacrata non erat corpus Christi. Sed ipse testis non credidit predictis erroribus. Et VII anni sunt VII anni quod primo credidit hereticos esse bonos homines et sunt IIII anni quod non credidit eos esse bonos. Predicta fuit confessus fratri Ferrario fratri Ferrario inquisitori apud Limos.Et predicta negavit fratri Willelmo Arnaldi, inquisitori, apud Castrum Novum."/>
    <x v="1"/>
    <s v="sunt VII anni quod primo credidit hereticos esse bonos homines"/>
    <s v="sunt IIII anni quod non credidit eos esse bonos"/>
    <x v="0"/>
    <x v="1"/>
    <s v="Predictos hereticos credidit esse bonos homines et habere bonam fidem licet sciret l quod ecclesiapersequeretur eos"/>
    <x v="5"/>
    <s v="audivit eos dicentes errores de visibilibus quod Deus non fecerit ea et quod hostia sacrata non erat corpus Christi"/>
    <x v="41"/>
  </r>
  <r>
    <x v="99"/>
    <s v="Predictos hereticos credidit esse bonos homines et habere bonam fidem licet sciret l quod ecclesiapersequeretur eos"/>
    <x v="1"/>
    <m/>
    <m/>
    <x v="2"/>
    <x v="2"/>
    <m/>
    <x v="1"/>
    <m/>
    <x v="2"/>
  </r>
  <r>
    <x v="100"/>
    <s v="Predictas hereticas credidit esse bonas feminas et habere bonam fidem"/>
    <x v="1"/>
    <m/>
    <m/>
    <x v="2"/>
    <x v="2"/>
    <m/>
    <x v="1"/>
    <m/>
    <x v="2"/>
  </r>
  <r>
    <x v="101"/>
    <s v="Predictos hereticos credidit esse bonos homines et habere bonam fidem licet sciret quod ecclesia persequeretur eos. sed non audivit eos dicentes errores de visibilibus nec de sacramentis. Alibi non vidit hereticos nec credidit nec adoravit nec aliquid dedit nisi ut supradictum est. Predicta fuit confessus fratri Ferrario, inquisitori, apud Limos . Et abiuravit heresim et iuravit et cetera. Testes: predicti. Et negavit veritatem coram fratreWillelmo Arnaldi et socio suo, inquisitoribus, apud Castrum Novum Darri."/>
    <x v="1"/>
    <m/>
    <m/>
    <x v="2"/>
    <x v="2"/>
    <s v="Predictos hereticos credidit esse bonos homines et habere bonam fidem licet sciret quod ecclesia persequeretur eos"/>
    <x v="5"/>
    <s v="non audivit eos dicentes errores de visibilibus nec de sacramentis"/>
    <x v="8"/>
  </r>
  <r>
    <x v="101"/>
    <s v="Predictos hereticos credidit esse bonos homines et habere bonam fidem licet sciret quod ecclesia persequeretur eos"/>
    <x v="1"/>
    <m/>
    <m/>
    <x v="2"/>
    <x v="2"/>
    <m/>
    <x v="1"/>
    <m/>
    <x v="2"/>
  </r>
  <r>
    <x v="102"/>
    <s v="Alibi non vidit hereticos nec credidit nec adoravit nec aliquid dedit nec misit nec eorum predicationem audivit."/>
    <x v="1"/>
    <m/>
    <m/>
    <x v="2"/>
    <x v="2"/>
    <m/>
    <x v="1"/>
    <m/>
    <x v="2"/>
  </r>
  <r>
    <x v="103"/>
    <s v="Predictos hereticos credidit esse bonos homines et amicos Die et esse veraces et habere bonam fidem et esse salus cum ipsis"/>
    <x v="1"/>
    <m/>
    <m/>
    <x v="2"/>
    <x v="2"/>
    <m/>
    <x v="1"/>
    <m/>
    <x v="2"/>
  </r>
  <r>
    <x v="104"/>
    <s v="Item. Dixit quod credidit predictos hereticos esse bonos homines et amicos Die et esse veraces et habere bonamfidem et posse salvari per ipsos licet sciret quod ecclesia persequeretur eos. Item. Requisitus de erroribus, dixit quod nunquamaudivit eos loquentes. Et de hoc fuit confessus fratri Willelmo Arnaldi, inquisitori, apud Castrum Novum et fratri Ferrario apud Limos. Et sunt XII anni quod primo credidit hereticos esse bonos et sunt IIIIor quod ultimo dimisit."/>
    <x v="1"/>
    <s v="sunt XII anni quod primo credidit hereticos esse bonos"/>
    <s v="sunt IIIIor quod ultimo dimisit"/>
    <x v="1"/>
    <x v="1"/>
    <s v="credidit predictos hereticos esse bonos homines et amicos Die et esse veraces et habere bonamfidem et posse salvari per ipsos licet sciret quod ecclesia persequeretur eos"/>
    <x v="34"/>
    <s v="Item. Requisitus de erroribus, dixit quod nunquamaudivit eos loquentes"/>
    <x v="35"/>
  </r>
  <r>
    <x v="104"/>
    <s v="credidit predictos hereticos esse bonos homines et amicos Die et esse veraces et habere bonamfidem et posse salvari per ipsos licet sciret quod ecclesia persequeretur eos"/>
    <x v="1"/>
    <m/>
    <m/>
    <x v="2"/>
    <x v="2"/>
    <m/>
    <x v="1"/>
    <m/>
    <x v="2"/>
  </r>
  <r>
    <x v="105"/>
    <s v="Item. Dixit quod predictos hereticos credidit esse bonos homines etamicos Dei et esse veraces et habere bonam fidem et posse salvari per ipsos vel cum ipsos. Requisitus de erroribus, dixit quod nunquamaudivit eos loquentes. Et sunt Ve anni quod primo credidit hereticos et sunt duo anni quod ultimo dimsit."/>
    <x v="1"/>
    <s v="sunt Ve anni quod primo credidit hereticos"/>
    <s v="sunt duo anni quod ultimo dimsit"/>
    <x v="19"/>
    <x v="12"/>
    <s v="predictos hereticos credidit esse bonos homines etamicos Dei et esse veraces et habere bonam fidem et posse salvari per ipsos vel cum ipsos"/>
    <x v="35"/>
    <s v="Requisitus de erroribus, dixit quod nunquamaudivit eos loquentes"/>
    <x v="35"/>
  </r>
  <r>
    <x v="105"/>
    <s v="predictos hereticos credidit esse bonos homines etamicos Dei et esse veraces et habere bonam fidem et posse salvari per ipsos vel cum ipsos"/>
    <x v="1"/>
    <m/>
    <m/>
    <x v="2"/>
    <x v="2"/>
    <m/>
    <x v="1"/>
    <m/>
    <x v="2"/>
  </r>
  <r>
    <x v="106"/>
    <s v="Predictos hereticos credidit esse bonos homines et habere bonam fidem et posse salvari per ipsos licet sciret quod Ecclesia persequeretur eos. Sed non audivit eos dicentes errores visibilibus quod Deus non feceret ea nec de sacrata hostia nec ipse credidit predictis erroribus. Et sunt VIII anni quod primo credidithereticos esse bonos sed non stetit in illa credulitatem nisi per duos menses. Et non fuit confessus aliis inquisitoribus."/>
    <x v="1"/>
    <s v="sunt VIII anni quod primo credidithereticos esse bonos"/>
    <s v="sed non stetit in illa credulitatem nisi per duos menses"/>
    <x v="12"/>
    <x v="7"/>
    <s v="Predictos hereticos credidit esse bonos homines et habere bonam fidem et posse salvari per ipsos licet sciret quod Ecclesia persequeretur eos"/>
    <x v="4"/>
    <s v="Sed non audivit eos dicentes errores visibilibus quod Deus non feceret ea nec de sacrata hostia nec ipse credidit predictis erroribus"/>
    <x v="42"/>
  </r>
  <r>
    <x v="106"/>
    <s v="Predictos hereticos credidit esse bonos homines et habere bonam fidem et posse salvari per ipsos licet sciret quod Ecclesia persequeretur eos"/>
    <x v="1"/>
    <m/>
    <m/>
    <x v="2"/>
    <x v="2"/>
    <m/>
    <x v="1"/>
    <m/>
    <x v="2"/>
  </r>
  <r>
    <x v="107"/>
    <s v="predictos hereticos credidit esse bonos homines et esse amicos Die et veraces et habere bonam fidem et possesalvari cum ipsis licet sciret quod ecclesia persequeretor eos."/>
    <x v="1"/>
    <m/>
    <m/>
    <x v="2"/>
    <x v="2"/>
    <m/>
    <x v="1"/>
    <m/>
    <x v="2"/>
  </r>
  <r>
    <x v="108"/>
    <s v="Predictos hereticos credidit esse bonos et habere bonam fidem et esse amicos Die licet sciretquod ecclesia persequeretor eos. Sed non audivit dicentes eos errors de visibilibus quod Deus no fecerat ea nec de sacramentis ecclesie. Et sunt IIIIor anni vel circa quod primo credidit hereticos esse bonos sed non stetit in illa credulitate nisi per duos annos. Et hec non fuit confessus aliis inquisitor."/>
    <x v="1"/>
    <s v="sunt IIIIor anni vel circa quod primo credidit hereticos esse bonos"/>
    <s v="non stetit in illa credulitate nisi per duos annos"/>
    <x v="20"/>
    <x v="12"/>
    <s v="Predictos hereticos credidit esse bonos et habere bonam fidem et esse amicos Die licet sciretquod ecclesia persequeretor eos"/>
    <x v="19"/>
    <s v="non audivit dicentes eos errors de visibilibus quod Deus no fecerat ea nec de sacramentis ecclesie"/>
    <x v="43"/>
  </r>
  <r>
    <x v="108"/>
    <s v="Predictos hereticos credidit esse bonos et habere bonam fidem et esse amicos Die licet sciretquod ecclesia persequeretor eos"/>
    <x v="1"/>
    <m/>
    <m/>
    <x v="2"/>
    <x v="2"/>
    <m/>
    <x v="1"/>
    <m/>
    <x v="2"/>
  </r>
  <r>
    <x v="109"/>
    <s v="Predictos hereticos non credidit esse bonos nec habere bonam fidem licet semel adoravit eas ad instantiam predictorum Bernardi Alzeu et Bernardi Marti , nec audivit eos dicentes errores de visibilibus quod Deus non fecerat ea, nec de sacramentis ecclesie. Alibi non vidit hereticos nec credidit nec aliquid dedit nec misit nec eorum predicationem audivit."/>
    <x v="1"/>
    <m/>
    <m/>
    <x v="2"/>
    <x v="2"/>
    <s v="Predictos hereticos non credidit esse bonos nec habere bonam fidem licet semel adoravit eas ad instantiam predictorum Bernardi Alzeu et Bernardi Marti"/>
    <x v="25"/>
    <s v="nec audivit eos dicentes errores de visibilibus quod Deus non fecerat ea, nec de sacramentis ecclesie"/>
    <x v="8"/>
  </r>
  <r>
    <x v="109"/>
    <s v="Predictos hereticos non credidit esse bonos nec habere bonam fidem licet semel adoravit eas ad instantiam predictorum Bernardi Alzeu et Bernardi Marti"/>
    <x v="1"/>
    <m/>
    <m/>
    <x v="2"/>
    <x v="2"/>
    <m/>
    <x v="1"/>
    <m/>
    <x v="2"/>
  </r>
  <r>
    <x v="110"/>
    <s v="Alibi non vidit hereticos nisi quando publice manebant per totam terram. Predictos hereticos credidit esse bonos homines et amicosDie et esse veraces et habere bonam fidem et posse salvari per eos. Et sunt XL anni quod primo credidit hereticos et sunt XXX anni quod ultimo dimsit illorum credulatem. Et fuit confessus apud Castrum Novum fratri Willelmo Arnaldi et socium suum, quondam inquisitoribus, et fratri Ferrario apud Limos. Et abiuravit heresim et iuravit et cetera. Testes: Arnaldus, prior Sancti Saturnini; Alegre, capellanus de Rocavidal; et frater Bernardus de Caucio, inquisitor."/>
    <x v="1"/>
    <s v="sunt XL anni quod primo credidit hereticos"/>
    <s v="sunt XXX anni quod ultimo dimsit illorum credulatem"/>
    <x v="14"/>
    <x v="16"/>
    <s v="Predictos hereticos credidit esse bonos homines et amicosDie et esse veraces et habere bonam fidem et posse salvari per eos"/>
    <x v="36"/>
    <m/>
    <x v="2"/>
  </r>
  <r>
    <x v="110"/>
    <s v="Predictos hereticos credidit esse bonos homines et amicosDie et esse veraces et habere bonam fidem et posse salvari per eos"/>
    <x v="1"/>
    <m/>
    <m/>
    <x v="2"/>
    <x v="2"/>
    <m/>
    <x v="1"/>
    <m/>
    <x v="2"/>
  </r>
  <r>
    <x v="111"/>
    <s v="credidit hereticos esse bonos homines et veraces et amicos Dei licet sciret quodecclesia persequeretor eos."/>
    <x v="1"/>
    <m/>
    <m/>
    <x v="2"/>
    <x v="2"/>
    <m/>
    <x v="1"/>
    <m/>
    <x v="2"/>
  </r>
  <r>
    <x v="112"/>
    <s v="Alibi nunquam vidit hereticos nisi captos nec credidit nec adoravit nec dedit nec misit necduxit nec eorum predicationem audivit. Et abiuravit heresim et iuravit et cetera. Testes: Stephanus, archipresbiter de Laurac; et Arnaldus, capellanus dels Cassers; Petrus Iohannis, capellanusde Villa Picta; et frater Bernardus, inquisitor."/>
    <x v="1"/>
    <m/>
    <m/>
    <x v="2"/>
    <x v="2"/>
    <m/>
    <x v="1"/>
    <m/>
    <x v="2"/>
  </r>
  <r>
    <x v="113"/>
    <s v="Alibi non vidit hereticos nec credidit nec dedit nec misit nec duxit predictashereticas credidit esse bonas feminas et habere bonam fidem et esse amicas Dei licet sciret quod ecclesia persequeretor eas. Et abiuravitheresim et iuravit et cetera. Testes: Bernardus ca de Melgor, capellanus de Avinione; Alegre, capellanus de Rocavidal; Cristofor, capellanus de Lamasceira; et frater B Bernardus de Caucio, inquisitor."/>
    <x v="1"/>
    <m/>
    <m/>
    <x v="2"/>
    <x v="2"/>
    <s v="predictashereticas credidit esse bonas feminas et habere bonam fidem et esse amicas Dei licet sciret quod ecclesia persequeretor eas"/>
    <x v="19"/>
    <m/>
    <x v="2"/>
  </r>
  <r>
    <x v="113"/>
    <s v="predictashereticas credidit esse bonas feminas et habere bonam fidem et esse amicas Dei licet sciret quod ecclesia persequeretor eas"/>
    <x v="1"/>
    <m/>
    <m/>
    <x v="2"/>
    <x v="2"/>
    <m/>
    <x v="1"/>
    <m/>
    <x v="2"/>
  </r>
  <r>
    <x v="114"/>
    <s v="Alibi nunquam vidit hereticos nisi captos nec credidit nec adoravit nec dedit nec misit nec duxit nec eorum predicationem audivit. Et fuit confessus apud Saxiacum fratri Ferrario et posteanon vidit hereticos. Et abiuravit heresim et iuravit. Testes predicti."/>
    <x v="1"/>
    <m/>
    <m/>
    <x v="2"/>
    <x v="2"/>
    <m/>
    <x v="1"/>
    <m/>
    <x v="2"/>
  </r>
  <r>
    <x v="115"/>
    <s v="Predictos hereticos credidit esse bonos homines et veraces et amicos Dei et habere bonam fidem et posse salvari per ipsos licet sciretquo ecclesia persequeretor eos. De erroribus non audivit hereticos loqui sed ipse testis credidit firmiter verum quidquid ab hereticis dicebantet audiebantur ab eis. Et sunt XII anni quod primo credidit hereticos bonos homines et non stetit in illa credulitate nisi per duos annos. Et fuit confessus fratri Ferrario apud Limos et postea non vidit hereticos nisi captos. Et abiuravit et iuravit et cetera. Testes: predicti."/>
    <x v="1"/>
    <s v="sunt XII anni quod primo credidit hereticos bonos homines"/>
    <s v="non stetit in illa credulitate nisi per duos annos"/>
    <x v="1"/>
    <x v="3"/>
    <s v="Predictos hereticos credidit esse bonos homines et veraces et amicos Dei et habere bonam fidem et posse salvari per ipsos licet sciretquo ecclesia persequeretor eos"/>
    <x v="27"/>
    <s v="De erroribus non audivit hereticos loqui sed ipse testis credidit firmiter verum quidquid ab hereticis dicebantet audiebantur ab eis"/>
    <x v="35"/>
  </r>
  <r>
    <x v="115"/>
    <s v="Predictos hereticos credidit esse bonos homines et veraces et amicos Dei et habere bonam fidem et posse salvari per ipsos licet sciretquo ecclesia persequeretor eos"/>
    <x v="1"/>
    <m/>
    <m/>
    <x v="2"/>
    <x v="2"/>
    <m/>
    <x v="1"/>
    <m/>
    <x v="2"/>
  </r>
  <r>
    <x v="116"/>
    <s v="Predictos hereticos credidit esse bonos homines et veraces et amicos Dei et habere bonam fidem et posse salvari per ipsoslicet sciret quod ecclesia persequeretor eos. De erroribus non audivit hereticos loqui. Et sunt XIII anni quod primo credidit hereticos esse bonos homines et non stetit in illa credulitate nisi per VIIIanni. Et fuit confessus fratre Ferrario apud Saxiacum et postea non vidithereticos. Et abiuravit heresim et iuravit et cetera. Testes: predicti. Et negavit veritatem coram fratre Willelmo Arnaldi et socium suum, inquisitoribus, apud Castrum Novum Darri."/>
    <x v="1"/>
    <s v="sunt XIII anni quod primo credidit hereticos esse bonos homines"/>
    <s v="non stetit in illa credulitate nisi per VIIIanni."/>
    <x v="13"/>
    <x v="4"/>
    <s v="Predictos hereticos credidit esse bonos homines et veraces et amicos Dei et habere bonam fidem et posse salvari per ipsoslicet sciret quod ecclesia persequeretor eos"/>
    <x v="27"/>
    <s v="De erroribus non audivit hereticos loqui"/>
    <x v="35"/>
  </r>
  <r>
    <x v="116"/>
    <s v="Predictos hereticos credidit esse bonos homines et veraces et amicos Dei et habere bonam fidem et posse salvari per ipsoslicet sciret quod ecclesia persequeretor eos"/>
    <x v="1"/>
    <m/>
    <m/>
    <x v="2"/>
    <x v="2"/>
    <m/>
    <x v="1"/>
    <m/>
    <x v="2"/>
  </r>
  <r>
    <x v="117"/>
    <s v="Predictos hereticos credidit essebonos homines et veraces et amicos Dei et posse salvari per ipsos quod erat quod ipse testis fuit cum hereticis a festo Beati Martiniusque circa Penthecosten. Et fuit hereticata apud Laurac in domo cuiusdam militis, sed non recolit de nomine. Et sunt III anni."/>
    <x v="1"/>
    <m/>
    <m/>
    <x v="2"/>
    <x v="2"/>
    <s v="Predictos hereticos credidit essebonos homines et veraces et amicos Dei et posse salvari per ipsos"/>
    <x v="22"/>
    <m/>
    <x v="2"/>
  </r>
  <r>
    <x v="117"/>
    <s v="Predictos hereticos credidit essebonos homines et veraces et amicos Dei et posse salvari per ipsos"/>
    <x v="1"/>
    <m/>
    <m/>
    <x v="2"/>
    <x v="2"/>
    <m/>
    <x v="1"/>
    <m/>
    <x v="2"/>
  </r>
  <r>
    <x v="118"/>
    <s v="Predictos hereticos credidit esse bonos homines et amicos Dei et veraces et posse salvari per ipsos licet sciret quod ecclesiapersequeretur eos"/>
    <x v="1"/>
    <m/>
    <m/>
    <x v="2"/>
    <x v="2"/>
    <m/>
    <x v="1"/>
    <m/>
    <x v="2"/>
  </r>
  <r>
    <x v="119"/>
    <s v="Predictos homines hereticos credidit esse bonos homines et veraces et amicos Dei et habere bonamfidem l et posse salvari per ipsos licet sciret quod ecclesia persequeretor eos"/>
    <x v="1"/>
    <m/>
    <m/>
    <x v="2"/>
    <x v="2"/>
    <m/>
    <x v="1"/>
    <m/>
    <x v="2"/>
  </r>
  <r>
    <x v="120"/>
    <s v="Alibi non vidit hereticos nec adoravit nec credidit aliter heresim nec sicut dictum est nec dedit nec misit nec duxit nec eorum predicationemaudivit. Et fuit confessus fratri Ferrario apud Limosum . Pluries requisitus dixit quod nunquam credidit hereticos nec adoravit eos. Et abiuravitheresim et iuravit et cetera. Testes: predicti excepto capellanus de Podio Auder."/>
    <x v="1"/>
    <m/>
    <m/>
    <x v="2"/>
    <x v="2"/>
    <m/>
    <x v="1"/>
    <m/>
    <x v="2"/>
  </r>
  <r>
    <x v="121"/>
    <s v="Alibi non vidit hereticos nec Valdenses neccredidit nec adoravit nec dedit nec misit nec duxit nec eorum predicationem audivit. Et fuit confessus aliis inquisitoribus qua confessione conceditesse veram."/>
    <x v="1"/>
    <m/>
    <m/>
    <x v="2"/>
    <x v="2"/>
    <m/>
    <x v="1"/>
    <m/>
    <x v="2"/>
  </r>
  <r>
    <x v="122"/>
    <s v="Alibi non vidit hereticos. Item dixit quod quando vidit dictas hereticas credidit eas esse bonas feminas. Item. R requisita, dixit quod nunquam dedit aliquid hereticis vel misit nec recepit pacem ab hereticis nec ab libro eorumnec interfuit apparelhamento nec consolamento hereticorum. Et abiuravit heresim et iuravit et cetera et obligavit se et sua ad parendum mandatis inquisitorum et concessit fieri publicum instrumentum. Testes: Bernardus de Gaus et Petrus Fresapan, publicus notarius ."/>
    <x v="1"/>
    <m/>
    <m/>
    <x v="2"/>
    <x v="2"/>
    <m/>
    <x v="1"/>
    <m/>
    <x v="2"/>
  </r>
  <r>
    <x v="123"/>
    <s v="Alibi non vidit hereticos nec hereticas nisi quando publice manebant in terra, sed non adoravit necvidit adorare. Requisita de veritate credulitate et de aliis circumstantibus interrogantionibus interrogationibus suprapositis in confessione propedicte Finas,filie ipsius testis, dixit se nichil scire."/>
    <x v="1"/>
    <m/>
    <m/>
    <x v="2"/>
    <x v="2"/>
    <m/>
    <x v="1"/>
    <m/>
    <x v="2"/>
  </r>
  <r>
    <x v="124"/>
    <s v="Alibi non vidit hereticos nec credidit nec adoravit nec adoravit nec dedit nec misit nec duxit nec eorum predicationem audivit. Et sunt confessa fratri Ferrario et fratri Willelmo Arnaldi, inquisitore, quos confessiones concredit esse veras."/>
    <x v="1"/>
    <m/>
    <m/>
    <x v="2"/>
    <x v="2"/>
    <m/>
    <x v="1"/>
    <m/>
    <x v="2"/>
  </r>
  <r>
    <x v="125"/>
    <s v="Predictos hereticos credidit esse bonos homines et veraces et amicos Die et habere bonam fidem et posse salvari per ipsos licet sciret quod ecclesia persequeretur eos. Et 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Et sunt XIII anni quodhoc credidit et dimisit illam credulitatem ultimo VI VI anni sunt. Et fuit confessa fratre Ferrario apud Limosum et illam confessionem concredit esse veram. Hec deposuit apud Tholosam coram fratribus Bernardo et Iohanne, inquisitoribus. Et dixit quod postquam hominesde Sancto Martino fuerunt citati ut comparerent coram fratribus Willelmo Arnaldi et socium suum, olim inquisitoribus, apud Castrumnovum pro confessione de heresi facienda, non vidit hereticos. Et abiuravit heresim et iuravit et cetera et obligavit se et sua adparendum mandatis inquisitorum et concessit fieri publicum instrumentum. Testes: fratres Ordinis Predicatorum Raimundus de Fuxo, Pellegrinus, Willelmus Pelhisso; et Petrus Ariberti, publicus notarius, qui hec scripsit et recepit publicum instrumentum."/>
    <x v="1"/>
    <s v="sunt XIII anni quodhoc credidit"/>
    <s v="dimisit illam credulitatem ultimo VI VI anni sunt"/>
    <x v="13"/>
    <x v="4"/>
    <s v="Predictos hereticos credidit esse bonos homines et veraces et amicos Die et habere bonam fidem et posse salvari per ipsos licet sciret quod ecclesia persequeretur eos"/>
    <x v="22"/>
    <s v="audivit hereticos loquentes de visibilibus quod Deus nonfecerat ea quod in baptismo et matrimonio non est salus quod hostia sacrata non est corpus Christi quod mortuorum corpora nonresurgent et quod alibi non erat salvatio nisi cum hereticis. Et ipsa testis credidit sicut ipsi dicebant."/>
    <x v="44"/>
  </r>
  <r>
    <x v="125"/>
    <s v="Predictos hereticos credidit esse bonos homines et veraces et amicos Die et habere bonam fidem et posse salvari per ipsos licet sciret quod ecclesia persequeretur eos"/>
    <x v="1"/>
    <m/>
    <m/>
    <x v="2"/>
    <x v="2"/>
    <m/>
    <x v="1"/>
    <m/>
    <x v="2"/>
  </r>
  <r>
    <x v="126"/>
    <s v="credidit hereticos esse bonos homines quando stabant publice"/>
    <x v="1"/>
    <m/>
    <m/>
    <x v="2"/>
    <x v="2"/>
    <m/>
    <x v="1"/>
    <m/>
    <x v="2"/>
  </r>
  <r>
    <x v="127"/>
    <s v="Predictos hereticos credidit esse bonos homines et veraces et amico Dei et habere bonam fidem et posse salvari per ipsoslicet sciret quod ecclesia persequeretur eos. Et audivit hereticos predicantes quod deus non fecerat visibilia quod in baptismoet matrimonio non est salus quod hostia sacrata non erat corpus Christi et quod mortuorum corpora non resurgent. Sed ipsetestis non credidit predictis erroribus. Et sunt XIIII anni quod primo credidit esse bonos homines et stetit in illa credulatem usque ad confessionem quam fecit fratri Ferrario quam concessit esse veram. Et postea non vidit hereticos. Et recognovit quod male fecit quia olimin iudicio constitutus coram fratre Willlemo Arnaldi et socio suo, olim inquisitoribus, iuravit et requisitus negavit quod non vidit nec adoravit hereticos nec aliquid fecit vel dixit cum eis."/>
    <x v="1"/>
    <s v="sunt XIIII anni quod primo credidit esse bonos homines"/>
    <s v="stetit in illa credulatem usque ad confessionem quam fecit fratri Ferrario quam concessit esse veram."/>
    <x v="13"/>
    <x v="0"/>
    <s v="Predictos hereticos credidit esse bonos homines et veraces et amico Dei et habere bonam fidem et posse salvari per ipsoslicet sciret quod ecclesia persequeretur eos"/>
    <x v="22"/>
    <s v="audivit hereticos predicantes quod deus non fecerat visibilia quod in baptismoet matrimonio non est salus quod hostia sacrata non erat corpus Christi et quod mortuorum corpora non resurgent"/>
    <x v="45"/>
  </r>
  <r>
    <x v="127"/>
    <s v="Predictos hereticos credidit esse bonos homines et veraces et amico Dei et habere bonam fidem et posse salvari per ipsoslicet sciret quod ecclesia persequeretur eos"/>
    <x v="1"/>
    <m/>
    <m/>
    <x v="2"/>
    <x v="2"/>
    <m/>
    <x v="1"/>
    <m/>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pivotTable1.xml><?xml version="1.0" encoding="utf-8"?>
<pivotTableDefinition xmlns="http://schemas.openxmlformats.org/spreadsheetml/2006/main" name="PivotTable5"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C78" firstHeaderRow="0" firstDataRow="1" firstDataCol="1"/>
  <pivotFields count="9">
    <pivotField showAll="0"/>
    <pivotField showAll="0"/>
    <pivotField showAll="0"/>
    <pivotField showAll="0">
      <items count="54">
        <item x="4"/>
        <item x="35"/>
        <item x="6"/>
        <item x="47"/>
        <item x="34"/>
        <item x="40"/>
        <item x="45"/>
        <item x="37"/>
        <item x="0"/>
        <item x="44"/>
        <item x="25"/>
        <item x="15"/>
        <item x="21"/>
        <item x="46"/>
        <item x="14"/>
        <item x="39"/>
        <item x="1"/>
        <item x="49"/>
        <item x="17"/>
        <item x="29"/>
        <item x="50"/>
        <item x="51"/>
        <item x="52"/>
        <item x="36"/>
        <item x="16"/>
        <item x="23"/>
        <item x="48"/>
        <item x="20"/>
        <item x="32"/>
        <item x="3"/>
        <item x="19"/>
        <item x="7"/>
        <item x="42"/>
        <item x="30"/>
        <item x="43"/>
        <item x="13"/>
        <item x="9"/>
        <item x="27"/>
        <item x="38"/>
        <item x="31"/>
        <item x="10"/>
        <item x="18"/>
        <item x="8"/>
        <item x="24"/>
        <item x="26"/>
        <item x="22"/>
        <item x="5"/>
        <item x="28"/>
        <item x="41"/>
        <item x="12"/>
        <item x="11"/>
        <item x="33"/>
        <item x="2"/>
        <item t="default"/>
      </items>
    </pivotField>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showAll="0"/>
  </pivotFields>
  <rowFields count="2">
    <field x="5"/>
    <field x="6"/>
  </rowFields>
  <rowItems count="75">
    <i>
      <x/>
    </i>
    <i r="1">
      <x v="4"/>
    </i>
    <i>
      <x v="1"/>
    </i>
    <i r="1">
      <x v="16"/>
    </i>
    <i>
      <x v="2"/>
    </i>
    <i r="1">
      <x/>
    </i>
    <i r="1">
      <x v="4"/>
    </i>
    <i r="1">
      <x v="9"/>
    </i>
    <i>
      <x v="3"/>
    </i>
    <i r="1">
      <x v="4"/>
    </i>
    <i r="1">
      <x v="5"/>
    </i>
    <i r="1">
      <x v="6"/>
    </i>
    <i r="1">
      <x v="10"/>
    </i>
    <i r="1">
      <x v="14"/>
    </i>
    <i>
      <x v="4"/>
    </i>
    <i r="1">
      <x v="1"/>
    </i>
    <i r="1">
      <x v="10"/>
    </i>
    <i r="1">
      <x v="11"/>
    </i>
    <i>
      <x v="5"/>
    </i>
    <i r="1">
      <x v="2"/>
    </i>
    <i r="1">
      <x v="8"/>
    </i>
    <i r="1">
      <x v="13"/>
    </i>
    <i>
      <x v="6"/>
    </i>
    <i r="1">
      <x v="3"/>
    </i>
    <i r="1">
      <x v="6"/>
    </i>
    <i r="1">
      <x v="11"/>
    </i>
    <i r="1">
      <x v="14"/>
    </i>
    <i r="1">
      <x v="16"/>
    </i>
    <i>
      <x v="7"/>
    </i>
    <i r="1">
      <x v="6"/>
    </i>
    <i r="1">
      <x v="15"/>
    </i>
    <i>
      <x v="8"/>
    </i>
    <i r="1">
      <x v="8"/>
    </i>
    <i r="1">
      <x v="13"/>
    </i>
    <i r="1">
      <x v="15"/>
    </i>
    <i>
      <x v="9"/>
    </i>
    <i r="1">
      <x v="6"/>
    </i>
    <i r="1">
      <x v="7"/>
    </i>
    <i r="1">
      <x v="13"/>
    </i>
    <i>
      <x v="10"/>
    </i>
    <i r="1">
      <x v="4"/>
    </i>
    <i r="1">
      <x v="10"/>
    </i>
    <i r="1">
      <x v="11"/>
    </i>
    <i r="1">
      <x v="12"/>
    </i>
    <i>
      <x v="11"/>
    </i>
    <i r="1">
      <x v="10"/>
    </i>
    <i>
      <x v="12"/>
    </i>
    <i r="1">
      <x v="6"/>
    </i>
    <i r="1">
      <x v="11"/>
    </i>
    <i r="1">
      <x v="12"/>
    </i>
    <i r="1">
      <x v="15"/>
    </i>
    <i>
      <x v="13"/>
    </i>
    <i r="1">
      <x v="10"/>
    </i>
    <i r="1">
      <x v="15"/>
    </i>
    <i>
      <x v="14"/>
    </i>
    <i r="1">
      <x v="8"/>
    </i>
    <i r="1">
      <x v="10"/>
    </i>
    <i r="1">
      <x v="12"/>
    </i>
    <i>
      <x v="15"/>
    </i>
    <i r="1">
      <x v="11"/>
    </i>
    <i r="1">
      <x v="12"/>
    </i>
    <i r="1">
      <x v="13"/>
    </i>
    <i>
      <x v="16"/>
    </i>
    <i r="1">
      <x v="12"/>
    </i>
    <i>
      <x v="17"/>
    </i>
    <i r="1">
      <x v="14"/>
    </i>
    <i r="1">
      <x v="15"/>
    </i>
    <i>
      <x v="18"/>
    </i>
    <i r="1">
      <x v="14"/>
    </i>
    <i>
      <x v="19"/>
    </i>
    <i r="1">
      <x v="15"/>
    </i>
    <i>
      <x v="20"/>
    </i>
    <i r="1">
      <x v="11"/>
    </i>
    <i r="1">
      <x v="16"/>
    </i>
    <i t="grand">
      <x/>
    </i>
  </rowItems>
  <colFields count="1">
    <field x="-2"/>
  </colFields>
  <colItems count="2">
    <i>
      <x/>
    </i>
    <i i="1">
      <x v="1"/>
    </i>
  </colItems>
  <dataFields count="2">
    <dataField name="Count of Start Date" fld="5" subtotal="count" baseField="0" baseItem="0"/>
    <dataField name="Count of End Date" fld="6"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8"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X43" firstHeaderRow="1" firstDataRow="3" firstDataCol="1"/>
  <pivotFields count="9">
    <pivotField showAll="0"/>
    <pivotField showAll="0"/>
    <pivotField showAll="0"/>
    <pivotField showAll="0"/>
    <pivotField showAll="0"/>
    <pivotField axis="axisCol" showAll="0">
      <items count="22">
        <item x="17"/>
        <item x="16"/>
        <item x="14"/>
        <item x="5"/>
        <item x="15"/>
        <item x="8"/>
        <item x="9"/>
        <item x="11"/>
        <item x="7"/>
        <item x="3"/>
        <item x="13"/>
        <item x="4"/>
        <item x="1"/>
        <item x="10"/>
        <item x="12"/>
        <item x="0"/>
        <item x="18"/>
        <item x="19"/>
        <item x="20"/>
        <item x="6"/>
        <item x="2"/>
        <item t="default"/>
      </items>
    </pivotField>
    <pivotField axis="axisCol" showAll="0">
      <items count="18">
        <item x="16"/>
        <item x="14"/>
        <item x="9"/>
        <item x="10"/>
        <item x="5"/>
        <item x="13"/>
        <item x="3"/>
        <item x="15"/>
        <item x="7"/>
        <item x="11"/>
        <item x="4"/>
        <item x="0"/>
        <item x="1"/>
        <item x="8"/>
        <item x="12"/>
        <item x="6"/>
        <item x="2"/>
        <item t="default"/>
      </items>
    </pivotField>
    <pivotField showAll="0"/>
    <pivotField axis="axisRow" dataField="1" showAll="0" sortType="ascending">
      <items count="38">
        <item x="1"/>
        <item x="13"/>
        <item x="29"/>
        <item x="22"/>
        <item x="27"/>
        <item x="21"/>
        <item x="33"/>
        <item x="9"/>
        <item x="0"/>
        <item x="35"/>
        <item x="4"/>
        <item x="2"/>
        <item x="36"/>
        <item x="8"/>
        <item x="19"/>
        <item x="5"/>
        <item x="34"/>
        <item x="18"/>
        <item x="23"/>
        <item x="3"/>
        <item x="32"/>
        <item x="12"/>
        <item x="17"/>
        <item x="26"/>
        <item x="15"/>
        <item x="16"/>
        <item x="14"/>
        <item x="6"/>
        <item x="31"/>
        <item x="10"/>
        <item x="30"/>
        <item x="11"/>
        <item x="28"/>
        <item x="24"/>
        <item x="7"/>
        <item x="25"/>
        <item x="20"/>
        <item t="default"/>
      </items>
      <autoSortScope>
        <pivotArea dataOnly="0" outline="0" fieldPosition="0">
          <references count="1">
            <reference field="4294967294" count="1" selected="0">
              <x v="0"/>
            </reference>
          </references>
        </pivotArea>
      </autoSortScope>
    </pivotField>
  </pivotFields>
  <rowFields count="1">
    <field x="8"/>
  </rowFields>
  <rowItems count="38">
    <i>
      <x/>
    </i>
    <i>
      <x v="18"/>
    </i>
    <i>
      <x v="19"/>
    </i>
    <i>
      <x v="2"/>
    </i>
    <i>
      <x v="20"/>
    </i>
    <i>
      <x v="23"/>
    </i>
    <i>
      <x v="22"/>
    </i>
    <i>
      <x v="33"/>
    </i>
    <i>
      <x v="36"/>
    </i>
    <i>
      <x v="12"/>
    </i>
    <i>
      <x v="6"/>
    </i>
    <i>
      <x v="17"/>
    </i>
    <i>
      <x v="26"/>
    </i>
    <i>
      <x v="9"/>
    </i>
    <i>
      <x v="30"/>
    </i>
    <i>
      <x v="1"/>
    </i>
    <i>
      <x v="31"/>
    </i>
    <i>
      <x v="16"/>
    </i>
    <i>
      <x v="32"/>
    </i>
    <i>
      <x v="24"/>
    </i>
    <i>
      <x v="29"/>
    </i>
    <i>
      <x v="28"/>
    </i>
    <i>
      <x v="25"/>
    </i>
    <i>
      <x v="4"/>
    </i>
    <i>
      <x v="5"/>
    </i>
    <i>
      <x v="13"/>
    </i>
    <i>
      <x v="7"/>
    </i>
    <i>
      <x v="35"/>
    </i>
    <i>
      <x v="34"/>
    </i>
    <i>
      <x v="21"/>
    </i>
    <i>
      <x v="14"/>
    </i>
    <i>
      <x v="3"/>
    </i>
    <i>
      <x v="11"/>
    </i>
    <i>
      <x v="27"/>
    </i>
    <i>
      <x v="8"/>
    </i>
    <i>
      <x v="15"/>
    </i>
    <i>
      <x v="10"/>
    </i>
    <i t="grand">
      <x/>
    </i>
  </rowItems>
  <colFields count="2">
    <field x="5"/>
    <field x="6"/>
  </colFields>
  <colItems count="75">
    <i>
      <x/>
      <x v="4"/>
    </i>
    <i t="default">
      <x/>
    </i>
    <i>
      <x v="1"/>
      <x v="16"/>
    </i>
    <i t="default">
      <x v="1"/>
    </i>
    <i>
      <x v="2"/>
      <x/>
    </i>
    <i r="1">
      <x v="4"/>
    </i>
    <i r="1">
      <x v="9"/>
    </i>
    <i t="default">
      <x v="2"/>
    </i>
    <i>
      <x v="3"/>
      <x v="4"/>
    </i>
    <i r="1">
      <x v="5"/>
    </i>
    <i r="1">
      <x v="6"/>
    </i>
    <i r="1">
      <x v="10"/>
    </i>
    <i r="1">
      <x v="14"/>
    </i>
    <i t="default">
      <x v="3"/>
    </i>
    <i>
      <x v="4"/>
      <x v="1"/>
    </i>
    <i r="1">
      <x v="10"/>
    </i>
    <i r="1">
      <x v="11"/>
    </i>
    <i t="default">
      <x v="4"/>
    </i>
    <i>
      <x v="5"/>
      <x v="2"/>
    </i>
    <i r="1">
      <x v="8"/>
    </i>
    <i r="1">
      <x v="13"/>
    </i>
    <i t="default">
      <x v="5"/>
    </i>
    <i>
      <x v="6"/>
      <x v="3"/>
    </i>
    <i r="1">
      <x v="6"/>
    </i>
    <i r="1">
      <x v="11"/>
    </i>
    <i r="1">
      <x v="14"/>
    </i>
    <i r="1">
      <x v="16"/>
    </i>
    <i t="default">
      <x v="6"/>
    </i>
    <i>
      <x v="7"/>
      <x v="6"/>
    </i>
    <i r="1">
      <x v="15"/>
    </i>
    <i t="default">
      <x v="7"/>
    </i>
    <i>
      <x v="8"/>
      <x v="8"/>
    </i>
    <i r="1">
      <x v="13"/>
    </i>
    <i r="1">
      <x v="15"/>
    </i>
    <i t="default">
      <x v="8"/>
    </i>
    <i>
      <x v="9"/>
      <x v="6"/>
    </i>
    <i r="1">
      <x v="7"/>
    </i>
    <i r="1">
      <x v="13"/>
    </i>
    <i t="default">
      <x v="9"/>
    </i>
    <i>
      <x v="10"/>
      <x v="4"/>
    </i>
    <i r="1">
      <x v="10"/>
    </i>
    <i r="1">
      <x v="11"/>
    </i>
    <i r="1">
      <x v="12"/>
    </i>
    <i t="default">
      <x v="10"/>
    </i>
    <i>
      <x v="11"/>
      <x v="10"/>
    </i>
    <i t="default">
      <x v="11"/>
    </i>
    <i>
      <x v="12"/>
      <x v="6"/>
    </i>
    <i r="1">
      <x v="11"/>
    </i>
    <i r="1">
      <x v="12"/>
    </i>
    <i r="1">
      <x v="15"/>
    </i>
    <i t="default">
      <x v="12"/>
    </i>
    <i>
      <x v="13"/>
      <x v="10"/>
    </i>
    <i r="1">
      <x v="15"/>
    </i>
    <i t="default">
      <x v="13"/>
    </i>
    <i>
      <x v="14"/>
      <x v="8"/>
    </i>
    <i r="1">
      <x v="10"/>
    </i>
    <i r="1">
      <x v="12"/>
    </i>
    <i t="default">
      <x v="14"/>
    </i>
    <i>
      <x v="15"/>
      <x v="11"/>
    </i>
    <i r="1">
      <x v="12"/>
    </i>
    <i r="1">
      <x v="13"/>
    </i>
    <i t="default">
      <x v="15"/>
    </i>
    <i>
      <x v="16"/>
      <x v="12"/>
    </i>
    <i t="default">
      <x v="16"/>
    </i>
    <i>
      <x v="17"/>
      <x v="14"/>
    </i>
    <i r="1">
      <x v="15"/>
    </i>
    <i t="default">
      <x v="17"/>
    </i>
    <i>
      <x v="18"/>
      <x v="14"/>
    </i>
    <i t="default">
      <x v="18"/>
    </i>
    <i>
      <x v="19"/>
      <x v="15"/>
    </i>
    <i t="default">
      <x v="19"/>
    </i>
    <i>
      <x v="20"/>
      <x v="11"/>
    </i>
    <i r="1">
      <x v="16"/>
    </i>
    <i t="default">
      <x v="20"/>
    </i>
    <i t="grand">
      <x/>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9"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41" firstHeaderRow="1" firstDataRow="1" firstDataCol="1"/>
  <pivotFields count="9">
    <pivotField showAll="0"/>
    <pivotField showAll="0"/>
    <pivotField showAll="0"/>
    <pivotField showAll="0"/>
    <pivotField showAll="0"/>
    <pivotField showAll="0"/>
    <pivotField showAll="0"/>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s>
  <rowFields count="1">
    <field x="8"/>
  </rowFields>
  <rowItems count="38">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t="grand">
      <x/>
    </i>
  </rowItems>
  <colItems count="1">
    <i/>
  </colItems>
  <dataFields count="1">
    <dataField name="Count of Belief Tags" fld="8"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36" firstHeaderRow="1" firstDataRow="1" firstDataCol="1"/>
  <pivotFields count="1">
    <pivotField axis="axisRow" dataField="1" showAll="0" sortType="descending">
      <items count="47">
        <item h="1" x="35"/>
        <item h="1" x="43"/>
        <item x="3"/>
        <item h="1" x="26"/>
        <item h="1" x="11"/>
        <item x="23"/>
        <item x="37"/>
        <item h="1" x="42"/>
        <item h="1" x="12"/>
        <item h="1" x="17"/>
        <item h="1" x="24"/>
        <item x="21"/>
        <item h="1" x="29"/>
        <item x="14"/>
        <item h="1" x="27"/>
        <item h="1" x="32"/>
        <item x="16"/>
        <item h="1" x="8"/>
        <item h="1" x="13"/>
        <item x="39"/>
        <item x="30"/>
        <item x="31"/>
        <item x="40"/>
        <item x="0"/>
        <item x="20"/>
        <item x="28"/>
        <item x="4"/>
        <item x="5"/>
        <item x="6"/>
        <item x="22"/>
        <item x="19"/>
        <item x="44"/>
        <item x="33"/>
        <item x="41"/>
        <item x="36"/>
        <item x="10"/>
        <item x="7"/>
        <item x="18"/>
        <item x="9"/>
        <item x="34"/>
        <item x="15"/>
        <item x="45"/>
        <item x="1"/>
        <item x="25"/>
        <item x="38"/>
        <item h="1" x="2"/>
        <item t="default"/>
      </items>
      <autoSortScope>
        <pivotArea dataOnly="0" outline="0" fieldPosition="0">
          <references count="1">
            <reference field="4294967294" count="1" selected="0">
              <x v="0"/>
            </reference>
          </references>
        </pivotArea>
      </autoSortScope>
    </pivotField>
  </pivotFields>
  <rowFields count="1">
    <field x="0"/>
  </rowFields>
  <rowItems count="33">
    <i>
      <x v="39"/>
    </i>
    <i>
      <x v="35"/>
    </i>
    <i>
      <x v="38"/>
    </i>
    <i>
      <x v="11"/>
    </i>
    <i>
      <x v="26"/>
    </i>
    <i>
      <x v="25"/>
    </i>
    <i>
      <x v="28"/>
    </i>
    <i>
      <x v="13"/>
    </i>
    <i>
      <x v="43"/>
    </i>
    <i>
      <x v="19"/>
    </i>
    <i>
      <x v="21"/>
    </i>
    <i>
      <x v="33"/>
    </i>
    <i>
      <x v="22"/>
    </i>
    <i>
      <x v="37"/>
    </i>
    <i>
      <x v="23"/>
    </i>
    <i>
      <x v="41"/>
    </i>
    <i>
      <x v="24"/>
    </i>
    <i>
      <x v="20"/>
    </i>
    <i>
      <x v="6"/>
    </i>
    <i>
      <x v="34"/>
    </i>
    <i>
      <x v="5"/>
    </i>
    <i>
      <x v="36"/>
    </i>
    <i>
      <x v="27"/>
    </i>
    <i>
      <x v="16"/>
    </i>
    <i>
      <x v="2"/>
    </i>
    <i>
      <x v="40"/>
    </i>
    <i>
      <x v="29"/>
    </i>
    <i>
      <x v="42"/>
    </i>
    <i>
      <x v="30"/>
    </i>
    <i>
      <x v="44"/>
    </i>
    <i>
      <x v="31"/>
    </i>
    <i>
      <x v="32"/>
    </i>
    <i t="grand">
      <x/>
    </i>
  </rowItems>
  <colItems count="1">
    <i/>
  </colItems>
  <dataFields count="1">
    <dataField name="Count of Heard Errors Tags" fld="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3" cacheId="2"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B28" firstHeaderRow="1" firstDataRow="1" firstDataCol="1" rowPageCount="1" colPageCount="1"/>
  <pivotFields count="11">
    <pivotField showAll="0"/>
    <pivotField showAll="0"/>
    <pivotField showAll="0"/>
    <pivotField showAll="0"/>
    <pivotField showAll="0"/>
    <pivotField showAll="0"/>
    <pivotField showAll="0"/>
    <pivotField showAll="0"/>
    <pivotField axis="axisPage" multipleItemSelectionAllowed="1"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dataField="1" showAll="0" sortType="descending">
      <items count="47">
        <item x="35"/>
        <item x="43"/>
        <item x="3"/>
        <item x="26"/>
        <item x="11"/>
        <item x="23"/>
        <item x="37"/>
        <item x="42"/>
        <item x="12"/>
        <item x="17"/>
        <item x="24"/>
        <item x="21"/>
        <item x="29"/>
        <item x="14"/>
        <item x="27"/>
        <item x="32"/>
        <item x="16"/>
        <item x="8"/>
        <item x="13"/>
        <item x="39"/>
        <item x="30"/>
        <item x="31"/>
        <item x="40"/>
        <item x="0"/>
        <item x="20"/>
        <item x="28"/>
        <item x="4"/>
        <item x="5"/>
        <item x="6"/>
        <item x="22"/>
        <item x="19"/>
        <item x="44"/>
        <item x="33"/>
        <item x="41"/>
        <item x="36"/>
        <item x="10"/>
        <item x="7"/>
        <item x="18"/>
        <item x="9"/>
        <item x="34"/>
        <item x="15"/>
        <item x="45"/>
        <item x="1"/>
        <item x="25"/>
        <item x="38"/>
        <item x="2"/>
        <item t="default"/>
      </items>
      <autoSortScope>
        <pivotArea dataOnly="0" outline="0" fieldPosition="0">
          <references count="1">
            <reference field="4294967294" count="1" selected="0">
              <x v="0"/>
            </reference>
          </references>
        </pivotArea>
      </autoSortScope>
    </pivotField>
  </pivotFields>
  <rowFields count="1">
    <field x="10"/>
  </rowFields>
  <rowItems count="25">
    <i>
      <x/>
    </i>
    <i>
      <x v="26"/>
    </i>
    <i>
      <x v="28"/>
    </i>
    <i>
      <x v="10"/>
    </i>
    <i>
      <x v="39"/>
    </i>
    <i>
      <x v="9"/>
    </i>
    <i>
      <x v="31"/>
    </i>
    <i>
      <x v="2"/>
    </i>
    <i>
      <x v="18"/>
    </i>
    <i>
      <x v="35"/>
    </i>
    <i>
      <x v="19"/>
    </i>
    <i>
      <x v="27"/>
    </i>
    <i>
      <x v="20"/>
    </i>
    <i>
      <x v="30"/>
    </i>
    <i>
      <x v="37"/>
    </i>
    <i>
      <x v="32"/>
    </i>
    <i>
      <x v="41"/>
    </i>
    <i>
      <x v="14"/>
    </i>
    <i>
      <x v="3"/>
    </i>
    <i>
      <x v="21"/>
    </i>
    <i>
      <x v="42"/>
    </i>
    <i>
      <x v="23"/>
    </i>
    <i>
      <x v="25"/>
    </i>
    <i>
      <x v="45"/>
    </i>
    <i t="grand">
      <x/>
    </i>
  </rowItems>
  <colItems count="1">
    <i/>
  </colItems>
  <pageFields count="1">
    <pageField fld="8" hier="-1"/>
  </pageFields>
  <dataFields count="1">
    <dataField name="Count of Heard Errors Tags" fld="10" subtotal="count" baseField="0" baseItem="0"/>
  </dataField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6.xml><?xml version="1.0" encoding="utf-8"?>
<pivotTableDefinition xmlns="http://schemas.openxmlformats.org/spreadsheetml/2006/main" name="PivotTable4"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A84" firstHeaderRow="1"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showAll="0">
      <items count="22">
        <item x="17"/>
        <item x="16"/>
        <item x="14"/>
        <item x="5"/>
        <item x="15"/>
        <item x="8"/>
        <item x="9"/>
        <item x="11"/>
        <item x="7"/>
        <item x="3"/>
        <item x="13"/>
        <item x="4"/>
        <item x="1"/>
        <item x="10"/>
        <item x="12"/>
        <item x="0"/>
        <item x="18"/>
        <item x="19"/>
        <item x="20"/>
        <item x="6"/>
        <item x="2"/>
        <item t="default"/>
      </items>
    </pivotField>
    <pivotField axis="axisRow" showAll="0">
      <items count="18">
        <item x="16"/>
        <item x="14"/>
        <item x="9"/>
        <item x="10"/>
        <item x="5"/>
        <item x="13"/>
        <item x="3"/>
        <item x="15"/>
        <item x="7"/>
        <item x="11"/>
        <item x="4"/>
        <item x="0"/>
        <item x="1"/>
        <item x="8"/>
        <item x="12"/>
        <item x="6"/>
        <item x="2"/>
        <item t="default"/>
      </items>
    </pivotField>
    <pivotField showAll="0"/>
    <pivotField axis="axisRow" showAll="0">
      <items count="38">
        <item h="1" x="20"/>
        <item h="1" x="25"/>
        <item h="1" x="7"/>
        <item h="1" x="24"/>
        <item h="1" x="28"/>
        <item h="1" x="11"/>
        <item h="1" x="30"/>
        <item h="1" x="10"/>
        <item h="1" x="31"/>
        <item h="1" x="6"/>
        <item x="14"/>
        <item x="16"/>
        <item h="1" x="15"/>
        <item x="26"/>
        <item x="17"/>
        <item h="1" x="12"/>
        <item h="1" x="32"/>
        <item h="1" x="3"/>
        <item x="23"/>
        <item x="18"/>
        <item x="34"/>
        <item h="1" x="5"/>
        <item h="1" x="19"/>
        <item h="1" x="8"/>
        <item x="36"/>
        <item x="2"/>
        <item h="1" x="4"/>
        <item x="35"/>
        <item x="0"/>
        <item x="9"/>
        <item x="33"/>
        <item x="21"/>
        <item x="27"/>
        <item x="22"/>
        <item x="29"/>
        <item h="1" x="13"/>
        <item h="1" x="1"/>
        <item t="default"/>
      </items>
    </pivotField>
    <pivotField showAll="0"/>
    <pivotField axis="axisRow"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5">
    <field x="0"/>
    <field x="5"/>
    <field x="6"/>
    <field x="10"/>
    <field x="8"/>
  </rowFields>
  <rowItems count="81">
    <i>
      <x/>
    </i>
    <i r="1">
      <x v="15"/>
    </i>
    <i r="2">
      <x v="11"/>
    </i>
    <i r="3">
      <x v="23"/>
    </i>
    <i r="4">
      <x v="28"/>
    </i>
    <i>
      <x v="1"/>
    </i>
    <i r="1">
      <x v="12"/>
    </i>
    <i r="2">
      <x v="12"/>
    </i>
    <i r="3">
      <x v="42"/>
    </i>
    <i r="4">
      <x v="28"/>
    </i>
    <i>
      <x v="3"/>
    </i>
    <i r="1">
      <x v="11"/>
    </i>
    <i r="2">
      <x v="10"/>
    </i>
    <i r="3">
      <x v="26"/>
    </i>
    <i r="4">
      <x v="25"/>
    </i>
    <i>
      <x v="4"/>
    </i>
    <i r="1">
      <x v="3"/>
    </i>
    <i r="2">
      <x v="4"/>
    </i>
    <i r="3">
      <x v="27"/>
    </i>
    <i r="4">
      <x v="28"/>
    </i>
    <i>
      <x v="5"/>
    </i>
    <i r="1">
      <x v="19"/>
    </i>
    <i r="2">
      <x v="15"/>
    </i>
    <i r="3">
      <x v="28"/>
    </i>
    <i r="4">
      <x v="28"/>
    </i>
    <i>
      <x v="20"/>
    </i>
    <i r="1">
      <x v="20"/>
    </i>
    <i r="2">
      <x v="16"/>
    </i>
    <i r="3">
      <x v="35"/>
    </i>
    <i r="4">
      <x v="25"/>
    </i>
    <i>
      <x v="24"/>
    </i>
    <i r="1">
      <x v="12"/>
    </i>
    <i r="2">
      <x v="11"/>
    </i>
    <i r="3">
      <x v="28"/>
    </i>
    <i r="4">
      <x v="29"/>
    </i>
    <i>
      <x v="26"/>
    </i>
    <i r="1">
      <x v="5"/>
    </i>
    <i r="2">
      <x v="8"/>
    </i>
    <i r="3">
      <x v="26"/>
    </i>
    <i r="4">
      <x v="29"/>
    </i>
    <i>
      <x v="41"/>
    </i>
    <i r="1">
      <x v="4"/>
    </i>
    <i r="2">
      <x v="11"/>
    </i>
    <i r="3">
      <x v="37"/>
    </i>
    <i r="4">
      <x v="28"/>
    </i>
    <i>
      <x v="42"/>
    </i>
    <i r="1">
      <x v="20"/>
    </i>
    <i r="2">
      <x v="16"/>
    </i>
    <i r="3">
      <x v="30"/>
    </i>
    <i r="4">
      <x v="28"/>
    </i>
    <i>
      <x v="64"/>
    </i>
    <i r="1">
      <x v="3"/>
    </i>
    <i r="2">
      <x v="5"/>
    </i>
    <i r="3">
      <x v="32"/>
    </i>
    <i r="4">
      <x v="25"/>
    </i>
    <i>
      <x v="66"/>
    </i>
    <i r="1">
      <x/>
    </i>
    <i r="2">
      <x v="4"/>
    </i>
    <i r="3">
      <x v="39"/>
    </i>
    <i r="4">
      <x v="31"/>
    </i>
    <i>
      <x v="70"/>
    </i>
    <i r="1">
      <x v="4"/>
    </i>
    <i r="2">
      <x v="1"/>
    </i>
    <i r="3">
      <x v="25"/>
    </i>
    <i r="4">
      <x v="11"/>
    </i>
    <i>
      <x v="96"/>
    </i>
    <i r="1">
      <x v="20"/>
    </i>
    <i r="2">
      <x v="16"/>
    </i>
    <i r="3">
      <x v="39"/>
    </i>
    <i r="4">
      <x v="30"/>
    </i>
    <i>
      <x v="125"/>
    </i>
    <i r="1">
      <x v="10"/>
    </i>
    <i r="2">
      <x v="10"/>
    </i>
    <i r="3">
      <x v="31"/>
    </i>
    <i r="4">
      <x v="33"/>
    </i>
    <i>
      <x v="127"/>
    </i>
    <i r="1">
      <x v="10"/>
    </i>
    <i r="2">
      <x v="11"/>
    </i>
    <i r="3">
      <x v="41"/>
    </i>
    <i r="4">
      <x v="33"/>
    </i>
    <i t="grand">
      <x/>
    </i>
  </rowItems>
  <colItems count="1">
    <i/>
  </colItem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7.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A3:H196" firstHeaderRow="0" firstDataRow="1" firstDataCol="1"/>
  <pivotFields count="11">
    <pivotField axis="axisRow" showAll="0">
      <items count="12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t="default"/>
      </items>
    </pivotField>
    <pivotField showAll="0"/>
    <pivotField axis="axisRow" showAll="0">
      <items count="58">
        <item x="35"/>
        <item x="0"/>
        <item x="40"/>
        <item x="30"/>
        <item x="47"/>
        <item x="38"/>
        <item x="41"/>
        <item x="15"/>
        <item x="36"/>
        <item x="31"/>
        <item x="43"/>
        <item x="33"/>
        <item x="2"/>
        <item x="37"/>
        <item x="34"/>
        <item x="32"/>
        <item x="8"/>
        <item x="54"/>
        <item x="10"/>
        <item x="29"/>
        <item x="27"/>
        <item x="42"/>
        <item x="26"/>
        <item x="39"/>
        <item x="28"/>
        <item x="49"/>
        <item x="46"/>
        <item x="56"/>
        <item x="48"/>
        <item x="51"/>
        <item x="53"/>
        <item x="5"/>
        <item x="21"/>
        <item x="20"/>
        <item x="25"/>
        <item x="4"/>
        <item x="3"/>
        <item x="19"/>
        <item x="52"/>
        <item x="50"/>
        <item x="9"/>
        <item x="55"/>
        <item x="45"/>
        <item x="44"/>
        <item x="16"/>
        <item x="18"/>
        <item x="7"/>
        <item x="22"/>
        <item x="11"/>
        <item x="12"/>
        <item x="17"/>
        <item x="13"/>
        <item x="6"/>
        <item x="14"/>
        <item x="23"/>
        <item x="24"/>
        <item x="1"/>
        <item t="default"/>
      </items>
    </pivotField>
    <pivotField showAll="0"/>
    <pivotField showAll="0"/>
    <pivotField axis="axisRow" dataField="1" showAll="0">
      <items count="22">
        <item x="17"/>
        <item x="16"/>
        <item x="14"/>
        <item x="5"/>
        <item x="15"/>
        <item x="8"/>
        <item x="9"/>
        <item x="11"/>
        <item x="7"/>
        <item x="3"/>
        <item x="13"/>
        <item x="4"/>
        <item x="1"/>
        <item x="10"/>
        <item x="12"/>
        <item x="0"/>
        <item x="18"/>
        <item x="19"/>
        <item x="20"/>
        <item x="6"/>
        <item x="2"/>
        <item t="default"/>
      </items>
    </pivotField>
    <pivotField axis="axisRow" dataField="1" showAll="0">
      <items count="18">
        <item x="16"/>
        <item x="14"/>
        <item x="9"/>
        <item x="10"/>
        <item x="5"/>
        <item x="13"/>
        <item x="3"/>
        <item x="15"/>
        <item x="7"/>
        <item x="11"/>
        <item x="4"/>
        <item x="0"/>
        <item x="1"/>
        <item x="8"/>
        <item x="12"/>
        <item x="6"/>
        <item x="2"/>
        <item t="default"/>
      </items>
    </pivotField>
    <pivotField showAll="0"/>
    <pivotField axis="axisRow" dataField="1" showAll="0">
      <items count="38">
        <item x="20"/>
        <item x="25"/>
        <item x="7"/>
        <item x="24"/>
        <item x="28"/>
        <item x="11"/>
        <item x="30"/>
        <item x="10"/>
        <item x="31"/>
        <item x="6"/>
        <item x="14"/>
        <item x="16"/>
        <item x="15"/>
        <item x="26"/>
        <item x="17"/>
        <item x="12"/>
        <item x="32"/>
        <item x="3"/>
        <item x="23"/>
        <item x="18"/>
        <item x="34"/>
        <item x="5"/>
        <item x="19"/>
        <item x="8"/>
        <item x="36"/>
        <item x="2"/>
        <item x="4"/>
        <item x="35"/>
        <item x="0"/>
        <item x="9"/>
        <item x="33"/>
        <item x="21"/>
        <item x="27"/>
        <item x="22"/>
        <item x="29"/>
        <item x="13"/>
        <item x="1"/>
        <item t="default"/>
      </items>
    </pivotField>
    <pivotField showAll="0"/>
    <pivotField axis="axisRow" multipleItemSelectionAllowed="1" showAll="0">
      <items count="47">
        <item h="1" x="35"/>
        <item h="1" x="43"/>
        <item h="1" x="3"/>
        <item h="1" x="26"/>
        <item h="1" x="11"/>
        <item h="1" x="23"/>
        <item h="1" x="37"/>
        <item h="1" x="42"/>
        <item h="1" x="12"/>
        <item h="1" x="17"/>
        <item h="1" x="24"/>
        <item h="1" x="21"/>
        <item h="1" x="29"/>
        <item h="1" x="14"/>
        <item h="1" x="27"/>
        <item h="1" x="32"/>
        <item h="1" x="16"/>
        <item h="1" x="8"/>
        <item h="1" x="13"/>
        <item h="1" x="39"/>
        <item h="1" x="30"/>
        <item h="1" x="31"/>
        <item h="1" x="40"/>
        <item x="0"/>
        <item x="20"/>
        <item x="28"/>
        <item x="4"/>
        <item x="5"/>
        <item x="6"/>
        <item x="22"/>
        <item x="19"/>
        <item x="44"/>
        <item x="33"/>
        <item x="41"/>
        <item x="36"/>
        <item x="10"/>
        <item x="7"/>
        <item x="18"/>
        <item x="9"/>
        <item x="34"/>
        <item x="15"/>
        <item x="45"/>
        <item x="1"/>
        <item x="25"/>
        <item x="38"/>
        <item h="1" x="2"/>
        <item t="default"/>
      </items>
    </pivotField>
  </pivotFields>
  <rowFields count="6">
    <field x="0"/>
    <field x="5"/>
    <field x="6"/>
    <field x="8"/>
    <field x="10"/>
    <field x="2"/>
  </rowFields>
  <rowItems count="193">
    <i>
      <x/>
    </i>
    <i r="1">
      <x v="15"/>
    </i>
    <i r="2">
      <x v="11"/>
    </i>
    <i r="3">
      <x v="28"/>
    </i>
    <i r="4">
      <x v="23"/>
    </i>
    <i r="5">
      <x v="1"/>
    </i>
    <i>
      <x v="1"/>
    </i>
    <i r="1">
      <x v="12"/>
    </i>
    <i r="2">
      <x v="12"/>
    </i>
    <i r="3">
      <x v="28"/>
    </i>
    <i r="4">
      <x v="42"/>
    </i>
    <i r="5">
      <x v="56"/>
    </i>
    <i>
      <x v="3"/>
    </i>
    <i r="1">
      <x v="11"/>
    </i>
    <i r="2">
      <x v="10"/>
    </i>
    <i r="3">
      <x v="25"/>
    </i>
    <i r="4">
      <x v="26"/>
    </i>
    <i r="5">
      <x v="36"/>
    </i>
    <i>
      <x v="4"/>
    </i>
    <i r="1">
      <x v="3"/>
    </i>
    <i r="2">
      <x v="4"/>
    </i>
    <i r="3">
      <x v="28"/>
    </i>
    <i r="4">
      <x v="27"/>
    </i>
    <i r="5">
      <x v="35"/>
    </i>
    <i>
      <x v="5"/>
    </i>
    <i r="1">
      <x v="19"/>
    </i>
    <i r="2">
      <x v="15"/>
    </i>
    <i r="3">
      <x v="28"/>
    </i>
    <i r="4">
      <x v="28"/>
    </i>
    <i r="5">
      <x v="31"/>
    </i>
    <i>
      <x v="7"/>
    </i>
    <i r="1">
      <x v="5"/>
    </i>
    <i r="2">
      <x v="13"/>
    </i>
    <i r="3">
      <x v="26"/>
    </i>
    <i r="4">
      <x v="36"/>
    </i>
    <i r="5">
      <x v="46"/>
    </i>
    <i>
      <x v="12"/>
    </i>
    <i r="1">
      <x v="20"/>
    </i>
    <i r="2">
      <x v="16"/>
    </i>
    <i r="3">
      <x v="26"/>
    </i>
    <i r="4">
      <x v="38"/>
    </i>
    <i r="5">
      <x v="49"/>
    </i>
    <i>
      <x v="13"/>
    </i>
    <i r="1">
      <x v="5"/>
    </i>
    <i r="2">
      <x v="2"/>
    </i>
    <i r="3">
      <x v="26"/>
    </i>
    <i r="4">
      <x v="38"/>
    </i>
    <i r="5">
      <x v="51"/>
    </i>
    <i>
      <x v="14"/>
    </i>
    <i r="1">
      <x v="6"/>
    </i>
    <i r="2">
      <x v="6"/>
    </i>
    <i r="3">
      <x v="9"/>
    </i>
    <i r="4">
      <x v="35"/>
    </i>
    <i r="5">
      <x v="56"/>
    </i>
    <i>
      <x v="19"/>
    </i>
    <i r="1">
      <x v="20"/>
    </i>
    <i r="2">
      <x v="16"/>
    </i>
    <i r="3">
      <x v="23"/>
    </i>
    <i r="4">
      <x v="35"/>
    </i>
    <i r="5">
      <x v="44"/>
    </i>
    <i>
      <x v="20"/>
    </i>
    <i r="1">
      <x v="20"/>
    </i>
    <i r="2">
      <x v="16"/>
    </i>
    <i r="3">
      <x v="25"/>
    </i>
    <i r="4">
      <x v="35"/>
    </i>
    <i r="5">
      <x v="50"/>
    </i>
    <i>
      <x v="24"/>
    </i>
    <i r="1">
      <x v="12"/>
    </i>
    <i r="2">
      <x v="11"/>
    </i>
    <i r="3">
      <x v="29"/>
    </i>
    <i r="4">
      <x v="28"/>
    </i>
    <i r="5">
      <x v="56"/>
    </i>
    <i>
      <x v="26"/>
    </i>
    <i r="1">
      <x v="5"/>
    </i>
    <i r="2">
      <x v="8"/>
    </i>
    <i r="3">
      <x v="29"/>
    </i>
    <i r="4">
      <x v="26"/>
    </i>
    <i r="5">
      <x v="33"/>
    </i>
    <i>
      <x v="36"/>
    </i>
    <i r="1">
      <x v="3"/>
    </i>
    <i r="2">
      <x v="10"/>
    </i>
    <i r="3">
      <x v="15"/>
    </i>
    <i r="4">
      <x v="40"/>
    </i>
    <i r="5">
      <x v="34"/>
    </i>
    <i>
      <x v="41"/>
    </i>
    <i r="1">
      <x v="4"/>
    </i>
    <i r="2">
      <x v="11"/>
    </i>
    <i r="3">
      <x v="28"/>
    </i>
    <i r="4">
      <x v="37"/>
    </i>
    <i r="5">
      <x v="24"/>
    </i>
    <i>
      <x v="42"/>
    </i>
    <i r="1">
      <x v="20"/>
    </i>
    <i r="2">
      <x v="16"/>
    </i>
    <i r="3">
      <x v="28"/>
    </i>
    <i r="4">
      <x v="30"/>
    </i>
    <i r="5">
      <x v="19"/>
    </i>
    <i>
      <x v="43"/>
    </i>
    <i r="1">
      <x v="15"/>
    </i>
    <i r="2">
      <x v="13"/>
    </i>
    <i r="3">
      <x v="35"/>
    </i>
    <i r="4">
      <x v="24"/>
    </i>
    <i r="5">
      <x v="3"/>
    </i>
    <i>
      <x v="46"/>
    </i>
    <i r="1">
      <x v="20"/>
    </i>
    <i r="2">
      <x v="16"/>
    </i>
    <i r="3">
      <x v="2"/>
    </i>
    <i r="4">
      <x v="29"/>
    </i>
    <i r="5">
      <x v="11"/>
    </i>
    <i>
      <x v="51"/>
    </i>
    <i r="1">
      <x v="3"/>
    </i>
    <i r="2">
      <x v="6"/>
    </i>
    <i r="3">
      <x v="12"/>
    </i>
    <i r="4">
      <x v="43"/>
    </i>
    <i r="5">
      <x v="5"/>
    </i>
    <i>
      <x v="56"/>
    </i>
    <i r="1">
      <x v="20"/>
    </i>
    <i r="2">
      <x v="16"/>
    </i>
    <i r="3">
      <x v="22"/>
    </i>
    <i r="4">
      <x v="25"/>
    </i>
    <i r="5">
      <x v="10"/>
    </i>
    <i>
      <x v="64"/>
    </i>
    <i r="1">
      <x v="3"/>
    </i>
    <i r="2">
      <x v="5"/>
    </i>
    <i r="3">
      <x v="25"/>
    </i>
    <i r="4">
      <x v="32"/>
    </i>
    <i r="5">
      <x v="38"/>
    </i>
    <i>
      <x v="65"/>
    </i>
    <i r="1">
      <x v="20"/>
    </i>
    <i r="2">
      <x v="16"/>
    </i>
    <i r="3">
      <x v="15"/>
    </i>
    <i r="4">
      <x v="39"/>
    </i>
    <i r="5">
      <x v="30"/>
    </i>
    <i>
      <x v="66"/>
    </i>
    <i r="1">
      <x/>
    </i>
    <i r="2">
      <x v="4"/>
    </i>
    <i r="3">
      <x v="31"/>
    </i>
    <i r="4">
      <x v="39"/>
    </i>
    <i r="5">
      <x v="27"/>
    </i>
    <i>
      <x v="70"/>
    </i>
    <i r="1">
      <x v="4"/>
    </i>
    <i r="2">
      <x v="1"/>
    </i>
    <i r="3">
      <x v="11"/>
    </i>
    <i r="4">
      <x v="25"/>
    </i>
    <i r="5">
      <x v="56"/>
    </i>
    <i>
      <x v="82"/>
    </i>
    <i r="1">
      <x v="6"/>
    </i>
    <i r="2">
      <x v="11"/>
    </i>
    <i r="3">
      <x v="22"/>
    </i>
    <i r="4">
      <x v="34"/>
    </i>
    <i r="5">
      <x v="56"/>
    </i>
    <i>
      <x v="87"/>
    </i>
    <i r="1">
      <x v="3"/>
    </i>
    <i r="2">
      <x v="14"/>
    </i>
    <i r="3">
      <x v="8"/>
    </i>
    <i r="4">
      <x v="44"/>
    </i>
    <i r="5">
      <x v="56"/>
    </i>
    <i>
      <x v="92"/>
    </i>
    <i r="1">
      <x v="20"/>
    </i>
    <i r="2">
      <x v="16"/>
    </i>
    <i r="3">
      <x v="23"/>
    </i>
    <i r="4">
      <x v="39"/>
    </i>
    <i r="5">
      <x v="56"/>
    </i>
    <i>
      <x v="94"/>
    </i>
    <i r="1">
      <x v="7"/>
    </i>
    <i r="2">
      <x v="6"/>
    </i>
    <i r="3">
      <x v="23"/>
    </i>
    <i r="4">
      <x v="38"/>
    </i>
    <i r="5">
      <x v="56"/>
    </i>
    <i>
      <x v="96"/>
    </i>
    <i r="1">
      <x v="20"/>
    </i>
    <i r="2">
      <x v="16"/>
    </i>
    <i r="3">
      <x v="30"/>
    </i>
    <i r="4">
      <x v="39"/>
    </i>
    <i r="5">
      <x v="56"/>
    </i>
    <i>
      <x v="99"/>
    </i>
    <i r="1">
      <x v="15"/>
    </i>
    <i r="2">
      <x v="12"/>
    </i>
    <i r="3">
      <x v="21"/>
    </i>
    <i r="4">
      <x v="33"/>
    </i>
    <i r="5">
      <x v="56"/>
    </i>
    <i>
      <x v="125"/>
    </i>
    <i r="1">
      <x v="10"/>
    </i>
    <i r="2">
      <x v="10"/>
    </i>
    <i r="3">
      <x v="33"/>
    </i>
    <i r="4">
      <x v="31"/>
    </i>
    <i r="5">
      <x v="56"/>
    </i>
    <i>
      <x v="127"/>
    </i>
    <i r="1">
      <x v="10"/>
    </i>
    <i r="2">
      <x v="11"/>
    </i>
    <i r="3">
      <x v="33"/>
    </i>
    <i r="4">
      <x v="41"/>
    </i>
    <i r="5">
      <x v="56"/>
    </i>
    <i t="grand">
      <x/>
    </i>
  </rowItems>
  <colFields count="1">
    <field x="-2"/>
  </colFields>
  <colItems count="7">
    <i>
      <x/>
    </i>
    <i i="1">
      <x v="1"/>
    </i>
    <i i="2">
      <x v="2"/>
    </i>
    <i i="3">
      <x v="3"/>
    </i>
    <i i="4">
      <x v="4"/>
    </i>
    <i i="5">
      <x v="5"/>
    </i>
    <i i="6">
      <x v="6"/>
    </i>
  </colItems>
  <dataFields count="7">
    <dataField name="Count of Belief Tags" fld="8" subtotal="count" baseField="0" baseItem="0"/>
    <dataField name="Count of Start Date" fld="5" subtotal="count" baseField="0" baseItem="0"/>
    <dataField name="Count of End Date" fld="6" subtotal="count" baseField="0" baseItem="0"/>
    <dataField name="Average of Start Date" fld="5" subtotal="average" baseField="0" baseItem="0"/>
    <dataField name="Average of End Date" fld="6" subtotal="average" baseField="0" baseItem="0"/>
    <dataField name="Min of Start Date" fld="5" subtotal="min" baseField="0" baseItem="0"/>
    <dataField name="Max of End Date" fld="6" subtotal="max" baseField="0" baseItem="0"/>
  </dataFields>
  <formats count="1">
    <format dxfId="14">
      <pivotArea type="all" dataOnly="0" outline="0" fieldPosition="0"/>
    </format>
  </formats>
  <pivotTableStyleInfo name="PivotStyleMedium7"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2" name="Total_Beliefs_Count_Table" displayName="Total_Beliefs_Count_Table" ref="E2:G19" totalsRowShown="0">
  <autoFilter ref="E2:G19"/>
  <sortState ref="E3:F20">
    <sortCondition descending="1" ref="F2:F20"/>
  </sortState>
  <tableColumns count="3">
    <tableColumn id="1" name="Belief" dataDxfId="19"/>
    <tableColumn id="2" name="Total Beliefs Count"/>
    <tableColumn id="3" name="% of Testimonies With Belief" dataDxfId="18">
      <calculatedColumnFormula>(F3/88)*100</calculatedColumnFormula>
    </tableColumn>
  </tableColumns>
  <tableStyleInfo name="TableStyleMedium9" showFirstColumn="0" showLastColumn="0" showRowStripes="1" showColumnStripes="0"/>
</table>
</file>

<file path=xl/tables/table2.xml><?xml version="1.0" encoding="utf-8"?>
<table xmlns="http://schemas.openxmlformats.org/spreadsheetml/2006/main" id="3" name="Table3" displayName="Table3" ref="A1:B37" totalsRowShown="0">
  <autoFilter ref="A1:B37"/>
  <sortState ref="A2:B37">
    <sortCondition descending="1" ref="B1:B37"/>
  </sortState>
  <tableColumns count="2">
    <tableColumn id="1" name="Row Labels" dataDxfId="17"/>
    <tableColumn id="2" name="Count of Belief Tags" dataDxfId="16"/>
  </tableColumns>
  <tableStyleInfo name="TableStyleMedium9" showFirstColumn="0" showLastColumn="0" showRowStripes="1" showColumnStripes="0"/>
</table>
</file>

<file path=xl/tables/table3.xml><?xml version="1.0" encoding="utf-8"?>
<table xmlns="http://schemas.openxmlformats.org/spreadsheetml/2006/main" id="4" name="Table4" displayName="Table4" ref="D4:F10" totalsRowShown="0">
  <autoFilter ref="D4:F10"/>
  <sortState ref="D5:F17">
    <sortCondition descending="1" ref="E4:E17"/>
  </sortState>
  <tableColumns count="3">
    <tableColumn id="1" name="Heard Errors"/>
    <tableColumn id="2" name="Count of Heard Errors"/>
    <tableColumn id="3" name="% of Testimonies with Heard Error" dataDxfId="0">
      <calculatedColumnFormula>(32/75)*100</calculatedColumnFormula>
    </tableColumn>
  </tableColumns>
  <tableStyleInfo name="TableStyleMedium9" showFirstColumn="0" showLastColumn="0" showRowStripes="1" showColumnStripes="0"/>
</table>
</file>

<file path=xl/tables/table4.xml><?xml version="1.0" encoding="utf-8"?>
<table xmlns="http://schemas.openxmlformats.org/spreadsheetml/2006/main" id="5" name="Table5" displayName="Table5" ref="D4:E17" totalsRowShown="0">
  <autoFilter ref="D4:E17"/>
  <sortState ref="D5:E17">
    <sortCondition descending="1" ref="E4:E17"/>
  </sortState>
  <tableColumns count="2">
    <tableColumn id="1" name="Heard Errors Where Deponents had &quot;pos_veraces&quot; Beliefs"/>
    <tableColumn id="3" name="Count" dataDxfId="15"/>
  </tableColumns>
  <tableStyleInfo name="TableStyleMedium9" showFirstColumn="0" showLastColumn="0" showRowStripes="1" showColumnStripes="0"/>
</table>
</file>

<file path=xl/tables/table5.xml><?xml version="1.0" encoding="utf-8"?>
<table xmlns="http://schemas.openxmlformats.org/spreadsheetml/2006/main" id="1" name="Table1" displayName="Table1" ref="A1:K222" totalsRowShown="0" headerRowDxfId="13" dataDxfId="12">
  <autoFilter ref="A1:K222"/>
  <tableColumns count="11">
    <tableColumn id="1" name="XML ID" dataDxfId="11"/>
    <tableColumn id="2" name="Latin Deposition" dataDxfId="10"/>
    <tableColumn id="3" name="English Translation" dataDxfId="9"/>
    <tableColumn id="4" name="Latin Start Date" dataDxfId="8"/>
    <tableColumn id="5" name="Latin End Date" dataDxfId="7"/>
    <tableColumn id="6" name="Start Date" dataDxfId="6"/>
    <tableColumn id="7" name="End Date" dataDxfId="5"/>
    <tableColumn id="8" name="Latin Beliefs" dataDxfId="4"/>
    <tableColumn id="9" name="Belief Tags" dataDxfId="3"/>
    <tableColumn id="10" name="Latin Heard Errors" dataDxfId="2"/>
    <tableColumn id="11" name="Heard Errors Tags" dataDxfId="1"/>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 Id="rId2" Type="http://schemas.openxmlformats.org/officeDocument/2006/relationships/table" Target="../tables/table1.xml"/><Relationship Id="rId3" Type="http://schemas.openxmlformats.org/officeDocument/2006/relationships/table" Target="../tables/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4.xml"/><Relationship Id="rId2" Type="http://schemas.openxmlformats.org/officeDocument/2006/relationships/drawing" Target="../drawings/drawing2.xml"/><Relationship Id="rId3" Type="http://schemas.openxmlformats.org/officeDocument/2006/relationships/table" Target="../tables/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 Id="rId2" Type="http://schemas.openxmlformats.org/officeDocument/2006/relationships/drawing" Target="../drawings/drawing3.xml"/><Relationship Id="rId3" Type="http://schemas.openxmlformats.org/officeDocument/2006/relationships/table" Target="../tables/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C78"/>
  <sheetViews>
    <sheetView workbookViewId="0">
      <selection activeCell="A3" sqref="A3"/>
    </sheetView>
  </sheetViews>
  <sheetFormatPr baseColWidth="10" defaultRowHeight="16" x14ac:dyDescent="0.2"/>
  <cols>
    <col min="1" max="1" width="12.83203125" customWidth="1"/>
    <col min="2" max="2" width="16.83203125" bestFit="1" customWidth="1"/>
    <col min="3" max="3" width="16" bestFit="1" customWidth="1"/>
  </cols>
  <sheetData>
    <row r="3" spans="1:3" x14ac:dyDescent="0.2">
      <c r="A3" s="3" t="s">
        <v>563</v>
      </c>
      <c r="B3" t="s">
        <v>566</v>
      </c>
      <c r="C3" t="s">
        <v>567</v>
      </c>
    </row>
    <row r="4" spans="1:3" x14ac:dyDescent="0.2">
      <c r="A4" s="4">
        <v>1195</v>
      </c>
      <c r="B4" s="6">
        <v>1</v>
      </c>
      <c r="C4" s="6">
        <v>1</v>
      </c>
    </row>
    <row r="5" spans="1:3" x14ac:dyDescent="0.2">
      <c r="A5" s="5">
        <v>1233</v>
      </c>
      <c r="B5" s="6">
        <v>1</v>
      </c>
      <c r="C5" s="6">
        <v>1</v>
      </c>
    </row>
    <row r="6" spans="1:3" x14ac:dyDescent="0.2">
      <c r="A6" s="4">
        <v>1200</v>
      </c>
      <c r="B6" s="6">
        <v>1</v>
      </c>
      <c r="C6" s="6"/>
    </row>
    <row r="7" spans="1:3" x14ac:dyDescent="0.2">
      <c r="A7" s="5" t="s">
        <v>564</v>
      </c>
      <c r="B7" s="6">
        <v>1</v>
      </c>
      <c r="C7" s="6"/>
    </row>
    <row r="8" spans="1:3" x14ac:dyDescent="0.2">
      <c r="A8" s="4">
        <v>1205</v>
      </c>
      <c r="B8" s="6">
        <v>3</v>
      </c>
      <c r="C8" s="6">
        <v>3</v>
      </c>
    </row>
    <row r="9" spans="1:3" x14ac:dyDescent="0.2">
      <c r="A9" s="5">
        <v>1215</v>
      </c>
      <c r="B9" s="6">
        <v>1</v>
      </c>
      <c r="C9" s="6">
        <v>1</v>
      </c>
    </row>
    <row r="10" spans="1:3" x14ac:dyDescent="0.2">
      <c r="A10" s="5">
        <v>1233</v>
      </c>
      <c r="B10" s="6">
        <v>1</v>
      </c>
      <c r="C10" s="6">
        <v>1</v>
      </c>
    </row>
    <row r="11" spans="1:3" x14ac:dyDescent="0.2">
      <c r="A11" s="5">
        <v>1238</v>
      </c>
      <c r="B11" s="6">
        <v>1</v>
      </c>
      <c r="C11" s="6">
        <v>1</v>
      </c>
    </row>
    <row r="12" spans="1:3" x14ac:dyDescent="0.2">
      <c r="A12" s="4">
        <v>1215</v>
      </c>
      <c r="B12" s="6">
        <v>5</v>
      </c>
      <c r="C12" s="6">
        <v>5</v>
      </c>
    </row>
    <row r="13" spans="1:3" x14ac:dyDescent="0.2">
      <c r="A13" s="5">
        <v>1233</v>
      </c>
      <c r="B13" s="6">
        <v>1</v>
      </c>
      <c r="C13" s="6">
        <v>1</v>
      </c>
    </row>
    <row r="14" spans="1:3" x14ac:dyDescent="0.2">
      <c r="A14" s="5">
        <v>1234</v>
      </c>
      <c r="B14" s="6">
        <v>1</v>
      </c>
      <c r="C14" s="6">
        <v>1</v>
      </c>
    </row>
    <row r="15" spans="1:3" x14ac:dyDescent="0.2">
      <c r="A15" s="5">
        <v>1235</v>
      </c>
      <c r="B15" s="6">
        <v>1</v>
      </c>
      <c r="C15" s="6">
        <v>1</v>
      </c>
    </row>
    <row r="16" spans="1:3" x14ac:dyDescent="0.2">
      <c r="A16" s="5">
        <v>1239</v>
      </c>
      <c r="B16" s="6">
        <v>1</v>
      </c>
      <c r="C16" s="6">
        <v>1</v>
      </c>
    </row>
    <row r="17" spans="1:3" x14ac:dyDescent="0.2">
      <c r="A17" s="5">
        <v>1243</v>
      </c>
      <c r="B17" s="6">
        <v>1</v>
      </c>
      <c r="C17" s="6">
        <v>1</v>
      </c>
    </row>
    <row r="18" spans="1:3" x14ac:dyDescent="0.2">
      <c r="A18" s="4">
        <v>1220</v>
      </c>
      <c r="B18" s="6">
        <v>3</v>
      </c>
      <c r="C18" s="6">
        <v>3</v>
      </c>
    </row>
    <row r="19" spans="1:3" x14ac:dyDescent="0.2">
      <c r="A19" s="5">
        <v>1221</v>
      </c>
      <c r="B19" s="6">
        <v>1</v>
      </c>
      <c r="C19" s="6">
        <v>1</v>
      </c>
    </row>
    <row r="20" spans="1:3" x14ac:dyDescent="0.2">
      <c r="A20" s="5">
        <v>1239</v>
      </c>
      <c r="B20" s="6">
        <v>1</v>
      </c>
      <c r="C20" s="6">
        <v>1</v>
      </c>
    </row>
    <row r="21" spans="1:3" x14ac:dyDescent="0.2">
      <c r="A21" s="5">
        <v>1240</v>
      </c>
      <c r="B21" s="6">
        <v>1</v>
      </c>
      <c r="C21" s="6">
        <v>1</v>
      </c>
    </row>
    <row r="22" spans="1:3" x14ac:dyDescent="0.2">
      <c r="A22" s="4">
        <v>1223</v>
      </c>
      <c r="B22" s="6">
        <v>3</v>
      </c>
      <c r="C22" s="6">
        <v>3</v>
      </c>
    </row>
    <row r="23" spans="1:3" x14ac:dyDescent="0.2">
      <c r="A23" s="5">
        <v>1229</v>
      </c>
      <c r="B23" s="6">
        <v>1</v>
      </c>
      <c r="C23" s="6">
        <v>1</v>
      </c>
    </row>
    <row r="24" spans="1:3" x14ac:dyDescent="0.2">
      <c r="A24" s="5">
        <v>1237</v>
      </c>
      <c r="B24" s="6">
        <v>1</v>
      </c>
      <c r="C24" s="6">
        <v>1</v>
      </c>
    </row>
    <row r="25" spans="1:3" x14ac:dyDescent="0.2">
      <c r="A25" s="5">
        <v>1242</v>
      </c>
      <c r="B25" s="6">
        <v>1</v>
      </c>
      <c r="C25" s="6">
        <v>1</v>
      </c>
    </row>
    <row r="26" spans="1:3" x14ac:dyDescent="0.2">
      <c r="A26" s="4">
        <v>1225</v>
      </c>
      <c r="B26" s="6">
        <v>7</v>
      </c>
      <c r="C26" s="6">
        <v>6</v>
      </c>
    </row>
    <row r="27" spans="1:3" x14ac:dyDescent="0.2">
      <c r="A27" s="5">
        <v>1230</v>
      </c>
      <c r="B27" s="6">
        <v>1</v>
      </c>
      <c r="C27" s="6">
        <v>1</v>
      </c>
    </row>
    <row r="28" spans="1:3" x14ac:dyDescent="0.2">
      <c r="A28" s="5">
        <v>1235</v>
      </c>
      <c r="B28" s="6">
        <v>2</v>
      </c>
      <c r="C28" s="6">
        <v>2</v>
      </c>
    </row>
    <row r="29" spans="1:3" x14ac:dyDescent="0.2">
      <c r="A29" s="5">
        <v>1240</v>
      </c>
      <c r="B29" s="6">
        <v>1</v>
      </c>
      <c r="C29" s="6">
        <v>1</v>
      </c>
    </row>
    <row r="30" spans="1:3" x14ac:dyDescent="0.2">
      <c r="A30" s="5">
        <v>1243</v>
      </c>
      <c r="B30" s="6">
        <v>2</v>
      </c>
      <c r="C30" s="6">
        <v>2</v>
      </c>
    </row>
    <row r="31" spans="1:3" x14ac:dyDescent="0.2">
      <c r="A31" s="5" t="s">
        <v>564</v>
      </c>
      <c r="B31" s="6">
        <v>1</v>
      </c>
      <c r="C31" s="6"/>
    </row>
    <row r="32" spans="1:3" x14ac:dyDescent="0.2">
      <c r="A32" s="4">
        <v>1227</v>
      </c>
      <c r="B32" s="6">
        <v>2</v>
      </c>
      <c r="C32" s="6">
        <v>2</v>
      </c>
    </row>
    <row r="33" spans="1:3" x14ac:dyDescent="0.2">
      <c r="A33" s="5">
        <v>1235</v>
      </c>
      <c r="B33" s="6">
        <v>1</v>
      </c>
      <c r="C33" s="6">
        <v>1</v>
      </c>
    </row>
    <row r="34" spans="1:3" x14ac:dyDescent="0.2">
      <c r="A34" s="5">
        <v>1244</v>
      </c>
      <c r="B34" s="6">
        <v>1</v>
      </c>
      <c r="C34" s="6">
        <v>1</v>
      </c>
    </row>
    <row r="35" spans="1:3" x14ac:dyDescent="0.2">
      <c r="A35" s="4">
        <v>1229</v>
      </c>
      <c r="B35" s="6">
        <v>3</v>
      </c>
      <c r="C35" s="6">
        <v>3</v>
      </c>
    </row>
    <row r="36" spans="1:3" x14ac:dyDescent="0.2">
      <c r="A36" s="5">
        <v>1237</v>
      </c>
      <c r="B36" s="6">
        <v>1</v>
      </c>
      <c r="C36" s="6">
        <v>1</v>
      </c>
    </row>
    <row r="37" spans="1:3" x14ac:dyDescent="0.2">
      <c r="A37" s="5">
        <v>1242</v>
      </c>
      <c r="B37" s="6">
        <v>1</v>
      </c>
      <c r="C37" s="6">
        <v>1</v>
      </c>
    </row>
    <row r="38" spans="1:3" x14ac:dyDescent="0.2">
      <c r="A38" s="5">
        <v>1244</v>
      </c>
      <c r="B38" s="6">
        <v>1</v>
      </c>
      <c r="C38" s="6">
        <v>1</v>
      </c>
    </row>
    <row r="39" spans="1:3" x14ac:dyDescent="0.2">
      <c r="A39" s="4">
        <v>1230</v>
      </c>
      <c r="B39" s="6">
        <v>4</v>
      </c>
      <c r="C39" s="6">
        <v>4</v>
      </c>
    </row>
    <row r="40" spans="1:3" x14ac:dyDescent="0.2">
      <c r="A40" s="5">
        <v>1235</v>
      </c>
      <c r="B40" s="6">
        <v>2</v>
      </c>
      <c r="C40" s="6">
        <v>2</v>
      </c>
    </row>
    <row r="41" spans="1:3" x14ac:dyDescent="0.2">
      <c r="A41" s="5">
        <v>1236</v>
      </c>
      <c r="B41" s="6">
        <v>1</v>
      </c>
      <c r="C41" s="6">
        <v>1</v>
      </c>
    </row>
    <row r="42" spans="1:3" x14ac:dyDescent="0.2">
      <c r="A42" s="5">
        <v>1242</v>
      </c>
      <c r="B42" s="6">
        <v>1</v>
      </c>
      <c r="C42" s="6">
        <v>1</v>
      </c>
    </row>
    <row r="43" spans="1:3" x14ac:dyDescent="0.2">
      <c r="A43" s="4">
        <v>1231</v>
      </c>
      <c r="B43" s="6">
        <v>5</v>
      </c>
      <c r="C43" s="6">
        <v>5</v>
      </c>
    </row>
    <row r="44" spans="1:3" x14ac:dyDescent="0.2">
      <c r="A44" s="5">
        <v>1233</v>
      </c>
      <c r="B44" s="6">
        <v>1</v>
      </c>
      <c r="C44" s="6">
        <v>1</v>
      </c>
    </row>
    <row r="45" spans="1:3" x14ac:dyDescent="0.2">
      <c r="A45" s="5">
        <v>1239</v>
      </c>
      <c r="B45" s="6">
        <v>2</v>
      </c>
      <c r="C45" s="6">
        <v>2</v>
      </c>
    </row>
    <row r="46" spans="1:3" x14ac:dyDescent="0.2">
      <c r="A46" s="5">
        <v>1240</v>
      </c>
      <c r="B46" s="6">
        <v>1</v>
      </c>
      <c r="C46" s="6">
        <v>1</v>
      </c>
    </row>
    <row r="47" spans="1:3" x14ac:dyDescent="0.2">
      <c r="A47" s="5">
        <v>1241</v>
      </c>
      <c r="B47" s="6">
        <v>1</v>
      </c>
      <c r="C47" s="6">
        <v>1</v>
      </c>
    </row>
    <row r="48" spans="1:3" x14ac:dyDescent="0.2">
      <c r="A48" s="4">
        <v>1232</v>
      </c>
      <c r="B48" s="6">
        <v>1</v>
      </c>
      <c r="C48" s="6">
        <v>1</v>
      </c>
    </row>
    <row r="49" spans="1:3" x14ac:dyDescent="0.2">
      <c r="A49" s="5">
        <v>1239</v>
      </c>
      <c r="B49" s="6">
        <v>1</v>
      </c>
      <c r="C49" s="6">
        <v>1</v>
      </c>
    </row>
    <row r="50" spans="1:3" x14ac:dyDescent="0.2">
      <c r="A50" s="4">
        <v>1233</v>
      </c>
      <c r="B50" s="6">
        <v>6</v>
      </c>
      <c r="C50" s="6">
        <v>6</v>
      </c>
    </row>
    <row r="51" spans="1:3" x14ac:dyDescent="0.2">
      <c r="A51" s="5">
        <v>1235</v>
      </c>
      <c r="B51" s="6">
        <v>1</v>
      </c>
      <c r="C51" s="6">
        <v>1</v>
      </c>
    </row>
    <row r="52" spans="1:3" x14ac:dyDescent="0.2">
      <c r="A52" s="5">
        <v>1240</v>
      </c>
      <c r="B52" s="6">
        <v>2</v>
      </c>
      <c r="C52" s="6">
        <v>2</v>
      </c>
    </row>
    <row r="53" spans="1:3" x14ac:dyDescent="0.2">
      <c r="A53" s="5">
        <v>1241</v>
      </c>
      <c r="B53" s="6">
        <v>2</v>
      </c>
      <c r="C53" s="6">
        <v>2</v>
      </c>
    </row>
    <row r="54" spans="1:3" x14ac:dyDescent="0.2">
      <c r="A54" s="5">
        <v>1244</v>
      </c>
      <c r="B54" s="6">
        <v>1</v>
      </c>
      <c r="C54" s="6">
        <v>1</v>
      </c>
    </row>
    <row r="55" spans="1:3" x14ac:dyDescent="0.2">
      <c r="A55" s="4">
        <v>1235</v>
      </c>
      <c r="B55" s="6">
        <v>2</v>
      </c>
      <c r="C55" s="6">
        <v>2</v>
      </c>
    </row>
    <row r="56" spans="1:3" x14ac:dyDescent="0.2">
      <c r="A56" s="5">
        <v>1239</v>
      </c>
      <c r="B56" s="6">
        <v>1</v>
      </c>
      <c r="C56" s="6">
        <v>1</v>
      </c>
    </row>
    <row r="57" spans="1:3" x14ac:dyDescent="0.2">
      <c r="A57" s="5">
        <v>1244</v>
      </c>
      <c r="B57" s="6">
        <v>1</v>
      </c>
      <c r="C57" s="6">
        <v>1</v>
      </c>
    </row>
    <row r="58" spans="1:3" x14ac:dyDescent="0.2">
      <c r="A58" s="4">
        <v>1237</v>
      </c>
      <c r="B58" s="6">
        <v>4</v>
      </c>
      <c r="C58" s="6">
        <v>4</v>
      </c>
    </row>
    <row r="59" spans="1:3" x14ac:dyDescent="0.2">
      <c r="A59" s="5">
        <v>1237</v>
      </c>
      <c r="B59" s="6">
        <v>2</v>
      </c>
      <c r="C59" s="6">
        <v>2</v>
      </c>
    </row>
    <row r="60" spans="1:3" x14ac:dyDescent="0.2">
      <c r="A60" s="5">
        <v>1239</v>
      </c>
      <c r="B60" s="6">
        <v>1</v>
      </c>
      <c r="C60" s="6">
        <v>1</v>
      </c>
    </row>
    <row r="61" spans="1:3" x14ac:dyDescent="0.2">
      <c r="A61" s="5">
        <v>1241</v>
      </c>
      <c r="B61" s="6">
        <v>1</v>
      </c>
      <c r="C61" s="6">
        <v>1</v>
      </c>
    </row>
    <row r="62" spans="1:3" x14ac:dyDescent="0.2">
      <c r="A62" s="4">
        <v>1238</v>
      </c>
      <c r="B62" s="6">
        <v>4</v>
      </c>
      <c r="C62" s="6">
        <v>4</v>
      </c>
    </row>
    <row r="63" spans="1:3" x14ac:dyDescent="0.2">
      <c r="A63" s="5">
        <v>1240</v>
      </c>
      <c r="B63" s="6">
        <v>2</v>
      </c>
      <c r="C63" s="6">
        <v>2</v>
      </c>
    </row>
    <row r="64" spans="1:3" x14ac:dyDescent="0.2">
      <c r="A64" s="5">
        <v>1241</v>
      </c>
      <c r="B64" s="6">
        <v>1</v>
      </c>
      <c r="C64" s="6">
        <v>1</v>
      </c>
    </row>
    <row r="65" spans="1:3" x14ac:dyDescent="0.2">
      <c r="A65" s="5">
        <v>1242</v>
      </c>
      <c r="B65" s="6">
        <v>1</v>
      </c>
      <c r="C65" s="6">
        <v>1</v>
      </c>
    </row>
    <row r="66" spans="1:3" x14ac:dyDescent="0.2">
      <c r="A66" s="4">
        <v>1239</v>
      </c>
      <c r="B66" s="6">
        <v>1</v>
      </c>
      <c r="C66" s="6">
        <v>1</v>
      </c>
    </row>
    <row r="67" spans="1:3" x14ac:dyDescent="0.2">
      <c r="A67" s="5">
        <v>1241</v>
      </c>
      <c r="B67" s="6">
        <v>1</v>
      </c>
      <c r="C67" s="6">
        <v>1</v>
      </c>
    </row>
    <row r="68" spans="1:3" x14ac:dyDescent="0.2">
      <c r="A68" s="4">
        <v>1240</v>
      </c>
      <c r="B68" s="6">
        <v>2</v>
      </c>
      <c r="C68" s="6">
        <v>2</v>
      </c>
    </row>
    <row r="69" spans="1:3" x14ac:dyDescent="0.2">
      <c r="A69" s="5">
        <v>1243</v>
      </c>
      <c r="B69" s="6">
        <v>1</v>
      </c>
      <c r="C69" s="6">
        <v>1</v>
      </c>
    </row>
    <row r="70" spans="1:3" x14ac:dyDescent="0.2">
      <c r="A70" s="5">
        <v>1244</v>
      </c>
      <c r="B70" s="6">
        <v>1</v>
      </c>
      <c r="C70" s="6">
        <v>1</v>
      </c>
    </row>
    <row r="71" spans="1:3" x14ac:dyDescent="0.2">
      <c r="A71" s="4">
        <v>1241</v>
      </c>
      <c r="B71" s="6">
        <v>1</v>
      </c>
      <c r="C71" s="6">
        <v>1</v>
      </c>
    </row>
    <row r="72" spans="1:3" x14ac:dyDescent="0.2">
      <c r="A72" s="5">
        <v>1243</v>
      </c>
      <c r="B72" s="6">
        <v>1</v>
      </c>
      <c r="C72" s="6">
        <v>1</v>
      </c>
    </row>
    <row r="73" spans="1:3" x14ac:dyDescent="0.2">
      <c r="A73" s="4">
        <v>1243</v>
      </c>
      <c r="B73" s="6">
        <v>1</v>
      </c>
      <c r="C73" s="6">
        <v>1</v>
      </c>
    </row>
    <row r="74" spans="1:3" x14ac:dyDescent="0.2">
      <c r="A74" s="5">
        <v>1244</v>
      </c>
      <c r="B74" s="6">
        <v>1</v>
      </c>
      <c r="C74" s="6">
        <v>1</v>
      </c>
    </row>
    <row r="75" spans="1:3" x14ac:dyDescent="0.2">
      <c r="A75" s="4" t="s">
        <v>564</v>
      </c>
      <c r="B75" s="6"/>
      <c r="C75" s="6">
        <v>1</v>
      </c>
    </row>
    <row r="76" spans="1:3" x14ac:dyDescent="0.2">
      <c r="A76" s="5">
        <v>1240</v>
      </c>
      <c r="B76" s="6"/>
      <c r="C76" s="6">
        <v>1</v>
      </c>
    </row>
    <row r="77" spans="1:3" x14ac:dyDescent="0.2">
      <c r="A77" s="5" t="s">
        <v>564</v>
      </c>
      <c r="B77" s="6"/>
      <c r="C77" s="6"/>
    </row>
    <row r="78" spans="1:3" x14ac:dyDescent="0.2">
      <c r="A78" s="4" t="s">
        <v>565</v>
      </c>
      <c r="B78" s="6">
        <v>59</v>
      </c>
      <c r="C78" s="6">
        <v>58</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8"/>
  <sheetViews>
    <sheetView workbookViewId="0">
      <selection activeCell="A88" sqref="A1:A88"/>
    </sheetView>
  </sheetViews>
  <sheetFormatPr baseColWidth="10" defaultRowHeight="16" x14ac:dyDescent="0.2"/>
  <cols>
    <col min="1" max="1" width="56.6640625" customWidth="1"/>
  </cols>
  <sheetData>
    <row r="1" spans="1:1" ht="32" x14ac:dyDescent="0.2">
      <c r="A1" s="10" t="s">
        <v>6</v>
      </c>
    </row>
    <row r="2" spans="1:1" ht="32" x14ac:dyDescent="0.2">
      <c r="A2" s="11" t="s">
        <v>6</v>
      </c>
    </row>
    <row r="3" spans="1:1" ht="32" x14ac:dyDescent="0.2">
      <c r="A3" s="11" t="s">
        <v>18</v>
      </c>
    </row>
    <row r="4" spans="1:1" ht="32" x14ac:dyDescent="0.2">
      <c r="A4" s="10" t="s">
        <v>18</v>
      </c>
    </row>
    <row r="5" spans="1:1" ht="32" x14ac:dyDescent="0.2">
      <c r="A5" s="11" t="s">
        <v>6</v>
      </c>
    </row>
    <row r="6" spans="1:1" ht="32" x14ac:dyDescent="0.2">
      <c r="A6" s="11" t="s">
        <v>6</v>
      </c>
    </row>
    <row r="7" spans="1:1" x14ac:dyDescent="0.2">
      <c r="A7" s="11" t="s">
        <v>43</v>
      </c>
    </row>
    <row r="8" spans="1:1" x14ac:dyDescent="0.2">
      <c r="A8" s="11" t="s">
        <v>50</v>
      </c>
    </row>
    <row r="9" spans="1:1" x14ac:dyDescent="0.2">
      <c r="A9" s="11" t="s">
        <v>55</v>
      </c>
    </row>
    <row r="10" spans="1:1" x14ac:dyDescent="0.2">
      <c r="A10" s="10" t="s">
        <v>50</v>
      </c>
    </row>
    <row r="11" spans="1:1" x14ac:dyDescent="0.2">
      <c r="A11" s="10" t="s">
        <v>50</v>
      </c>
    </row>
    <row r="12" spans="1:1" x14ac:dyDescent="0.2">
      <c r="A12" s="10" t="s">
        <v>50</v>
      </c>
    </row>
    <row r="13" spans="1:1" ht="32" x14ac:dyDescent="0.2">
      <c r="A13" s="10" t="s">
        <v>84</v>
      </c>
    </row>
    <row r="14" spans="1:1" x14ac:dyDescent="0.2">
      <c r="A14" s="10" t="s">
        <v>50</v>
      </c>
    </row>
    <row r="15" spans="1:1" x14ac:dyDescent="0.2">
      <c r="A15" s="10" t="s">
        <v>94</v>
      </c>
    </row>
    <row r="16" spans="1:1" x14ac:dyDescent="0.2">
      <c r="A16" s="10" t="s">
        <v>50</v>
      </c>
    </row>
    <row r="17" spans="1:1" x14ac:dyDescent="0.2">
      <c r="A17" s="10" t="s">
        <v>50</v>
      </c>
    </row>
    <row r="18" spans="1:1" ht="32" x14ac:dyDescent="0.2">
      <c r="A18" s="10" t="s">
        <v>110</v>
      </c>
    </row>
    <row r="19" spans="1:1" ht="32" x14ac:dyDescent="0.2">
      <c r="A19" s="10" t="s">
        <v>18</v>
      </c>
    </row>
    <row r="20" spans="1:1" x14ac:dyDescent="0.2">
      <c r="A20" s="10" t="s">
        <v>55</v>
      </c>
    </row>
    <row r="21" spans="1:1" ht="32" x14ac:dyDescent="0.2">
      <c r="A21" s="10" t="s">
        <v>126</v>
      </c>
    </row>
    <row r="22" spans="1:1" ht="32" x14ac:dyDescent="0.2">
      <c r="A22" s="10" t="s">
        <v>126</v>
      </c>
    </row>
    <row r="23" spans="1:1" ht="32" x14ac:dyDescent="0.2">
      <c r="A23" s="11" t="s">
        <v>126</v>
      </c>
    </row>
    <row r="24" spans="1:1" x14ac:dyDescent="0.2">
      <c r="A24" s="11" t="s">
        <v>55</v>
      </c>
    </row>
    <row r="25" spans="1:1" x14ac:dyDescent="0.2">
      <c r="A25" s="11" t="s">
        <v>165</v>
      </c>
    </row>
    <row r="26" spans="1:1" x14ac:dyDescent="0.2">
      <c r="A26" s="11" t="s">
        <v>165</v>
      </c>
    </row>
    <row r="27" spans="1:1" ht="32" x14ac:dyDescent="0.2">
      <c r="A27" s="10" t="s">
        <v>175</v>
      </c>
    </row>
    <row r="28" spans="1:1" x14ac:dyDescent="0.2">
      <c r="A28" s="11" t="s">
        <v>185</v>
      </c>
    </row>
    <row r="29" spans="1:1" x14ac:dyDescent="0.2">
      <c r="A29" s="10" t="s">
        <v>185</v>
      </c>
    </row>
    <row r="30" spans="1:1" x14ac:dyDescent="0.2">
      <c r="A30" s="10" t="s">
        <v>185</v>
      </c>
    </row>
    <row r="31" spans="1:1" ht="32" x14ac:dyDescent="0.2">
      <c r="A31" s="11" t="s">
        <v>6</v>
      </c>
    </row>
    <row r="32" spans="1:1" ht="32" x14ac:dyDescent="0.2">
      <c r="A32" s="11" t="s">
        <v>6</v>
      </c>
    </row>
    <row r="33" spans="1:1" ht="32" x14ac:dyDescent="0.2">
      <c r="A33" s="11" t="s">
        <v>217</v>
      </c>
    </row>
    <row r="34" spans="1:1" ht="32" x14ac:dyDescent="0.2">
      <c r="A34" s="11" t="s">
        <v>84</v>
      </c>
    </row>
    <row r="35" spans="1:1" x14ac:dyDescent="0.2">
      <c r="A35" s="10" t="s">
        <v>94</v>
      </c>
    </row>
    <row r="36" spans="1:1" ht="32" x14ac:dyDescent="0.2">
      <c r="A36" s="11" t="s">
        <v>84</v>
      </c>
    </row>
    <row r="37" spans="1:1" ht="32" x14ac:dyDescent="0.2">
      <c r="A37" s="11" t="s">
        <v>244</v>
      </c>
    </row>
    <row r="38" spans="1:1" x14ac:dyDescent="0.2">
      <c r="A38" s="10" t="s">
        <v>257</v>
      </c>
    </row>
    <row r="39" spans="1:1" ht="32" x14ac:dyDescent="0.2">
      <c r="A39" s="10" t="s">
        <v>84</v>
      </c>
    </row>
    <row r="40" spans="1:1" ht="32" x14ac:dyDescent="0.2">
      <c r="A40" s="10" t="s">
        <v>268</v>
      </c>
    </row>
    <row r="41" spans="1:1" ht="32" x14ac:dyDescent="0.2">
      <c r="A41" s="10" t="s">
        <v>275</v>
      </c>
    </row>
    <row r="42" spans="1:1" ht="32" x14ac:dyDescent="0.2">
      <c r="A42" s="10" t="s">
        <v>282</v>
      </c>
    </row>
    <row r="43" spans="1:1" x14ac:dyDescent="0.2">
      <c r="A43" s="10" t="s">
        <v>287</v>
      </c>
    </row>
    <row r="44" spans="1:1" x14ac:dyDescent="0.2">
      <c r="A44" s="10" t="s">
        <v>292</v>
      </c>
    </row>
    <row r="45" spans="1:1" x14ac:dyDescent="0.2">
      <c r="A45" s="10" t="s">
        <v>297</v>
      </c>
    </row>
    <row r="46" spans="1:1" x14ac:dyDescent="0.2">
      <c r="A46" s="10" t="s">
        <v>297</v>
      </c>
    </row>
    <row r="47" spans="1:1" ht="32" x14ac:dyDescent="0.2">
      <c r="A47" s="10" t="s">
        <v>307</v>
      </c>
    </row>
    <row r="48" spans="1:1" x14ac:dyDescent="0.2">
      <c r="A48" s="11" t="s">
        <v>315</v>
      </c>
    </row>
    <row r="49" spans="1:1" x14ac:dyDescent="0.2">
      <c r="A49" s="10" t="s">
        <v>324</v>
      </c>
    </row>
    <row r="50" spans="1:1" ht="32" x14ac:dyDescent="0.2">
      <c r="A50" s="10" t="s">
        <v>18</v>
      </c>
    </row>
    <row r="51" spans="1:1" x14ac:dyDescent="0.2">
      <c r="A51" s="10" t="s">
        <v>185</v>
      </c>
    </row>
    <row r="52" spans="1:1" x14ac:dyDescent="0.2">
      <c r="A52" s="11" t="s">
        <v>55</v>
      </c>
    </row>
    <row r="53" spans="1:1" x14ac:dyDescent="0.2">
      <c r="A53" s="11" t="s">
        <v>297</v>
      </c>
    </row>
    <row r="54" spans="1:1" x14ac:dyDescent="0.2">
      <c r="A54" s="10" t="s">
        <v>350</v>
      </c>
    </row>
    <row r="55" spans="1:1" ht="32" x14ac:dyDescent="0.2">
      <c r="A55" s="11" t="s">
        <v>268</v>
      </c>
    </row>
    <row r="56" spans="1:1" ht="32" x14ac:dyDescent="0.2">
      <c r="A56" s="11" t="s">
        <v>365</v>
      </c>
    </row>
    <row r="57" spans="1:1" ht="32" x14ac:dyDescent="0.2">
      <c r="A57" s="11" t="s">
        <v>307</v>
      </c>
    </row>
    <row r="58" spans="1:1" ht="32" x14ac:dyDescent="0.2">
      <c r="A58" s="11" t="s">
        <v>380</v>
      </c>
    </row>
    <row r="59" spans="1:1" ht="32" x14ac:dyDescent="0.2">
      <c r="A59" s="11" t="s">
        <v>384</v>
      </c>
    </row>
    <row r="60" spans="1:1" ht="32" x14ac:dyDescent="0.2">
      <c r="A60" s="11" t="s">
        <v>390</v>
      </c>
    </row>
    <row r="61" spans="1:1" ht="32" x14ac:dyDescent="0.2">
      <c r="A61" s="11" t="s">
        <v>84</v>
      </c>
    </row>
    <row r="62" spans="1:1" x14ac:dyDescent="0.2">
      <c r="A62" s="10" t="s">
        <v>287</v>
      </c>
    </row>
    <row r="63" spans="1:1" x14ac:dyDescent="0.2">
      <c r="A63" s="10" t="s">
        <v>407</v>
      </c>
    </row>
    <row r="64" spans="1:1" x14ac:dyDescent="0.2">
      <c r="A64" s="10" t="s">
        <v>413</v>
      </c>
    </row>
    <row r="65" spans="1:1" x14ac:dyDescent="0.2">
      <c r="A65" s="10" t="s">
        <v>94</v>
      </c>
    </row>
    <row r="66" spans="1:1" x14ac:dyDescent="0.2">
      <c r="A66" s="10" t="s">
        <v>55</v>
      </c>
    </row>
    <row r="67" spans="1:1" x14ac:dyDescent="0.2">
      <c r="A67" s="10" t="s">
        <v>413</v>
      </c>
    </row>
    <row r="68" spans="1:1" ht="32" x14ac:dyDescent="0.2">
      <c r="A68" s="11" t="s">
        <v>432</v>
      </c>
    </row>
    <row r="69" spans="1:1" ht="32" x14ac:dyDescent="0.2">
      <c r="A69" s="11" t="s">
        <v>18</v>
      </c>
    </row>
    <row r="70" spans="1:1" x14ac:dyDescent="0.2">
      <c r="A70" s="11" t="s">
        <v>257</v>
      </c>
    </row>
    <row r="71" spans="1:1" ht="32" x14ac:dyDescent="0.2">
      <c r="A71" s="11" t="s">
        <v>110</v>
      </c>
    </row>
    <row r="72" spans="1:1" x14ac:dyDescent="0.2">
      <c r="A72" s="11" t="s">
        <v>350</v>
      </c>
    </row>
    <row r="73" spans="1:1" ht="32" x14ac:dyDescent="0.2">
      <c r="A73" s="11" t="s">
        <v>110</v>
      </c>
    </row>
    <row r="74" spans="1:1" ht="32" x14ac:dyDescent="0.2">
      <c r="A74" s="10" t="s">
        <v>457</v>
      </c>
    </row>
    <row r="75" spans="1:1" x14ac:dyDescent="0.2">
      <c r="A75" s="10" t="s">
        <v>55</v>
      </c>
    </row>
    <row r="76" spans="1:1" x14ac:dyDescent="0.2">
      <c r="A76" s="11" t="s">
        <v>55</v>
      </c>
    </row>
    <row r="77" spans="1:1" ht="32" x14ac:dyDescent="0.2">
      <c r="A77" s="11" t="s">
        <v>480</v>
      </c>
    </row>
    <row r="78" spans="1:1" ht="32" x14ac:dyDescent="0.2">
      <c r="A78" s="11" t="s">
        <v>486</v>
      </c>
    </row>
    <row r="79" spans="1:1" x14ac:dyDescent="0.2">
      <c r="A79" s="11" t="s">
        <v>50</v>
      </c>
    </row>
    <row r="80" spans="1:1" x14ac:dyDescent="0.2">
      <c r="A80" s="10" t="s">
        <v>287</v>
      </c>
    </row>
    <row r="81" spans="1:1" x14ac:dyDescent="0.2">
      <c r="A81" s="10" t="s">
        <v>350</v>
      </c>
    </row>
    <row r="82" spans="1:1" ht="32" x14ac:dyDescent="0.2">
      <c r="A82" s="10" t="s">
        <v>506</v>
      </c>
    </row>
    <row r="83" spans="1:1" x14ac:dyDescent="0.2">
      <c r="A83" s="10" t="s">
        <v>287</v>
      </c>
    </row>
    <row r="84" spans="1:1" ht="32" x14ac:dyDescent="0.2">
      <c r="A84" s="11" t="s">
        <v>380</v>
      </c>
    </row>
    <row r="85" spans="1:1" ht="32" x14ac:dyDescent="0.2">
      <c r="A85" s="11" t="s">
        <v>380</v>
      </c>
    </row>
    <row r="86" spans="1:1" ht="32" x14ac:dyDescent="0.2">
      <c r="A86" s="11" t="s">
        <v>307</v>
      </c>
    </row>
    <row r="87" spans="1:1" ht="32" x14ac:dyDescent="0.2">
      <c r="A87" s="10" t="s">
        <v>307</v>
      </c>
    </row>
    <row r="88" spans="1:1" ht="32" x14ac:dyDescent="0.2">
      <c r="A88" s="11" t="s">
        <v>307</v>
      </c>
    </row>
  </sheetData>
  <pageMargins left="0.7" right="0.7" top="0.75" bottom="0.75" header="0.3" footer="0.3"/>
  <pageSetup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X43"/>
  <sheetViews>
    <sheetView workbookViewId="0">
      <selection activeCell="D14" sqref="D14"/>
    </sheetView>
  </sheetViews>
  <sheetFormatPr baseColWidth="10" defaultRowHeight="16" x14ac:dyDescent="0.2"/>
  <cols>
    <col min="1" max="1" width="83.83203125" customWidth="1"/>
    <col min="2" max="2" width="15.5" customWidth="1"/>
    <col min="3" max="3" width="9.6640625" customWidth="1"/>
    <col min="4" max="4" width="6.83203125" customWidth="1"/>
    <col min="5" max="5" width="9.6640625" customWidth="1"/>
    <col min="6" max="6" width="6.83203125" customWidth="1"/>
    <col min="7" max="8" width="5.1640625" customWidth="1"/>
    <col min="9" max="9" width="9.6640625" customWidth="1"/>
    <col min="10" max="10" width="6.83203125" customWidth="1"/>
    <col min="11" max="14" width="5.1640625" customWidth="1"/>
    <col min="15" max="15" width="9.6640625" customWidth="1"/>
    <col min="16" max="16" width="6.83203125" customWidth="1"/>
    <col min="17" max="18" width="5.1640625" customWidth="1"/>
    <col min="19" max="19" width="9.6640625" customWidth="1"/>
    <col min="20" max="20" width="6.83203125" customWidth="1"/>
    <col min="21" max="22" width="5.1640625" customWidth="1"/>
    <col min="23" max="23" width="9.6640625" customWidth="1"/>
    <col min="24" max="24" width="6.83203125" customWidth="1"/>
    <col min="25" max="27" width="5.1640625" customWidth="1"/>
    <col min="28" max="28" width="6.6640625" customWidth="1"/>
    <col min="29" max="29" width="9.6640625" customWidth="1"/>
    <col min="30" max="30" width="6.83203125" customWidth="1"/>
    <col min="31" max="31" width="5.1640625" customWidth="1"/>
    <col min="32" max="32" width="9.6640625" customWidth="1"/>
    <col min="33" max="33" width="6.83203125" customWidth="1"/>
    <col min="34" max="35" width="5.1640625" customWidth="1"/>
    <col min="36" max="36" width="9.6640625" customWidth="1"/>
    <col min="37" max="37" width="6.83203125" customWidth="1"/>
    <col min="38" max="39" width="5.1640625" customWidth="1"/>
    <col min="40" max="40" width="9.6640625" customWidth="1"/>
    <col min="41" max="41" width="6.83203125" customWidth="1"/>
    <col min="42" max="44" width="5.1640625" customWidth="1"/>
    <col min="45" max="45" width="9.6640625" customWidth="1"/>
    <col min="46" max="46" width="6.83203125" customWidth="1"/>
    <col min="47" max="47" width="9.6640625" customWidth="1"/>
    <col min="48" max="48" width="6.83203125" customWidth="1"/>
    <col min="49" max="51" width="5.1640625" customWidth="1"/>
    <col min="52" max="52" width="9.6640625" customWidth="1"/>
    <col min="53" max="53" width="6.83203125" customWidth="1"/>
    <col min="54" max="54" width="5.1640625" customWidth="1"/>
    <col min="55" max="55" width="9.6640625" customWidth="1"/>
    <col min="56" max="56" width="6.83203125" customWidth="1"/>
    <col min="57" max="58" width="5.1640625" customWidth="1"/>
    <col min="59" max="59" width="9.6640625" customWidth="1"/>
    <col min="60" max="60" width="6.83203125" customWidth="1"/>
    <col min="61" max="62" width="5.1640625" customWidth="1"/>
    <col min="63" max="63" width="9.6640625" customWidth="1"/>
    <col min="64" max="64" width="6.83203125" customWidth="1"/>
    <col min="65" max="65" width="9.6640625" customWidth="1"/>
    <col min="66" max="66" width="6.83203125" customWidth="1"/>
    <col min="67" max="67" width="5.1640625" customWidth="1"/>
    <col min="68" max="68" width="9.6640625" customWidth="1"/>
    <col min="69" max="69" width="6.83203125" customWidth="1"/>
    <col min="70" max="70" width="9.6640625" customWidth="1"/>
    <col min="71" max="71" width="6.83203125" customWidth="1"/>
    <col min="72" max="72" width="9.6640625" customWidth="1"/>
    <col min="73" max="73" width="8.33203125" customWidth="1"/>
    <col min="74" max="74" width="6.6640625" customWidth="1"/>
    <col min="75" max="75" width="11.33203125" bestFit="1" customWidth="1"/>
    <col min="76" max="76" width="10.6640625" customWidth="1"/>
  </cols>
  <sheetData>
    <row r="3" spans="1:76" x14ac:dyDescent="0.2">
      <c r="A3" s="3" t="s">
        <v>569</v>
      </c>
      <c r="B3" s="3" t="s">
        <v>568</v>
      </c>
    </row>
    <row r="4" spans="1:76" x14ac:dyDescent="0.2">
      <c r="B4">
        <v>1195</v>
      </c>
      <c r="C4" t="s">
        <v>570</v>
      </c>
      <c r="D4">
        <v>1200</v>
      </c>
      <c r="E4" t="s">
        <v>571</v>
      </c>
      <c r="F4">
        <v>1205</v>
      </c>
      <c r="I4" t="s">
        <v>572</v>
      </c>
      <c r="J4">
        <v>1215</v>
      </c>
      <c r="O4" t="s">
        <v>573</v>
      </c>
      <c r="P4">
        <v>1220</v>
      </c>
      <c r="S4" t="s">
        <v>574</v>
      </c>
      <c r="T4">
        <v>1223</v>
      </c>
      <c r="W4" t="s">
        <v>575</v>
      </c>
      <c r="X4">
        <v>1225</v>
      </c>
      <c r="AC4" t="s">
        <v>576</v>
      </c>
      <c r="AD4">
        <v>1227</v>
      </c>
      <c r="AF4" t="s">
        <v>577</v>
      </c>
      <c r="AG4">
        <v>1229</v>
      </c>
      <c r="AJ4" t="s">
        <v>578</v>
      </c>
      <c r="AK4">
        <v>1230</v>
      </c>
      <c r="AN4" t="s">
        <v>579</v>
      </c>
      <c r="AO4">
        <v>1231</v>
      </c>
      <c r="AS4" t="s">
        <v>580</v>
      </c>
      <c r="AT4">
        <v>1232</v>
      </c>
      <c r="AU4" t="s">
        <v>581</v>
      </c>
      <c r="AV4">
        <v>1233</v>
      </c>
      <c r="AZ4" t="s">
        <v>582</v>
      </c>
      <c r="BA4">
        <v>1235</v>
      </c>
      <c r="BC4" t="s">
        <v>583</v>
      </c>
      <c r="BD4">
        <v>1237</v>
      </c>
      <c r="BG4" t="s">
        <v>584</v>
      </c>
      <c r="BH4">
        <v>1238</v>
      </c>
      <c r="BK4" t="s">
        <v>585</v>
      </c>
      <c r="BL4">
        <v>1239</v>
      </c>
      <c r="BM4" t="s">
        <v>586</v>
      </c>
      <c r="BN4">
        <v>1240</v>
      </c>
      <c r="BP4" t="s">
        <v>587</v>
      </c>
      <c r="BQ4">
        <v>1241</v>
      </c>
      <c r="BR4" t="s">
        <v>588</v>
      </c>
      <c r="BS4">
        <v>1243</v>
      </c>
      <c r="BT4" t="s">
        <v>589</v>
      </c>
      <c r="BU4" t="s">
        <v>564</v>
      </c>
      <c r="BW4" t="s">
        <v>590</v>
      </c>
      <c r="BX4" t="s">
        <v>565</v>
      </c>
    </row>
    <row r="5" spans="1:76" x14ac:dyDescent="0.2">
      <c r="A5" s="3" t="s">
        <v>563</v>
      </c>
      <c r="B5">
        <v>1233</v>
      </c>
      <c r="D5" t="s">
        <v>564</v>
      </c>
      <c r="F5">
        <v>1215</v>
      </c>
      <c r="G5">
        <v>1233</v>
      </c>
      <c r="H5">
        <v>1238</v>
      </c>
      <c r="J5">
        <v>1233</v>
      </c>
      <c r="K5">
        <v>1234</v>
      </c>
      <c r="L5">
        <v>1235</v>
      </c>
      <c r="M5">
        <v>1239</v>
      </c>
      <c r="N5">
        <v>1243</v>
      </c>
      <c r="P5">
        <v>1221</v>
      </c>
      <c r="Q5">
        <v>1239</v>
      </c>
      <c r="R5">
        <v>1240</v>
      </c>
      <c r="T5">
        <v>1229</v>
      </c>
      <c r="U5">
        <v>1237</v>
      </c>
      <c r="V5">
        <v>1242</v>
      </c>
      <c r="X5">
        <v>1230</v>
      </c>
      <c r="Y5">
        <v>1235</v>
      </c>
      <c r="Z5">
        <v>1240</v>
      </c>
      <c r="AA5">
        <v>1243</v>
      </c>
      <c r="AB5" t="s">
        <v>564</v>
      </c>
      <c r="AD5">
        <v>1235</v>
      </c>
      <c r="AE5">
        <v>1244</v>
      </c>
      <c r="AG5">
        <v>1237</v>
      </c>
      <c r="AH5">
        <v>1242</v>
      </c>
      <c r="AI5">
        <v>1244</v>
      </c>
      <c r="AK5">
        <v>1235</v>
      </c>
      <c r="AL5">
        <v>1236</v>
      </c>
      <c r="AM5">
        <v>1242</v>
      </c>
      <c r="AO5">
        <v>1233</v>
      </c>
      <c r="AP5">
        <v>1239</v>
      </c>
      <c r="AQ5">
        <v>1240</v>
      </c>
      <c r="AR5">
        <v>1241</v>
      </c>
      <c r="AT5">
        <v>1239</v>
      </c>
      <c r="AV5">
        <v>1235</v>
      </c>
      <c r="AW5">
        <v>1240</v>
      </c>
      <c r="AX5">
        <v>1241</v>
      </c>
      <c r="AY5">
        <v>1244</v>
      </c>
      <c r="BA5">
        <v>1239</v>
      </c>
      <c r="BB5">
        <v>1244</v>
      </c>
      <c r="BD5">
        <v>1237</v>
      </c>
      <c r="BE5">
        <v>1239</v>
      </c>
      <c r="BF5">
        <v>1241</v>
      </c>
      <c r="BH5">
        <v>1240</v>
      </c>
      <c r="BI5">
        <v>1241</v>
      </c>
      <c r="BJ5">
        <v>1242</v>
      </c>
      <c r="BL5">
        <v>1241</v>
      </c>
      <c r="BN5">
        <v>1243</v>
      </c>
      <c r="BO5">
        <v>1244</v>
      </c>
      <c r="BQ5">
        <v>1243</v>
      </c>
      <c r="BS5">
        <v>1244</v>
      </c>
      <c r="BU5">
        <v>1240</v>
      </c>
      <c r="BV5" t="s">
        <v>564</v>
      </c>
    </row>
    <row r="6" spans="1:76" x14ac:dyDescent="0.2">
      <c r="A6" s="4" t="s">
        <v>564</v>
      </c>
      <c r="B6" s="6"/>
      <c r="C6" s="6"/>
      <c r="D6" s="6"/>
      <c r="E6" s="6"/>
      <c r="F6" s="6"/>
      <c r="G6" s="6"/>
      <c r="H6" s="6"/>
      <c r="I6" s="6"/>
      <c r="J6" s="6"/>
      <c r="K6" s="6"/>
      <c r="L6" s="6"/>
      <c r="M6" s="6"/>
      <c r="N6" s="6"/>
      <c r="O6" s="6"/>
      <c r="P6" s="6"/>
      <c r="Q6" s="6"/>
      <c r="R6" s="6"/>
      <c r="S6" s="6"/>
      <c r="T6" s="6"/>
      <c r="U6" s="6"/>
      <c r="V6" s="6"/>
      <c r="W6" s="6"/>
      <c r="X6" s="6"/>
      <c r="Y6" s="6"/>
      <c r="Z6" s="6"/>
      <c r="AA6" s="6"/>
      <c r="AB6" s="6"/>
      <c r="AC6" s="6"/>
      <c r="AD6" s="6"/>
      <c r="AE6" s="6"/>
      <c r="AF6" s="6"/>
      <c r="AG6" s="6"/>
      <c r="AH6" s="6"/>
      <c r="AI6" s="6"/>
      <c r="AJ6" s="6"/>
      <c r="AK6" s="6"/>
      <c r="AL6" s="6"/>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
      <c r="A7" s="4" t="s">
        <v>315</v>
      </c>
      <c r="B7" s="6"/>
      <c r="C7" s="6"/>
      <c r="D7" s="6"/>
      <c r="E7" s="6"/>
      <c r="F7" s="6"/>
      <c r="G7" s="6"/>
      <c r="H7" s="6"/>
      <c r="I7" s="6"/>
      <c r="J7" s="6"/>
      <c r="K7" s="6"/>
      <c r="L7" s="6"/>
      <c r="M7" s="6"/>
      <c r="N7" s="6"/>
      <c r="O7" s="6"/>
      <c r="P7" s="6"/>
      <c r="Q7" s="6"/>
      <c r="R7" s="6"/>
      <c r="S7" s="6"/>
      <c r="T7" s="6"/>
      <c r="U7" s="6"/>
      <c r="V7" s="6"/>
      <c r="W7" s="6"/>
      <c r="X7" s="6"/>
      <c r="Y7" s="6"/>
      <c r="Z7" s="6"/>
      <c r="AA7" s="6">
        <v>1</v>
      </c>
      <c r="AB7" s="6"/>
      <c r="AC7" s="6">
        <v>1</v>
      </c>
      <c r="AD7" s="6"/>
      <c r="AE7" s="6"/>
      <c r="AF7" s="6"/>
      <c r="AG7" s="6"/>
      <c r="AH7" s="6"/>
      <c r="AI7" s="6"/>
      <c r="AJ7" s="6"/>
      <c r="AK7" s="6"/>
      <c r="AL7" s="6"/>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v>1</v>
      </c>
    </row>
    <row r="8" spans="1:76" x14ac:dyDescent="0.2">
      <c r="A8" s="4" t="s">
        <v>43</v>
      </c>
      <c r="B8" s="6"/>
      <c r="C8" s="6"/>
      <c r="D8" s="6"/>
      <c r="E8" s="6"/>
      <c r="F8" s="6"/>
      <c r="G8" s="6"/>
      <c r="H8" s="6"/>
      <c r="I8" s="6"/>
      <c r="J8" s="6"/>
      <c r="K8" s="6"/>
      <c r="L8" s="6"/>
      <c r="M8" s="6"/>
      <c r="N8" s="6"/>
      <c r="O8" s="6"/>
      <c r="P8" s="6"/>
      <c r="Q8" s="6"/>
      <c r="R8" s="6"/>
      <c r="S8" s="6"/>
      <c r="T8" s="6"/>
      <c r="U8" s="6"/>
      <c r="V8" s="6"/>
      <c r="W8" s="6"/>
      <c r="X8" s="6"/>
      <c r="Y8" s="6"/>
      <c r="Z8" s="6"/>
      <c r="AA8" s="6"/>
      <c r="AB8" s="6"/>
      <c r="AC8" s="6"/>
      <c r="AD8" s="6"/>
      <c r="AE8" s="6"/>
      <c r="AF8" s="6"/>
      <c r="AG8" s="6">
        <v>1</v>
      </c>
      <c r="AH8" s="6"/>
      <c r="AI8" s="6"/>
      <c r="AJ8" s="6">
        <v>1</v>
      </c>
      <c r="AK8" s="6"/>
      <c r="AL8" s="6"/>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v>1</v>
      </c>
    </row>
    <row r="9" spans="1:76" x14ac:dyDescent="0.2">
      <c r="A9" s="4" t="s">
        <v>390</v>
      </c>
      <c r="B9" s="6"/>
      <c r="C9" s="6"/>
      <c r="D9" s="6"/>
      <c r="E9" s="6"/>
      <c r="F9" s="6"/>
      <c r="G9" s="6"/>
      <c r="H9" s="6"/>
      <c r="I9" s="6"/>
      <c r="J9" s="6"/>
      <c r="K9" s="6"/>
      <c r="L9" s="6"/>
      <c r="M9" s="6"/>
      <c r="N9" s="6"/>
      <c r="O9" s="6"/>
      <c r="P9" s="6"/>
      <c r="Q9" s="6"/>
      <c r="R9" s="6"/>
      <c r="S9" s="6"/>
      <c r="T9" s="6"/>
      <c r="U9" s="6"/>
      <c r="V9" s="6"/>
      <c r="W9" s="6"/>
      <c r="X9" s="6"/>
      <c r="Y9" s="6"/>
      <c r="Z9" s="6"/>
      <c r="AA9" s="6"/>
      <c r="AB9" s="6"/>
      <c r="AC9" s="6"/>
      <c r="AD9" s="6"/>
      <c r="AE9" s="6"/>
      <c r="AF9" s="6"/>
      <c r="AG9" s="6"/>
      <c r="AH9" s="6"/>
      <c r="AI9" s="6"/>
      <c r="AJ9" s="6"/>
      <c r="AK9" s="6"/>
      <c r="AL9" s="6"/>
      <c r="AM9" s="6"/>
      <c r="AN9" s="6"/>
      <c r="AO9" s="6"/>
      <c r="AP9" s="6"/>
      <c r="AQ9" s="6"/>
      <c r="AR9" s="6"/>
      <c r="AS9" s="6"/>
      <c r="AT9" s="6"/>
      <c r="AU9" s="6"/>
      <c r="AV9" s="6"/>
      <c r="AW9" s="6"/>
      <c r="AX9" s="6"/>
      <c r="AY9" s="6"/>
      <c r="AZ9" s="6"/>
      <c r="BA9" s="6"/>
      <c r="BB9" s="6"/>
      <c r="BC9" s="6"/>
      <c r="BD9" s="6"/>
      <c r="BE9" s="6"/>
      <c r="BF9" s="6"/>
      <c r="BG9" s="6"/>
      <c r="BH9" s="6"/>
      <c r="BI9" s="6"/>
      <c r="BJ9" s="6"/>
      <c r="BK9" s="6"/>
      <c r="BL9" s="6">
        <v>1</v>
      </c>
      <c r="BM9" s="6">
        <v>1</v>
      </c>
      <c r="BN9" s="6"/>
      <c r="BO9" s="6"/>
      <c r="BP9" s="6"/>
      <c r="BQ9" s="6"/>
      <c r="BR9" s="6"/>
      <c r="BS9" s="6"/>
      <c r="BT9" s="6"/>
      <c r="BU9" s="6"/>
      <c r="BV9" s="6"/>
      <c r="BW9" s="6"/>
      <c r="BX9" s="6">
        <v>1</v>
      </c>
    </row>
    <row r="10" spans="1:76" x14ac:dyDescent="0.2">
      <c r="A10" s="4" t="s">
        <v>432</v>
      </c>
      <c r="B10" s="6"/>
      <c r="C10" s="6"/>
      <c r="D10" s="6"/>
      <c r="E10" s="6"/>
      <c r="F10" s="6"/>
      <c r="G10" s="6"/>
      <c r="H10" s="6"/>
      <c r="I10" s="6"/>
      <c r="J10" s="6"/>
      <c r="K10" s="6"/>
      <c r="L10" s="6"/>
      <c r="M10" s="6"/>
      <c r="N10" s="6"/>
      <c r="O10" s="6"/>
      <c r="P10" s="6"/>
      <c r="Q10" s="6"/>
      <c r="R10" s="6"/>
      <c r="S10" s="6"/>
      <c r="T10" s="6"/>
      <c r="U10" s="6"/>
      <c r="V10" s="6"/>
      <c r="W10" s="6"/>
      <c r="X10" s="6"/>
      <c r="Y10" s="6"/>
      <c r="Z10" s="6"/>
      <c r="AA10" s="6"/>
      <c r="AB10" s="6"/>
      <c r="AC10" s="6"/>
      <c r="AD10" s="6"/>
      <c r="AE10" s="6"/>
      <c r="AF10" s="6"/>
      <c r="AG10" s="6"/>
      <c r="AH10" s="6"/>
      <c r="AI10" s="6">
        <v>1</v>
      </c>
      <c r="AJ10" s="6">
        <v>1</v>
      </c>
      <c r="AK10" s="6"/>
      <c r="AL10" s="6"/>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v>1</v>
      </c>
    </row>
    <row r="11" spans="1:76" x14ac:dyDescent="0.2">
      <c r="A11" s="4" t="s">
        <v>365</v>
      </c>
      <c r="B11" s="6"/>
      <c r="C11" s="6"/>
      <c r="D11" s="6"/>
      <c r="E11" s="6"/>
      <c r="F11" s="6"/>
      <c r="G11" s="6"/>
      <c r="H11" s="6"/>
      <c r="I11" s="6"/>
      <c r="J11" s="6"/>
      <c r="K11" s="6"/>
      <c r="L11" s="6"/>
      <c r="M11" s="6"/>
      <c r="N11" s="6"/>
      <c r="O11" s="6"/>
      <c r="P11" s="6"/>
      <c r="Q11" s="6"/>
      <c r="R11" s="6"/>
      <c r="S11" s="6"/>
      <c r="T11" s="6"/>
      <c r="U11" s="6"/>
      <c r="V11" s="6"/>
      <c r="W11" s="6"/>
      <c r="X11" s="6"/>
      <c r="Y11" s="6"/>
      <c r="Z11" s="6"/>
      <c r="AA11" s="6"/>
      <c r="AB11" s="6"/>
      <c r="AC11" s="6"/>
      <c r="AD11" s="6"/>
      <c r="AE11" s="6"/>
      <c r="AF11" s="6"/>
      <c r="AG11" s="6"/>
      <c r="AH11" s="6"/>
      <c r="AI11" s="6"/>
      <c r="AJ11" s="6"/>
      <c r="AK11" s="6"/>
      <c r="AL11" s="6"/>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v>1</v>
      </c>
      <c r="BW11" s="6">
        <v>1</v>
      </c>
      <c r="BX11" s="6">
        <v>1</v>
      </c>
    </row>
    <row r="12" spans="1:76" x14ac:dyDescent="0.2">
      <c r="A12" s="4" t="s">
        <v>275</v>
      </c>
      <c r="B12" s="6"/>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6"/>
      <c r="AH12" s="6">
        <v>1</v>
      </c>
      <c r="AI12" s="6"/>
      <c r="AJ12" s="6">
        <v>1</v>
      </c>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v>1</v>
      </c>
    </row>
    <row r="13" spans="1:76" x14ac:dyDescent="0.2">
      <c r="A13" s="4" t="s">
        <v>324</v>
      </c>
      <c r="B13" s="6"/>
      <c r="C13" s="6"/>
      <c r="D13" s="6"/>
      <c r="E13" s="6"/>
      <c r="F13" s="6"/>
      <c r="G13" s="6"/>
      <c r="H13" s="6"/>
      <c r="I13" s="6"/>
      <c r="J13" s="6"/>
      <c r="K13" s="6"/>
      <c r="L13" s="6"/>
      <c r="M13" s="6"/>
      <c r="N13" s="6"/>
      <c r="O13" s="6"/>
      <c r="P13" s="6"/>
      <c r="Q13" s="6"/>
      <c r="R13" s="6"/>
      <c r="S13" s="6"/>
      <c r="T13" s="6"/>
      <c r="U13" s="6"/>
      <c r="V13" s="6"/>
      <c r="W13" s="6"/>
      <c r="X13" s="6"/>
      <c r="Y13" s="6"/>
      <c r="Z13" s="6"/>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v>1</v>
      </c>
      <c r="BW13" s="6">
        <v>1</v>
      </c>
      <c r="BX13" s="6">
        <v>1</v>
      </c>
    </row>
    <row r="14" spans="1:76" x14ac:dyDescent="0.2">
      <c r="A14" s="4" t="s">
        <v>292</v>
      </c>
      <c r="B14" s="6"/>
      <c r="C14" s="6"/>
      <c r="D14" s="6"/>
      <c r="E14" s="6"/>
      <c r="F14" s="6"/>
      <c r="G14" s="6"/>
      <c r="H14" s="6"/>
      <c r="I14" s="6"/>
      <c r="J14" s="6"/>
      <c r="K14" s="6"/>
      <c r="L14" s="6"/>
      <c r="M14" s="6"/>
      <c r="N14" s="6"/>
      <c r="O14" s="6"/>
      <c r="P14" s="6"/>
      <c r="Q14" s="6"/>
      <c r="R14" s="6"/>
      <c r="S14" s="6"/>
      <c r="T14" s="6"/>
      <c r="U14" s="6"/>
      <c r="V14" s="6"/>
      <c r="W14" s="6"/>
      <c r="X14" s="6"/>
      <c r="Y14" s="6"/>
      <c r="Z14" s="6"/>
      <c r="AA14" s="6"/>
      <c r="AB14" s="6"/>
      <c r="AC14" s="6"/>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v>1</v>
      </c>
      <c r="BW14" s="6">
        <v>1</v>
      </c>
      <c r="BX14" s="6">
        <v>1</v>
      </c>
    </row>
    <row r="15" spans="1:76" x14ac:dyDescent="0.2">
      <c r="A15" s="4" t="s">
        <v>506</v>
      </c>
      <c r="B15" s="6"/>
      <c r="C15" s="6"/>
      <c r="D15" s="6"/>
      <c r="E15" s="6"/>
      <c r="F15" s="6">
        <v>1</v>
      </c>
      <c r="G15" s="6"/>
      <c r="H15" s="6"/>
      <c r="I15" s="6">
        <v>1</v>
      </c>
      <c r="J15" s="6"/>
      <c r="K15" s="6"/>
      <c r="L15" s="6"/>
      <c r="M15" s="6"/>
      <c r="N15" s="6"/>
      <c r="O15" s="6"/>
      <c r="P15" s="6"/>
      <c r="Q15" s="6"/>
      <c r="R15" s="6"/>
      <c r="S15" s="6"/>
      <c r="T15" s="6"/>
      <c r="U15" s="6"/>
      <c r="V15" s="6"/>
      <c r="W15" s="6"/>
      <c r="X15" s="6"/>
      <c r="Y15" s="6"/>
      <c r="Z15" s="6"/>
      <c r="AA15" s="6"/>
      <c r="AB15" s="6"/>
      <c r="AC15" s="6"/>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v>1</v>
      </c>
    </row>
    <row r="16" spans="1:76" x14ac:dyDescent="0.2">
      <c r="A16" s="4" t="s">
        <v>457</v>
      </c>
      <c r="B16" s="6"/>
      <c r="C16" s="6"/>
      <c r="D16" s="6"/>
      <c r="E16" s="6"/>
      <c r="F16" s="6"/>
      <c r="G16" s="6"/>
      <c r="H16" s="6"/>
      <c r="I16" s="6"/>
      <c r="J16" s="6"/>
      <c r="K16" s="6"/>
      <c r="L16" s="6"/>
      <c r="M16" s="6"/>
      <c r="N16" s="6"/>
      <c r="O16" s="6"/>
      <c r="P16" s="6"/>
      <c r="Q16" s="6"/>
      <c r="R16" s="6"/>
      <c r="S16" s="6"/>
      <c r="T16" s="6"/>
      <c r="U16" s="6"/>
      <c r="V16" s="6"/>
      <c r="W16" s="6"/>
      <c r="X16" s="6"/>
      <c r="Y16" s="6"/>
      <c r="Z16" s="6"/>
      <c r="AA16" s="6"/>
      <c r="AB16" s="6"/>
      <c r="AC16" s="6"/>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v>1</v>
      </c>
      <c r="BW16" s="6">
        <v>1</v>
      </c>
      <c r="BX16" s="6">
        <v>1</v>
      </c>
    </row>
    <row r="17" spans="1:76" x14ac:dyDescent="0.2">
      <c r="A17" s="4" t="s">
        <v>282</v>
      </c>
      <c r="B17" s="6"/>
      <c r="C17" s="6"/>
      <c r="D17" s="6"/>
      <c r="E17" s="6"/>
      <c r="F17" s="6"/>
      <c r="G17" s="6"/>
      <c r="H17" s="6"/>
      <c r="I17" s="6"/>
      <c r="J17" s="6"/>
      <c r="K17" s="6"/>
      <c r="L17" s="6"/>
      <c r="M17" s="6"/>
      <c r="N17" s="6"/>
      <c r="O17" s="6"/>
      <c r="P17" s="6"/>
      <c r="Q17" s="6"/>
      <c r="R17" s="6"/>
      <c r="S17" s="6"/>
      <c r="T17" s="6"/>
      <c r="U17" s="6"/>
      <c r="V17" s="6"/>
      <c r="W17" s="6"/>
      <c r="X17" s="6"/>
      <c r="Y17" s="6"/>
      <c r="Z17" s="6"/>
      <c r="AA17" s="6">
        <v>1</v>
      </c>
      <c r="AB17" s="6"/>
      <c r="AC17" s="6">
        <v>1</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v>1</v>
      </c>
    </row>
    <row r="18" spans="1:76" x14ac:dyDescent="0.2">
      <c r="A18" s="4" t="s">
        <v>244</v>
      </c>
      <c r="B18" s="6"/>
      <c r="C18" s="6"/>
      <c r="D18" s="6"/>
      <c r="E18" s="6"/>
      <c r="F18" s="6"/>
      <c r="G18" s="6"/>
      <c r="H18" s="6"/>
      <c r="I18" s="6"/>
      <c r="J18" s="6"/>
      <c r="K18" s="6"/>
      <c r="L18" s="6"/>
      <c r="M18" s="6"/>
      <c r="N18" s="6"/>
      <c r="O18" s="6"/>
      <c r="P18" s="6"/>
      <c r="Q18" s="6"/>
      <c r="R18" s="6"/>
      <c r="S18" s="6"/>
      <c r="T18" s="6"/>
      <c r="U18" s="6"/>
      <c r="V18" s="6"/>
      <c r="W18" s="6"/>
      <c r="X18" s="6"/>
      <c r="Y18" s="6"/>
      <c r="Z18" s="6"/>
      <c r="AA18" s="6"/>
      <c r="AB18" s="6">
        <v>1</v>
      </c>
      <c r="AC18" s="6">
        <v>1</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v>1</v>
      </c>
    </row>
    <row r="19" spans="1:76" x14ac:dyDescent="0.2">
      <c r="A19" s="4" t="s">
        <v>486</v>
      </c>
      <c r="B19" s="6"/>
      <c r="C19" s="6"/>
      <c r="D19" s="6"/>
      <c r="E19" s="6"/>
      <c r="F19" s="6"/>
      <c r="G19" s="6"/>
      <c r="H19" s="6"/>
      <c r="I19" s="6"/>
      <c r="J19" s="6"/>
      <c r="K19" s="6"/>
      <c r="L19" s="6"/>
      <c r="M19" s="6"/>
      <c r="N19" s="6"/>
      <c r="O19" s="6"/>
      <c r="P19" s="6"/>
      <c r="Q19" s="6"/>
      <c r="R19" s="6"/>
      <c r="S19" s="6"/>
      <c r="T19" s="6"/>
      <c r="U19" s="6"/>
      <c r="V19" s="6"/>
      <c r="W19" s="6"/>
      <c r="X19" s="6"/>
      <c r="Y19" s="6"/>
      <c r="Z19" s="6"/>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v>1</v>
      </c>
      <c r="BO19" s="6"/>
      <c r="BP19" s="6">
        <v>1</v>
      </c>
      <c r="BQ19" s="6"/>
      <c r="BR19" s="6"/>
      <c r="BS19" s="6"/>
      <c r="BT19" s="6"/>
      <c r="BU19" s="6"/>
      <c r="BV19" s="6"/>
      <c r="BW19" s="6"/>
      <c r="BX19" s="6">
        <v>1</v>
      </c>
    </row>
    <row r="20" spans="1:76" x14ac:dyDescent="0.2">
      <c r="A20" s="4" t="s">
        <v>407</v>
      </c>
      <c r="B20" s="6"/>
      <c r="C20" s="6"/>
      <c r="D20" s="6"/>
      <c r="E20" s="6"/>
      <c r="F20" s="6"/>
      <c r="G20" s="6"/>
      <c r="H20" s="6"/>
      <c r="I20" s="6"/>
      <c r="J20" s="6"/>
      <c r="K20" s="6"/>
      <c r="L20" s="6"/>
      <c r="M20" s="6"/>
      <c r="N20" s="6"/>
      <c r="O20" s="6"/>
      <c r="P20" s="6"/>
      <c r="Q20" s="6"/>
      <c r="R20" s="6"/>
      <c r="S20" s="6"/>
      <c r="T20" s="6"/>
      <c r="U20" s="6"/>
      <c r="V20" s="6"/>
      <c r="W20" s="6"/>
      <c r="X20" s="6"/>
      <c r="Y20" s="6"/>
      <c r="Z20" s="6"/>
      <c r="AA20" s="6"/>
      <c r="AB20" s="6"/>
      <c r="AC20" s="6"/>
      <c r="AD20" s="6"/>
      <c r="AE20" s="6"/>
      <c r="AF20" s="6"/>
      <c r="AG20" s="6"/>
      <c r="AH20" s="6"/>
      <c r="AI20" s="6"/>
      <c r="AJ20" s="6"/>
      <c r="AK20" s="6"/>
      <c r="AL20" s="6"/>
      <c r="AM20" s="6"/>
      <c r="AN20" s="6"/>
      <c r="AO20" s="6"/>
      <c r="AP20" s="6"/>
      <c r="AQ20" s="6"/>
      <c r="AR20" s="6"/>
      <c r="AS20" s="6"/>
      <c r="AT20" s="6"/>
      <c r="AU20" s="6"/>
      <c r="AV20" s="6"/>
      <c r="AW20" s="6"/>
      <c r="AX20" s="6"/>
      <c r="AY20" s="6"/>
      <c r="AZ20" s="6"/>
      <c r="BA20" s="6"/>
      <c r="BB20" s="6">
        <v>1</v>
      </c>
      <c r="BC20" s="6">
        <v>1</v>
      </c>
      <c r="BD20" s="6"/>
      <c r="BE20" s="6"/>
      <c r="BF20" s="6"/>
      <c r="BG20" s="6"/>
      <c r="BH20" s="6"/>
      <c r="BI20" s="6"/>
      <c r="BJ20" s="6"/>
      <c r="BK20" s="6"/>
      <c r="BL20" s="6"/>
      <c r="BM20" s="6"/>
      <c r="BN20" s="6"/>
      <c r="BO20" s="6"/>
      <c r="BP20" s="6"/>
      <c r="BQ20" s="6"/>
      <c r="BR20" s="6"/>
      <c r="BS20" s="6"/>
      <c r="BT20" s="6"/>
      <c r="BU20" s="6"/>
      <c r="BV20" s="6"/>
      <c r="BW20" s="6"/>
      <c r="BX20" s="6">
        <v>1</v>
      </c>
    </row>
    <row r="21" spans="1:76" x14ac:dyDescent="0.2">
      <c r="A21" s="4" t="s">
        <v>217</v>
      </c>
      <c r="B21" s="6"/>
      <c r="C21" s="6"/>
      <c r="D21" s="6"/>
      <c r="E21" s="6"/>
      <c r="F21" s="6"/>
      <c r="G21" s="6"/>
      <c r="H21" s="6"/>
      <c r="I21" s="6"/>
      <c r="J21" s="6"/>
      <c r="K21" s="6"/>
      <c r="L21" s="6"/>
      <c r="M21" s="6"/>
      <c r="N21" s="6"/>
      <c r="O21" s="6"/>
      <c r="P21" s="6"/>
      <c r="Q21" s="6"/>
      <c r="R21" s="6"/>
      <c r="S21" s="6"/>
      <c r="T21" s="6"/>
      <c r="U21" s="6"/>
      <c r="V21" s="6"/>
      <c r="W21" s="6"/>
      <c r="X21" s="6"/>
      <c r="Y21" s="6"/>
      <c r="Z21" s="6"/>
      <c r="AA21" s="6"/>
      <c r="AB21" s="6"/>
      <c r="AC21" s="6"/>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v>1</v>
      </c>
      <c r="BK21" s="6">
        <v>1</v>
      </c>
      <c r="BL21" s="6"/>
      <c r="BM21" s="6"/>
      <c r="BN21" s="6"/>
      <c r="BO21" s="6"/>
      <c r="BP21" s="6"/>
      <c r="BQ21" s="6"/>
      <c r="BR21" s="6"/>
      <c r="BS21" s="6"/>
      <c r="BT21" s="6"/>
      <c r="BU21" s="6"/>
      <c r="BV21" s="6"/>
      <c r="BW21" s="6"/>
      <c r="BX21" s="6">
        <v>1</v>
      </c>
    </row>
    <row r="22" spans="1:76" x14ac:dyDescent="0.2">
      <c r="A22" s="4" t="s">
        <v>175</v>
      </c>
      <c r="B22" s="6"/>
      <c r="C22" s="6"/>
      <c r="D22" s="6"/>
      <c r="E22" s="6"/>
      <c r="F22" s="6"/>
      <c r="G22" s="6"/>
      <c r="H22" s="6"/>
      <c r="I22" s="6"/>
      <c r="J22" s="6"/>
      <c r="K22" s="6"/>
      <c r="L22" s="6"/>
      <c r="M22" s="6"/>
      <c r="N22" s="6"/>
      <c r="O22" s="6"/>
      <c r="P22" s="6"/>
      <c r="Q22" s="6"/>
      <c r="R22" s="6"/>
      <c r="S22" s="6"/>
      <c r="T22" s="6"/>
      <c r="U22" s="6"/>
      <c r="V22" s="6"/>
      <c r="W22" s="6"/>
      <c r="X22" s="6"/>
      <c r="Y22" s="6"/>
      <c r="Z22" s="6"/>
      <c r="AA22" s="6"/>
      <c r="AB22" s="6"/>
      <c r="AC22" s="6"/>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v>1</v>
      </c>
      <c r="BW22" s="6">
        <v>1</v>
      </c>
      <c r="BX22" s="6">
        <v>1</v>
      </c>
    </row>
    <row r="23" spans="1:76" x14ac:dyDescent="0.2">
      <c r="A23" s="4" t="s">
        <v>480</v>
      </c>
      <c r="B23" s="6"/>
      <c r="C23" s="6"/>
      <c r="D23" s="6"/>
      <c r="E23" s="6"/>
      <c r="F23" s="6"/>
      <c r="G23" s="6"/>
      <c r="H23" s="6"/>
      <c r="I23" s="6"/>
      <c r="J23" s="6"/>
      <c r="K23" s="6"/>
      <c r="L23" s="6"/>
      <c r="M23" s="6"/>
      <c r="N23" s="6"/>
      <c r="O23" s="6"/>
      <c r="P23" s="6"/>
      <c r="Q23" s="6"/>
      <c r="R23" s="6"/>
      <c r="S23" s="6"/>
      <c r="T23" s="6"/>
      <c r="U23" s="6"/>
      <c r="V23" s="6"/>
      <c r="W23" s="6"/>
      <c r="X23" s="6"/>
      <c r="Y23" s="6"/>
      <c r="Z23" s="6"/>
      <c r="AA23" s="6"/>
      <c r="AB23" s="6"/>
      <c r="AC23" s="6"/>
      <c r="AD23" s="6"/>
      <c r="AE23" s="6"/>
      <c r="AF23" s="6"/>
      <c r="AG23" s="6"/>
      <c r="AH23" s="6"/>
      <c r="AI23" s="6"/>
      <c r="AJ23" s="6"/>
      <c r="AK23" s="6"/>
      <c r="AL23" s="6"/>
      <c r="AM23" s="6"/>
      <c r="AN23" s="6"/>
      <c r="AO23" s="6"/>
      <c r="AP23" s="6"/>
      <c r="AQ23" s="6"/>
      <c r="AR23" s="6"/>
      <c r="AS23" s="6"/>
      <c r="AT23" s="6"/>
      <c r="AU23" s="6"/>
      <c r="AV23" s="6"/>
      <c r="AW23" s="6"/>
      <c r="AX23" s="6">
        <v>1</v>
      </c>
      <c r="AY23" s="6"/>
      <c r="AZ23" s="6">
        <v>1</v>
      </c>
      <c r="BA23" s="6"/>
      <c r="BB23" s="6"/>
      <c r="BC23" s="6"/>
      <c r="BD23" s="6"/>
      <c r="BE23" s="6"/>
      <c r="BF23" s="6"/>
      <c r="BG23" s="6"/>
      <c r="BH23" s="6"/>
      <c r="BI23" s="6"/>
      <c r="BJ23" s="6"/>
      <c r="BK23" s="6"/>
      <c r="BL23" s="6"/>
      <c r="BM23" s="6"/>
      <c r="BN23" s="6"/>
      <c r="BO23" s="6"/>
      <c r="BP23" s="6"/>
      <c r="BQ23" s="6"/>
      <c r="BR23" s="6"/>
      <c r="BS23" s="6"/>
      <c r="BT23" s="6"/>
      <c r="BU23" s="6"/>
      <c r="BV23" s="6"/>
      <c r="BW23" s="6"/>
      <c r="BX23" s="6">
        <v>1</v>
      </c>
    </row>
    <row r="24" spans="1:76" x14ac:dyDescent="0.2">
      <c r="A24" s="4" t="s">
        <v>384</v>
      </c>
      <c r="B24" s="6"/>
      <c r="C24" s="6"/>
      <c r="D24" s="6"/>
      <c r="E24" s="6"/>
      <c r="F24" s="6"/>
      <c r="G24" s="6"/>
      <c r="H24" s="6"/>
      <c r="I24" s="6"/>
      <c r="J24" s="6"/>
      <c r="K24" s="6"/>
      <c r="L24" s="6"/>
      <c r="M24" s="6"/>
      <c r="N24" s="6"/>
      <c r="O24" s="6"/>
      <c r="P24" s="6"/>
      <c r="Q24" s="6"/>
      <c r="R24" s="6"/>
      <c r="S24" s="6"/>
      <c r="T24" s="6"/>
      <c r="U24" s="6"/>
      <c r="V24" s="6"/>
      <c r="W24" s="6"/>
      <c r="X24" s="6"/>
      <c r="Y24" s="6"/>
      <c r="Z24" s="6"/>
      <c r="AA24" s="6"/>
      <c r="AB24" s="6"/>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v>1</v>
      </c>
      <c r="BW24" s="6">
        <v>1</v>
      </c>
      <c r="BX24" s="6">
        <v>1</v>
      </c>
    </row>
    <row r="25" spans="1:76" x14ac:dyDescent="0.2">
      <c r="A25" s="4" t="s">
        <v>257</v>
      </c>
      <c r="B25" s="6"/>
      <c r="C25" s="6"/>
      <c r="D25" s="6"/>
      <c r="E25" s="6"/>
      <c r="F25" s="6"/>
      <c r="G25" s="6"/>
      <c r="H25" s="6"/>
      <c r="I25" s="6"/>
      <c r="J25" s="6"/>
      <c r="K25" s="6"/>
      <c r="L25" s="6">
        <v>1</v>
      </c>
      <c r="M25" s="6"/>
      <c r="N25" s="6"/>
      <c r="O25" s="6">
        <v>1</v>
      </c>
      <c r="P25" s="6"/>
      <c r="Q25" s="6"/>
      <c r="R25" s="6"/>
      <c r="S25" s="6"/>
      <c r="T25" s="6"/>
      <c r="U25" s="6"/>
      <c r="V25" s="6"/>
      <c r="W25" s="6"/>
      <c r="X25" s="6"/>
      <c r="Y25" s="6"/>
      <c r="Z25" s="6"/>
      <c r="AA25" s="6"/>
      <c r="AB25" s="6"/>
      <c r="AC25" s="6"/>
      <c r="AD25" s="6"/>
      <c r="AE25" s="6"/>
      <c r="AF25" s="6"/>
      <c r="AG25" s="6"/>
      <c r="AH25" s="6"/>
      <c r="AI25" s="6"/>
      <c r="AJ25" s="6"/>
      <c r="AK25" s="6"/>
      <c r="AL25" s="6"/>
      <c r="AM25" s="6">
        <v>1</v>
      </c>
      <c r="AN25" s="6">
        <v>1</v>
      </c>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v>2</v>
      </c>
    </row>
    <row r="26" spans="1:76" x14ac:dyDescent="0.2">
      <c r="A26" s="4" t="s">
        <v>165</v>
      </c>
      <c r="B26" s="6"/>
      <c r="C26" s="6"/>
      <c r="D26" s="6"/>
      <c r="E26" s="6"/>
      <c r="F26" s="6"/>
      <c r="G26" s="6"/>
      <c r="H26" s="6"/>
      <c r="I26" s="6"/>
      <c r="J26" s="6"/>
      <c r="K26" s="6"/>
      <c r="L26" s="6"/>
      <c r="M26" s="6"/>
      <c r="N26" s="6"/>
      <c r="O26" s="6"/>
      <c r="P26" s="6"/>
      <c r="Q26" s="6"/>
      <c r="R26" s="6"/>
      <c r="S26" s="6"/>
      <c r="T26" s="6"/>
      <c r="U26" s="6"/>
      <c r="V26" s="6"/>
      <c r="W26" s="6"/>
      <c r="X26" s="6"/>
      <c r="Y26" s="6"/>
      <c r="Z26" s="6"/>
      <c r="AA26" s="6"/>
      <c r="AB26" s="6"/>
      <c r="AC26" s="6"/>
      <c r="AD26" s="6"/>
      <c r="AE26" s="6"/>
      <c r="AF26" s="6"/>
      <c r="AG26" s="6"/>
      <c r="AH26" s="6"/>
      <c r="AI26" s="6"/>
      <c r="AJ26" s="6"/>
      <c r="AK26" s="6"/>
      <c r="AL26" s="6"/>
      <c r="AM26" s="6"/>
      <c r="AN26" s="6"/>
      <c r="AO26" s="6"/>
      <c r="AP26" s="6"/>
      <c r="AQ26" s="6"/>
      <c r="AR26" s="6"/>
      <c r="AS26" s="6"/>
      <c r="AT26" s="6"/>
      <c r="AU26" s="6"/>
      <c r="AV26" s="6"/>
      <c r="AW26" s="6"/>
      <c r="AX26" s="6"/>
      <c r="AY26" s="6"/>
      <c r="AZ26" s="6"/>
      <c r="BA26" s="6"/>
      <c r="BB26" s="6"/>
      <c r="BC26" s="6"/>
      <c r="BD26" s="6">
        <v>1</v>
      </c>
      <c r="BE26" s="6"/>
      <c r="BF26" s="6"/>
      <c r="BG26" s="6">
        <v>1</v>
      </c>
      <c r="BH26" s="6"/>
      <c r="BI26" s="6"/>
      <c r="BJ26" s="6"/>
      <c r="BK26" s="6"/>
      <c r="BL26" s="6"/>
      <c r="BM26" s="6"/>
      <c r="BN26" s="6"/>
      <c r="BO26" s="6"/>
      <c r="BP26" s="6"/>
      <c r="BQ26" s="6"/>
      <c r="BR26" s="6"/>
      <c r="BS26" s="6"/>
      <c r="BT26" s="6"/>
      <c r="BU26" s="6"/>
      <c r="BV26" s="6">
        <v>1</v>
      </c>
      <c r="BW26" s="6">
        <v>1</v>
      </c>
      <c r="BX26" s="6">
        <v>2</v>
      </c>
    </row>
    <row r="27" spans="1:76" x14ac:dyDescent="0.2">
      <c r="A27" s="4" t="s">
        <v>413</v>
      </c>
      <c r="B27" s="6"/>
      <c r="C27" s="6"/>
      <c r="D27" s="6"/>
      <c r="E27" s="6"/>
      <c r="F27" s="6"/>
      <c r="G27" s="6"/>
      <c r="H27" s="6"/>
      <c r="I27" s="6"/>
      <c r="J27" s="6"/>
      <c r="K27" s="6"/>
      <c r="L27" s="6"/>
      <c r="M27" s="6"/>
      <c r="N27" s="6">
        <v>1</v>
      </c>
      <c r="O27" s="6">
        <v>1</v>
      </c>
      <c r="P27" s="6"/>
      <c r="Q27" s="6"/>
      <c r="R27" s="6"/>
      <c r="S27" s="6"/>
      <c r="T27" s="6"/>
      <c r="U27" s="6"/>
      <c r="V27" s="6"/>
      <c r="W27" s="6"/>
      <c r="X27" s="6"/>
      <c r="Y27" s="6"/>
      <c r="Z27" s="6"/>
      <c r="AA27" s="6"/>
      <c r="AB27" s="6"/>
      <c r="AC27" s="6"/>
      <c r="AD27" s="6"/>
      <c r="AE27" s="6"/>
      <c r="AF27" s="6"/>
      <c r="AG27" s="6"/>
      <c r="AH27" s="6"/>
      <c r="AI27" s="6"/>
      <c r="AJ27" s="6"/>
      <c r="AK27" s="6"/>
      <c r="AL27" s="6"/>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v>1</v>
      </c>
      <c r="BP27" s="6">
        <v>1</v>
      </c>
      <c r="BQ27" s="6"/>
      <c r="BR27" s="6"/>
      <c r="BS27" s="6"/>
      <c r="BT27" s="6"/>
      <c r="BU27" s="6"/>
      <c r="BV27" s="6"/>
      <c r="BW27" s="6"/>
      <c r="BX27" s="6">
        <v>2</v>
      </c>
    </row>
    <row r="28" spans="1:76" x14ac:dyDescent="0.2">
      <c r="A28" s="4" t="s">
        <v>268</v>
      </c>
      <c r="B28" s="6"/>
      <c r="C28" s="6"/>
      <c r="D28" s="6"/>
      <c r="E28" s="6"/>
      <c r="F28" s="6"/>
      <c r="G28" s="6"/>
      <c r="H28" s="6"/>
      <c r="I28" s="6"/>
      <c r="J28" s="6"/>
      <c r="K28" s="6"/>
      <c r="L28" s="6"/>
      <c r="M28" s="6"/>
      <c r="N28" s="6"/>
      <c r="O28" s="6"/>
      <c r="P28" s="6">
        <v>1</v>
      </c>
      <c r="Q28" s="6"/>
      <c r="R28" s="6"/>
      <c r="S28" s="6">
        <v>1</v>
      </c>
      <c r="T28" s="6"/>
      <c r="U28" s="6"/>
      <c r="V28" s="6"/>
      <c r="W28" s="6"/>
      <c r="X28" s="6"/>
      <c r="Y28" s="6"/>
      <c r="Z28" s="6"/>
      <c r="AA28" s="6"/>
      <c r="AB28" s="6"/>
      <c r="AC28" s="6"/>
      <c r="AD28" s="6"/>
      <c r="AE28" s="6"/>
      <c r="AF28" s="6"/>
      <c r="AG28" s="6"/>
      <c r="AH28" s="6"/>
      <c r="AI28" s="6"/>
      <c r="AJ28" s="6"/>
      <c r="AK28" s="6"/>
      <c r="AL28" s="6"/>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v>1</v>
      </c>
      <c r="BW28" s="6">
        <v>1</v>
      </c>
      <c r="BX28" s="6">
        <v>2</v>
      </c>
    </row>
    <row r="29" spans="1:76" x14ac:dyDescent="0.2">
      <c r="A29" s="4" t="s">
        <v>380</v>
      </c>
      <c r="B29" s="6"/>
      <c r="C29" s="6"/>
      <c r="D29" s="6"/>
      <c r="E29" s="6"/>
      <c r="F29" s="6"/>
      <c r="G29" s="6"/>
      <c r="H29" s="6"/>
      <c r="I29" s="6"/>
      <c r="J29" s="6"/>
      <c r="K29" s="6"/>
      <c r="L29" s="6"/>
      <c r="M29" s="6"/>
      <c r="N29" s="6"/>
      <c r="O29" s="6"/>
      <c r="P29" s="6"/>
      <c r="Q29" s="6"/>
      <c r="R29" s="6"/>
      <c r="S29" s="6"/>
      <c r="T29" s="6"/>
      <c r="U29" s="6"/>
      <c r="V29" s="6"/>
      <c r="W29" s="6"/>
      <c r="X29" s="6"/>
      <c r="Y29" s="6"/>
      <c r="Z29" s="6"/>
      <c r="AA29" s="6"/>
      <c r="AB29" s="6"/>
      <c r="AC29" s="6"/>
      <c r="AD29" s="6"/>
      <c r="AE29" s="6"/>
      <c r="AF29" s="6"/>
      <c r="AG29" s="6"/>
      <c r="AH29" s="6"/>
      <c r="AI29" s="6"/>
      <c r="AJ29" s="6"/>
      <c r="AK29" s="6"/>
      <c r="AL29" s="6">
        <v>1</v>
      </c>
      <c r="AM29" s="6"/>
      <c r="AN29" s="6">
        <v>1</v>
      </c>
      <c r="AO29" s="6"/>
      <c r="AP29" s="6">
        <v>1</v>
      </c>
      <c r="AQ29" s="6"/>
      <c r="AR29" s="6"/>
      <c r="AS29" s="6">
        <v>1</v>
      </c>
      <c r="AT29" s="6"/>
      <c r="AU29" s="6"/>
      <c r="AV29" s="6">
        <v>1</v>
      </c>
      <c r="AW29" s="6"/>
      <c r="AX29" s="6"/>
      <c r="AY29" s="6"/>
      <c r="AZ29" s="6">
        <v>1</v>
      </c>
      <c r="BA29" s="6"/>
      <c r="BB29" s="6"/>
      <c r="BC29" s="6"/>
      <c r="BD29" s="6"/>
      <c r="BE29" s="6"/>
      <c r="BF29" s="6"/>
      <c r="BG29" s="6"/>
      <c r="BH29" s="6"/>
      <c r="BI29" s="6"/>
      <c r="BJ29" s="6"/>
      <c r="BK29" s="6"/>
      <c r="BL29" s="6"/>
      <c r="BM29" s="6"/>
      <c r="BN29" s="6"/>
      <c r="BO29" s="6"/>
      <c r="BP29" s="6"/>
      <c r="BQ29" s="6"/>
      <c r="BR29" s="6"/>
      <c r="BS29" s="6"/>
      <c r="BT29" s="6"/>
      <c r="BU29" s="6"/>
      <c r="BV29" s="6"/>
      <c r="BW29" s="6"/>
      <c r="BX29" s="6">
        <v>3</v>
      </c>
    </row>
    <row r="30" spans="1:76" x14ac:dyDescent="0.2">
      <c r="A30" s="4" t="s">
        <v>297</v>
      </c>
      <c r="B30" s="6">
        <v>1</v>
      </c>
      <c r="C30" s="6">
        <v>1</v>
      </c>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v>2</v>
      </c>
      <c r="BW30" s="6">
        <v>2</v>
      </c>
      <c r="BX30" s="6">
        <v>3</v>
      </c>
    </row>
    <row r="31" spans="1:76" x14ac:dyDescent="0.2">
      <c r="A31" s="4" t="s">
        <v>110</v>
      </c>
      <c r="B31" s="6"/>
      <c r="C31" s="6"/>
      <c r="D31" s="6"/>
      <c r="E31" s="6"/>
      <c r="F31" s="6"/>
      <c r="G31" s="6"/>
      <c r="H31" s="6"/>
      <c r="I31" s="6"/>
      <c r="J31" s="6"/>
      <c r="K31" s="6"/>
      <c r="L31" s="6"/>
      <c r="M31" s="6"/>
      <c r="N31" s="6"/>
      <c r="O31" s="6"/>
      <c r="P31" s="6"/>
      <c r="Q31" s="6"/>
      <c r="R31" s="6"/>
      <c r="S31" s="6"/>
      <c r="T31" s="6"/>
      <c r="U31" s="6"/>
      <c r="V31" s="6"/>
      <c r="W31" s="6"/>
      <c r="X31" s="6"/>
      <c r="Y31" s="6"/>
      <c r="Z31" s="6"/>
      <c r="AA31" s="6"/>
      <c r="AB31" s="6"/>
      <c r="AC31" s="6"/>
      <c r="AD31" s="6">
        <v>1</v>
      </c>
      <c r="AE31" s="6"/>
      <c r="AF31" s="6">
        <v>1</v>
      </c>
      <c r="AG31" s="6"/>
      <c r="AH31" s="6"/>
      <c r="AI31" s="6"/>
      <c r="AJ31" s="6"/>
      <c r="AK31" s="6"/>
      <c r="AL31" s="6"/>
      <c r="AM31" s="6"/>
      <c r="AN31" s="6"/>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v>2</v>
      </c>
      <c r="BW31" s="6">
        <v>2</v>
      </c>
      <c r="BX31" s="6">
        <v>3</v>
      </c>
    </row>
    <row r="32" spans="1:76" x14ac:dyDescent="0.2">
      <c r="A32" s="4" t="s">
        <v>126</v>
      </c>
      <c r="B32" s="6"/>
      <c r="C32" s="6"/>
      <c r="D32" s="6"/>
      <c r="E32" s="6"/>
      <c r="F32" s="6"/>
      <c r="G32" s="6"/>
      <c r="H32" s="6"/>
      <c r="I32" s="6"/>
      <c r="J32" s="6"/>
      <c r="K32" s="6"/>
      <c r="L32" s="6"/>
      <c r="M32" s="6"/>
      <c r="N32" s="6"/>
      <c r="O32" s="6"/>
      <c r="P32" s="6"/>
      <c r="Q32" s="6"/>
      <c r="R32" s="6"/>
      <c r="S32" s="6"/>
      <c r="T32" s="6"/>
      <c r="U32" s="6">
        <v>1</v>
      </c>
      <c r="V32" s="6"/>
      <c r="W32" s="6">
        <v>1</v>
      </c>
      <c r="X32" s="6"/>
      <c r="Y32" s="6"/>
      <c r="Z32" s="6"/>
      <c r="AA32" s="6"/>
      <c r="AB32" s="6"/>
      <c r="AC32" s="6"/>
      <c r="AD32" s="6"/>
      <c r="AE32" s="6"/>
      <c r="AF32" s="6"/>
      <c r="AG32" s="6"/>
      <c r="AH32" s="6"/>
      <c r="AI32" s="6"/>
      <c r="AJ32" s="6"/>
      <c r="AK32" s="6"/>
      <c r="AL32" s="6"/>
      <c r="AM32" s="6"/>
      <c r="AN32" s="6"/>
      <c r="AO32" s="6">
        <v>1</v>
      </c>
      <c r="AP32" s="6"/>
      <c r="AQ32" s="6"/>
      <c r="AR32" s="6"/>
      <c r="AS32" s="6">
        <v>1</v>
      </c>
      <c r="AT32" s="6"/>
      <c r="AU32" s="6"/>
      <c r="AV32" s="6"/>
      <c r="AW32" s="6">
        <v>1</v>
      </c>
      <c r="AX32" s="6"/>
      <c r="AY32" s="6"/>
      <c r="AZ32" s="6">
        <v>1</v>
      </c>
      <c r="BA32" s="6"/>
      <c r="BB32" s="6"/>
      <c r="BC32" s="6"/>
      <c r="BD32" s="6"/>
      <c r="BE32" s="6"/>
      <c r="BF32" s="6"/>
      <c r="BG32" s="6"/>
      <c r="BH32" s="6"/>
      <c r="BI32" s="6"/>
      <c r="BJ32" s="6"/>
      <c r="BK32" s="6"/>
      <c r="BL32" s="6"/>
      <c r="BM32" s="6"/>
      <c r="BN32" s="6"/>
      <c r="BO32" s="6"/>
      <c r="BP32" s="6"/>
      <c r="BQ32" s="6"/>
      <c r="BR32" s="6"/>
      <c r="BS32" s="6"/>
      <c r="BT32" s="6"/>
      <c r="BU32" s="6"/>
      <c r="BV32" s="6"/>
      <c r="BW32" s="6"/>
      <c r="BX32" s="6">
        <v>3</v>
      </c>
    </row>
    <row r="33" spans="1:76" x14ac:dyDescent="0.2">
      <c r="A33" s="4" t="s">
        <v>350</v>
      </c>
      <c r="B33" s="6"/>
      <c r="C33" s="6"/>
      <c r="D33" s="6"/>
      <c r="E33" s="6"/>
      <c r="F33" s="6"/>
      <c r="G33" s="6"/>
      <c r="H33" s="6"/>
      <c r="I33" s="6"/>
      <c r="J33" s="6"/>
      <c r="K33" s="6"/>
      <c r="L33" s="6"/>
      <c r="M33" s="6"/>
      <c r="N33" s="6"/>
      <c r="O33" s="6"/>
      <c r="P33" s="6"/>
      <c r="Q33" s="6"/>
      <c r="R33" s="6"/>
      <c r="S33" s="6"/>
      <c r="T33" s="6"/>
      <c r="U33" s="6"/>
      <c r="V33" s="6"/>
      <c r="W33" s="6"/>
      <c r="X33" s="6"/>
      <c r="Y33" s="6"/>
      <c r="Z33" s="6"/>
      <c r="AA33" s="6"/>
      <c r="AB33" s="6"/>
      <c r="AC33" s="6"/>
      <c r="AD33" s="6"/>
      <c r="AE33" s="6"/>
      <c r="AF33" s="6"/>
      <c r="AG33" s="6"/>
      <c r="AH33" s="6"/>
      <c r="AI33" s="6"/>
      <c r="AJ33" s="6"/>
      <c r="AK33" s="6"/>
      <c r="AL33" s="6"/>
      <c r="AM33" s="6"/>
      <c r="AN33" s="6"/>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v>3</v>
      </c>
      <c r="BW33" s="6">
        <v>3</v>
      </c>
      <c r="BX33" s="6">
        <v>3</v>
      </c>
    </row>
    <row r="34" spans="1:76" x14ac:dyDescent="0.2">
      <c r="A34" s="4" t="s">
        <v>94</v>
      </c>
      <c r="B34" s="6"/>
      <c r="C34" s="6"/>
      <c r="D34" s="6"/>
      <c r="E34" s="6"/>
      <c r="F34" s="6"/>
      <c r="G34" s="6"/>
      <c r="H34" s="6"/>
      <c r="I34" s="6"/>
      <c r="J34" s="6"/>
      <c r="K34" s="6"/>
      <c r="L34" s="6"/>
      <c r="M34" s="6"/>
      <c r="N34" s="6"/>
      <c r="O34" s="6"/>
      <c r="P34" s="6"/>
      <c r="Q34" s="6"/>
      <c r="R34" s="6"/>
      <c r="S34" s="6"/>
      <c r="T34" s="6"/>
      <c r="U34" s="6"/>
      <c r="V34" s="6"/>
      <c r="W34" s="6"/>
      <c r="X34" s="6"/>
      <c r="Y34" s="6"/>
      <c r="Z34" s="6"/>
      <c r="AA34" s="6"/>
      <c r="AB34" s="6"/>
      <c r="AC34" s="6"/>
      <c r="AD34" s="6"/>
      <c r="AE34" s="6"/>
      <c r="AF34" s="6"/>
      <c r="AG34" s="6"/>
      <c r="AH34" s="6"/>
      <c r="AI34" s="6"/>
      <c r="AJ34" s="6"/>
      <c r="AK34" s="6"/>
      <c r="AL34" s="6"/>
      <c r="AM34" s="6"/>
      <c r="AN34" s="6"/>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v>3</v>
      </c>
      <c r="BW34" s="6">
        <v>3</v>
      </c>
      <c r="BX34" s="6">
        <v>3</v>
      </c>
    </row>
    <row r="35" spans="1:76" x14ac:dyDescent="0.2">
      <c r="A35" s="4" t="s">
        <v>185</v>
      </c>
      <c r="B35" s="6"/>
      <c r="C35" s="6"/>
      <c r="D35" s="6"/>
      <c r="E35" s="6"/>
      <c r="F35" s="6"/>
      <c r="G35" s="6"/>
      <c r="H35" s="6">
        <v>1</v>
      </c>
      <c r="I35" s="6">
        <v>1</v>
      </c>
      <c r="J35" s="6"/>
      <c r="K35" s="6"/>
      <c r="L35" s="6"/>
      <c r="M35" s="6">
        <v>1</v>
      </c>
      <c r="N35" s="6"/>
      <c r="O35" s="6">
        <v>1</v>
      </c>
      <c r="P35" s="6"/>
      <c r="Q35" s="6"/>
      <c r="R35" s="6"/>
      <c r="S35" s="6"/>
      <c r="T35" s="6"/>
      <c r="U35" s="6"/>
      <c r="V35" s="6"/>
      <c r="W35" s="6"/>
      <c r="X35" s="6"/>
      <c r="Y35" s="6"/>
      <c r="Z35" s="6"/>
      <c r="AA35" s="6"/>
      <c r="AB35" s="6"/>
      <c r="AC35" s="6"/>
      <c r="AD35" s="6"/>
      <c r="AE35" s="6"/>
      <c r="AF35" s="6"/>
      <c r="AG35" s="6"/>
      <c r="AH35" s="6"/>
      <c r="AI35" s="6"/>
      <c r="AJ35" s="6"/>
      <c r="AK35" s="6"/>
      <c r="AL35" s="6"/>
      <c r="AM35" s="6"/>
      <c r="AN35" s="6"/>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v>1</v>
      </c>
      <c r="BV35" s="6">
        <v>1</v>
      </c>
      <c r="BW35" s="6">
        <v>2</v>
      </c>
      <c r="BX35" s="6">
        <v>4</v>
      </c>
    </row>
    <row r="36" spans="1:76" x14ac:dyDescent="0.2">
      <c r="A36" s="4" t="s">
        <v>287</v>
      </c>
      <c r="B36" s="6"/>
      <c r="C36" s="6"/>
      <c r="D36" s="6"/>
      <c r="E36" s="6"/>
      <c r="F36" s="6"/>
      <c r="G36" s="6"/>
      <c r="H36" s="6"/>
      <c r="I36" s="6"/>
      <c r="J36" s="6"/>
      <c r="K36" s="6"/>
      <c r="L36" s="6"/>
      <c r="M36" s="6"/>
      <c r="N36" s="6"/>
      <c r="O36" s="6"/>
      <c r="P36" s="6"/>
      <c r="Q36" s="6"/>
      <c r="R36" s="6"/>
      <c r="S36" s="6"/>
      <c r="T36" s="6"/>
      <c r="U36" s="6"/>
      <c r="V36" s="6"/>
      <c r="W36" s="6"/>
      <c r="X36" s="6"/>
      <c r="Y36" s="6"/>
      <c r="Z36" s="6">
        <v>1</v>
      </c>
      <c r="AA36" s="6"/>
      <c r="AB36" s="6"/>
      <c r="AC36" s="6">
        <v>1</v>
      </c>
      <c r="AD36" s="6"/>
      <c r="AE36" s="6"/>
      <c r="AF36" s="6"/>
      <c r="AG36" s="6"/>
      <c r="AH36" s="6"/>
      <c r="AI36" s="6"/>
      <c r="AJ36" s="6"/>
      <c r="AK36" s="6"/>
      <c r="AL36" s="6"/>
      <c r="AM36" s="6"/>
      <c r="AN36" s="6"/>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v>1</v>
      </c>
      <c r="BR36" s="6">
        <v>1</v>
      </c>
      <c r="BS36" s="6"/>
      <c r="BT36" s="6"/>
      <c r="BU36" s="6"/>
      <c r="BV36" s="6">
        <v>2</v>
      </c>
      <c r="BW36" s="6">
        <v>2</v>
      </c>
      <c r="BX36" s="6">
        <v>4</v>
      </c>
    </row>
    <row r="37" spans="1:76" x14ac:dyDescent="0.2">
      <c r="A37" s="4" t="s">
        <v>307</v>
      </c>
      <c r="B37" s="6"/>
      <c r="C37" s="6"/>
      <c r="D37" s="6">
        <v>1</v>
      </c>
      <c r="E37" s="6">
        <v>1</v>
      </c>
      <c r="F37" s="6"/>
      <c r="G37" s="6"/>
      <c r="H37" s="6"/>
      <c r="I37" s="6"/>
      <c r="J37" s="6"/>
      <c r="K37" s="6"/>
      <c r="L37" s="6"/>
      <c r="M37" s="6"/>
      <c r="N37" s="6"/>
      <c r="O37" s="6"/>
      <c r="P37" s="6"/>
      <c r="Q37" s="6"/>
      <c r="R37" s="6"/>
      <c r="S37" s="6"/>
      <c r="T37" s="6"/>
      <c r="U37" s="6"/>
      <c r="V37" s="6"/>
      <c r="W37" s="6"/>
      <c r="X37" s="6"/>
      <c r="Y37" s="6"/>
      <c r="Z37" s="6"/>
      <c r="AA37" s="6"/>
      <c r="AB37" s="6"/>
      <c r="AC37" s="6"/>
      <c r="AD37" s="6"/>
      <c r="AE37" s="6"/>
      <c r="AF37" s="6"/>
      <c r="AG37" s="6"/>
      <c r="AH37" s="6"/>
      <c r="AI37" s="6"/>
      <c r="AJ37" s="6"/>
      <c r="AK37" s="6"/>
      <c r="AL37" s="6"/>
      <c r="AM37" s="6"/>
      <c r="AN37" s="6"/>
      <c r="AO37" s="6"/>
      <c r="AP37" s="6">
        <v>1</v>
      </c>
      <c r="AQ37" s="6">
        <v>1</v>
      </c>
      <c r="AR37" s="6">
        <v>1</v>
      </c>
      <c r="AS37" s="6">
        <v>3</v>
      </c>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v>1</v>
      </c>
      <c r="BW37" s="6">
        <v>1</v>
      </c>
      <c r="BX37" s="6">
        <v>5</v>
      </c>
    </row>
    <row r="38" spans="1:76" x14ac:dyDescent="0.2">
      <c r="A38" s="4" t="s">
        <v>18</v>
      </c>
      <c r="B38" s="6"/>
      <c r="C38" s="6"/>
      <c r="D38" s="6"/>
      <c r="E38" s="6"/>
      <c r="F38" s="6"/>
      <c r="G38" s="6"/>
      <c r="H38" s="6"/>
      <c r="I38" s="6"/>
      <c r="J38" s="6"/>
      <c r="K38" s="6">
        <v>1</v>
      </c>
      <c r="L38" s="6"/>
      <c r="M38" s="6"/>
      <c r="N38" s="6"/>
      <c r="O38" s="6">
        <v>1</v>
      </c>
      <c r="P38" s="6"/>
      <c r="Q38" s="6"/>
      <c r="R38" s="6"/>
      <c r="S38" s="6"/>
      <c r="T38" s="6"/>
      <c r="U38" s="6"/>
      <c r="V38" s="6"/>
      <c r="W38" s="6"/>
      <c r="X38" s="6"/>
      <c r="Y38" s="6"/>
      <c r="Z38" s="6"/>
      <c r="AA38" s="6"/>
      <c r="AB38" s="6"/>
      <c r="AC38" s="6"/>
      <c r="AD38" s="6"/>
      <c r="AE38" s="6"/>
      <c r="AF38" s="6"/>
      <c r="AG38" s="6"/>
      <c r="AH38" s="6"/>
      <c r="AI38" s="6"/>
      <c r="AJ38" s="6"/>
      <c r="AK38" s="6">
        <v>1</v>
      </c>
      <c r="AL38" s="6"/>
      <c r="AM38" s="6"/>
      <c r="AN38" s="6">
        <v>1</v>
      </c>
      <c r="AO38" s="6"/>
      <c r="AP38" s="6"/>
      <c r="AQ38" s="6"/>
      <c r="AR38" s="6"/>
      <c r="AS38" s="6"/>
      <c r="AT38" s="6">
        <v>1</v>
      </c>
      <c r="AU38" s="6">
        <v>1</v>
      </c>
      <c r="AV38" s="6"/>
      <c r="AW38" s="6"/>
      <c r="AX38" s="6"/>
      <c r="AY38" s="6">
        <v>1</v>
      </c>
      <c r="AZ38" s="6">
        <v>1</v>
      </c>
      <c r="BA38" s="6"/>
      <c r="BB38" s="6"/>
      <c r="BC38" s="6"/>
      <c r="BD38" s="6"/>
      <c r="BE38" s="6"/>
      <c r="BF38" s="6"/>
      <c r="BG38" s="6"/>
      <c r="BH38" s="6"/>
      <c r="BI38" s="6"/>
      <c r="BJ38" s="6"/>
      <c r="BK38" s="6"/>
      <c r="BL38" s="6"/>
      <c r="BM38" s="6"/>
      <c r="BN38" s="6"/>
      <c r="BO38" s="6"/>
      <c r="BP38" s="6"/>
      <c r="BQ38" s="6"/>
      <c r="BR38" s="6"/>
      <c r="BS38" s="6"/>
      <c r="BT38" s="6"/>
      <c r="BU38" s="6"/>
      <c r="BV38" s="6">
        <v>1</v>
      </c>
      <c r="BW38" s="6">
        <v>1</v>
      </c>
      <c r="BX38" s="6">
        <v>5</v>
      </c>
    </row>
    <row r="39" spans="1:76" x14ac:dyDescent="0.2">
      <c r="A39" s="4" t="s">
        <v>84</v>
      </c>
      <c r="B39" s="6"/>
      <c r="C39" s="6"/>
      <c r="D39" s="6"/>
      <c r="E39" s="6"/>
      <c r="F39" s="6"/>
      <c r="G39" s="6"/>
      <c r="H39" s="6"/>
      <c r="I39" s="6"/>
      <c r="J39" s="6"/>
      <c r="K39" s="6"/>
      <c r="L39" s="6"/>
      <c r="M39" s="6"/>
      <c r="N39" s="6"/>
      <c r="O39" s="6"/>
      <c r="P39" s="6"/>
      <c r="Q39" s="6">
        <v>1</v>
      </c>
      <c r="R39" s="6"/>
      <c r="S39" s="6">
        <v>1</v>
      </c>
      <c r="T39" s="6"/>
      <c r="U39" s="6"/>
      <c r="V39" s="6"/>
      <c r="W39" s="6"/>
      <c r="X39" s="6"/>
      <c r="Y39" s="6">
        <v>1</v>
      </c>
      <c r="Z39" s="6"/>
      <c r="AA39" s="6"/>
      <c r="AB39" s="6"/>
      <c r="AC39" s="6">
        <v>1</v>
      </c>
      <c r="AD39" s="6"/>
      <c r="AE39" s="6"/>
      <c r="AF39" s="6"/>
      <c r="AG39" s="6"/>
      <c r="AH39" s="6"/>
      <c r="AI39" s="6"/>
      <c r="AJ39" s="6"/>
      <c r="AK39" s="6"/>
      <c r="AL39" s="6"/>
      <c r="AM39" s="6"/>
      <c r="AN39" s="6"/>
      <c r="AO39" s="6"/>
      <c r="AP39" s="6"/>
      <c r="AQ39" s="6"/>
      <c r="AR39" s="6"/>
      <c r="AS39" s="6"/>
      <c r="AT39" s="6"/>
      <c r="AU39" s="6"/>
      <c r="AV39" s="6"/>
      <c r="AW39" s="6">
        <v>1</v>
      </c>
      <c r="AX39" s="6"/>
      <c r="AY39" s="6"/>
      <c r="AZ39" s="6">
        <v>1</v>
      </c>
      <c r="BA39" s="6"/>
      <c r="BB39" s="6"/>
      <c r="BC39" s="6"/>
      <c r="BD39" s="6"/>
      <c r="BE39" s="6"/>
      <c r="BF39" s="6"/>
      <c r="BG39" s="6"/>
      <c r="BH39" s="6">
        <v>1</v>
      </c>
      <c r="BI39" s="6"/>
      <c r="BJ39" s="6"/>
      <c r="BK39" s="6">
        <v>1</v>
      </c>
      <c r="BL39" s="6"/>
      <c r="BM39" s="6"/>
      <c r="BN39" s="6"/>
      <c r="BO39" s="6"/>
      <c r="BP39" s="6"/>
      <c r="BQ39" s="6"/>
      <c r="BR39" s="6"/>
      <c r="BS39" s="6"/>
      <c r="BT39" s="6"/>
      <c r="BU39" s="6"/>
      <c r="BV39" s="6">
        <v>1</v>
      </c>
      <c r="BW39" s="6">
        <v>1</v>
      </c>
      <c r="BX39" s="6">
        <v>5</v>
      </c>
    </row>
    <row r="40" spans="1:76" x14ac:dyDescent="0.2">
      <c r="A40" s="4" t="s">
        <v>6</v>
      </c>
      <c r="B40" s="6"/>
      <c r="C40" s="6"/>
      <c r="D40" s="6"/>
      <c r="E40" s="6"/>
      <c r="F40" s="6"/>
      <c r="G40" s="6"/>
      <c r="H40" s="6"/>
      <c r="I40" s="6"/>
      <c r="J40" s="6">
        <v>1</v>
      </c>
      <c r="K40" s="6"/>
      <c r="L40" s="6"/>
      <c r="M40" s="6"/>
      <c r="N40" s="6"/>
      <c r="O40" s="6">
        <v>1</v>
      </c>
      <c r="P40" s="6"/>
      <c r="Q40" s="6"/>
      <c r="R40" s="6">
        <v>1</v>
      </c>
      <c r="S40" s="6">
        <v>1</v>
      </c>
      <c r="T40" s="6"/>
      <c r="U40" s="6"/>
      <c r="V40" s="6"/>
      <c r="W40" s="6"/>
      <c r="X40" s="6"/>
      <c r="Y40" s="6"/>
      <c r="Z40" s="6"/>
      <c r="AA40" s="6"/>
      <c r="AB40" s="6"/>
      <c r="AC40" s="6"/>
      <c r="AD40" s="6"/>
      <c r="AE40" s="6"/>
      <c r="AF40" s="6"/>
      <c r="AG40" s="6"/>
      <c r="AH40" s="6"/>
      <c r="AI40" s="6"/>
      <c r="AJ40" s="6"/>
      <c r="AK40" s="6"/>
      <c r="AL40" s="6"/>
      <c r="AM40" s="6"/>
      <c r="AN40" s="6"/>
      <c r="AO40" s="6"/>
      <c r="AP40" s="6"/>
      <c r="AQ40" s="6"/>
      <c r="AR40" s="6"/>
      <c r="AS40" s="6"/>
      <c r="AT40" s="6"/>
      <c r="AU40" s="6"/>
      <c r="AV40" s="6"/>
      <c r="AW40" s="6"/>
      <c r="AX40" s="6">
        <v>1</v>
      </c>
      <c r="AY40" s="6"/>
      <c r="AZ40" s="6">
        <v>1</v>
      </c>
      <c r="BA40" s="6"/>
      <c r="BB40" s="6"/>
      <c r="BC40" s="6"/>
      <c r="BD40" s="6"/>
      <c r="BE40" s="6"/>
      <c r="BF40" s="6"/>
      <c r="BG40" s="6"/>
      <c r="BH40" s="6">
        <v>1</v>
      </c>
      <c r="BI40" s="6"/>
      <c r="BJ40" s="6"/>
      <c r="BK40" s="6">
        <v>1</v>
      </c>
      <c r="BL40" s="6"/>
      <c r="BM40" s="6"/>
      <c r="BN40" s="6"/>
      <c r="BO40" s="6"/>
      <c r="BP40" s="6"/>
      <c r="BQ40" s="6"/>
      <c r="BR40" s="6"/>
      <c r="BS40" s="6">
        <v>1</v>
      </c>
      <c r="BT40" s="6">
        <v>1</v>
      </c>
      <c r="BU40" s="6"/>
      <c r="BV40" s="6">
        <v>1</v>
      </c>
      <c r="BW40" s="6">
        <v>1</v>
      </c>
      <c r="BX40" s="6">
        <v>6</v>
      </c>
    </row>
    <row r="41" spans="1:76" x14ac:dyDescent="0.2">
      <c r="A41" s="4" t="s">
        <v>55</v>
      </c>
      <c r="B41" s="6"/>
      <c r="C41" s="6"/>
      <c r="D41" s="6"/>
      <c r="E41" s="6"/>
      <c r="F41" s="6"/>
      <c r="G41" s="6">
        <v>1</v>
      </c>
      <c r="H41" s="6"/>
      <c r="I41" s="6">
        <v>1</v>
      </c>
      <c r="J41" s="6"/>
      <c r="K41" s="6"/>
      <c r="L41" s="6"/>
      <c r="M41" s="6"/>
      <c r="N41" s="6"/>
      <c r="O41" s="6"/>
      <c r="P41" s="6"/>
      <c r="Q41" s="6"/>
      <c r="R41" s="6"/>
      <c r="S41" s="6"/>
      <c r="T41" s="6"/>
      <c r="U41" s="6"/>
      <c r="V41" s="6"/>
      <c r="W41" s="6"/>
      <c r="X41" s="6"/>
      <c r="Y41" s="6"/>
      <c r="Z41" s="6"/>
      <c r="AA41" s="6"/>
      <c r="AB41" s="6"/>
      <c r="AC41" s="6"/>
      <c r="AD41" s="6"/>
      <c r="AE41" s="6"/>
      <c r="AF41" s="6"/>
      <c r="AG41" s="6"/>
      <c r="AH41" s="6"/>
      <c r="AI41" s="6"/>
      <c r="AJ41" s="6"/>
      <c r="AK41" s="6"/>
      <c r="AL41" s="6"/>
      <c r="AM41" s="6"/>
      <c r="AN41" s="6"/>
      <c r="AO41" s="6"/>
      <c r="AP41" s="6"/>
      <c r="AQ41" s="6"/>
      <c r="AR41" s="6"/>
      <c r="AS41" s="6"/>
      <c r="AT41" s="6"/>
      <c r="AU41" s="6"/>
      <c r="AV41" s="6"/>
      <c r="AW41" s="6"/>
      <c r="AX41" s="6"/>
      <c r="AY41" s="6"/>
      <c r="AZ41" s="6"/>
      <c r="BA41" s="6"/>
      <c r="BB41" s="6"/>
      <c r="BC41" s="6"/>
      <c r="BD41" s="6"/>
      <c r="BE41" s="6">
        <v>1</v>
      </c>
      <c r="BF41" s="6"/>
      <c r="BG41" s="6">
        <v>1</v>
      </c>
      <c r="BH41" s="6"/>
      <c r="BI41" s="6">
        <v>1</v>
      </c>
      <c r="BJ41" s="6"/>
      <c r="BK41" s="6">
        <v>1</v>
      </c>
      <c r="BL41" s="6"/>
      <c r="BM41" s="6"/>
      <c r="BN41" s="6"/>
      <c r="BO41" s="6"/>
      <c r="BP41" s="6"/>
      <c r="BQ41" s="6"/>
      <c r="BR41" s="6"/>
      <c r="BS41" s="6"/>
      <c r="BT41" s="6"/>
      <c r="BU41" s="6"/>
      <c r="BV41" s="6">
        <v>4</v>
      </c>
      <c r="BW41" s="6">
        <v>4</v>
      </c>
      <c r="BX41" s="6">
        <v>7</v>
      </c>
    </row>
    <row r="42" spans="1:76" x14ac:dyDescent="0.2">
      <c r="A42" s="4" t="s">
        <v>50</v>
      </c>
      <c r="B42" s="6"/>
      <c r="C42" s="6"/>
      <c r="D42" s="6"/>
      <c r="E42" s="6"/>
      <c r="F42" s="6"/>
      <c r="G42" s="6"/>
      <c r="H42" s="6"/>
      <c r="I42" s="6"/>
      <c r="J42" s="6"/>
      <c r="K42" s="6"/>
      <c r="L42" s="6"/>
      <c r="M42" s="6"/>
      <c r="N42" s="6"/>
      <c r="O42" s="6"/>
      <c r="P42" s="6"/>
      <c r="Q42" s="6"/>
      <c r="R42" s="6"/>
      <c r="S42" s="6"/>
      <c r="T42" s="6">
        <v>1</v>
      </c>
      <c r="U42" s="6"/>
      <c r="V42" s="6">
        <v>1</v>
      </c>
      <c r="W42" s="6">
        <v>2</v>
      </c>
      <c r="X42" s="6"/>
      <c r="Y42" s="6">
        <v>1</v>
      </c>
      <c r="Z42" s="6"/>
      <c r="AA42" s="6"/>
      <c r="AB42" s="6"/>
      <c r="AC42" s="6">
        <v>1</v>
      </c>
      <c r="AD42" s="6"/>
      <c r="AE42" s="6">
        <v>1</v>
      </c>
      <c r="AF42" s="6">
        <v>1</v>
      </c>
      <c r="AG42" s="6"/>
      <c r="AH42" s="6"/>
      <c r="AI42" s="6"/>
      <c r="AJ42" s="6"/>
      <c r="AK42" s="6"/>
      <c r="AL42" s="6"/>
      <c r="AM42" s="6"/>
      <c r="AN42" s="6"/>
      <c r="AO42" s="6"/>
      <c r="AP42" s="6"/>
      <c r="AQ42" s="6"/>
      <c r="AR42" s="6"/>
      <c r="AS42" s="6"/>
      <c r="AT42" s="6"/>
      <c r="AU42" s="6"/>
      <c r="AV42" s="6"/>
      <c r="AW42" s="6"/>
      <c r="AX42" s="6"/>
      <c r="AY42" s="6"/>
      <c r="AZ42" s="6"/>
      <c r="BA42" s="6">
        <v>1</v>
      </c>
      <c r="BB42" s="6"/>
      <c r="BC42" s="6">
        <v>1</v>
      </c>
      <c r="BD42" s="6">
        <v>1</v>
      </c>
      <c r="BE42" s="6"/>
      <c r="BF42" s="6">
        <v>1</v>
      </c>
      <c r="BG42" s="6">
        <v>2</v>
      </c>
      <c r="BH42" s="6"/>
      <c r="BI42" s="6"/>
      <c r="BJ42" s="6"/>
      <c r="BK42" s="6"/>
      <c r="BL42" s="6"/>
      <c r="BM42" s="6"/>
      <c r="BN42" s="6"/>
      <c r="BO42" s="6"/>
      <c r="BP42" s="6"/>
      <c r="BQ42" s="6"/>
      <c r="BR42" s="6"/>
      <c r="BS42" s="6"/>
      <c r="BT42" s="6"/>
      <c r="BU42" s="6"/>
      <c r="BV42" s="6">
        <v>1</v>
      </c>
      <c r="BW42" s="6">
        <v>1</v>
      </c>
      <c r="BX42" s="6">
        <v>8</v>
      </c>
    </row>
    <row r="43" spans="1:76" x14ac:dyDescent="0.2">
      <c r="A43" s="4" t="s">
        <v>565</v>
      </c>
      <c r="B43" s="6">
        <v>1</v>
      </c>
      <c r="C43" s="6">
        <v>1</v>
      </c>
      <c r="D43" s="6">
        <v>1</v>
      </c>
      <c r="E43" s="6">
        <v>1</v>
      </c>
      <c r="F43" s="6">
        <v>1</v>
      </c>
      <c r="G43" s="6">
        <v>1</v>
      </c>
      <c r="H43" s="6">
        <v>1</v>
      </c>
      <c r="I43" s="6">
        <v>3</v>
      </c>
      <c r="J43" s="6">
        <v>1</v>
      </c>
      <c r="K43" s="6">
        <v>1</v>
      </c>
      <c r="L43" s="6">
        <v>1</v>
      </c>
      <c r="M43" s="6">
        <v>1</v>
      </c>
      <c r="N43" s="6">
        <v>1</v>
      </c>
      <c r="O43" s="6">
        <v>5</v>
      </c>
      <c r="P43" s="6">
        <v>1</v>
      </c>
      <c r="Q43" s="6">
        <v>1</v>
      </c>
      <c r="R43" s="6">
        <v>1</v>
      </c>
      <c r="S43" s="6">
        <v>3</v>
      </c>
      <c r="T43" s="6">
        <v>1</v>
      </c>
      <c r="U43" s="6">
        <v>1</v>
      </c>
      <c r="V43" s="6">
        <v>1</v>
      </c>
      <c r="W43" s="6">
        <v>3</v>
      </c>
      <c r="X43" s="6"/>
      <c r="Y43" s="6">
        <v>2</v>
      </c>
      <c r="Z43" s="6">
        <v>1</v>
      </c>
      <c r="AA43" s="6">
        <v>2</v>
      </c>
      <c r="AB43" s="6">
        <v>1</v>
      </c>
      <c r="AC43" s="6">
        <v>6</v>
      </c>
      <c r="AD43" s="6">
        <v>1</v>
      </c>
      <c r="AE43" s="6">
        <v>1</v>
      </c>
      <c r="AF43" s="6">
        <v>2</v>
      </c>
      <c r="AG43" s="6">
        <v>1</v>
      </c>
      <c r="AH43" s="6">
        <v>1</v>
      </c>
      <c r="AI43" s="6">
        <v>1</v>
      </c>
      <c r="AJ43" s="6">
        <v>3</v>
      </c>
      <c r="AK43" s="6">
        <v>1</v>
      </c>
      <c r="AL43" s="6">
        <v>1</v>
      </c>
      <c r="AM43" s="6">
        <v>1</v>
      </c>
      <c r="AN43" s="6">
        <v>3</v>
      </c>
      <c r="AO43" s="6">
        <v>1</v>
      </c>
      <c r="AP43" s="6">
        <v>2</v>
      </c>
      <c r="AQ43" s="6">
        <v>1</v>
      </c>
      <c r="AR43" s="6">
        <v>1</v>
      </c>
      <c r="AS43" s="6">
        <v>5</v>
      </c>
      <c r="AT43" s="6">
        <v>1</v>
      </c>
      <c r="AU43" s="6">
        <v>1</v>
      </c>
      <c r="AV43" s="6">
        <v>1</v>
      </c>
      <c r="AW43" s="6">
        <v>2</v>
      </c>
      <c r="AX43" s="6">
        <v>2</v>
      </c>
      <c r="AY43" s="6">
        <v>1</v>
      </c>
      <c r="AZ43" s="6">
        <v>6</v>
      </c>
      <c r="BA43" s="6">
        <v>1</v>
      </c>
      <c r="BB43" s="6">
        <v>1</v>
      </c>
      <c r="BC43" s="6">
        <v>2</v>
      </c>
      <c r="BD43" s="6">
        <v>2</v>
      </c>
      <c r="BE43" s="6">
        <v>1</v>
      </c>
      <c r="BF43" s="6">
        <v>1</v>
      </c>
      <c r="BG43" s="6">
        <v>4</v>
      </c>
      <c r="BH43" s="6">
        <v>2</v>
      </c>
      <c r="BI43" s="6">
        <v>1</v>
      </c>
      <c r="BJ43" s="6">
        <v>1</v>
      </c>
      <c r="BK43" s="6">
        <v>4</v>
      </c>
      <c r="BL43" s="6">
        <v>1</v>
      </c>
      <c r="BM43" s="6">
        <v>1</v>
      </c>
      <c r="BN43" s="6">
        <v>1</v>
      </c>
      <c r="BO43" s="6">
        <v>1</v>
      </c>
      <c r="BP43" s="6">
        <v>2</v>
      </c>
      <c r="BQ43" s="6">
        <v>1</v>
      </c>
      <c r="BR43" s="6">
        <v>1</v>
      </c>
      <c r="BS43" s="6">
        <v>1</v>
      </c>
      <c r="BT43" s="6">
        <v>1</v>
      </c>
      <c r="BU43" s="6">
        <v>1</v>
      </c>
      <c r="BV43" s="6">
        <v>30</v>
      </c>
      <c r="BW43" s="6">
        <v>31</v>
      </c>
      <c r="BX43" s="6">
        <v>88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41"/>
  <sheetViews>
    <sheetView workbookViewId="0">
      <selection activeCell="L42" sqref="E4:L42"/>
    </sheetView>
  </sheetViews>
  <sheetFormatPr baseColWidth="10" defaultRowHeight="16" x14ac:dyDescent="0.2"/>
  <cols>
    <col min="1" max="1" width="83.83203125" customWidth="1"/>
    <col min="2" max="2" width="17.33203125" customWidth="1"/>
    <col min="4" max="4" width="83.83203125" bestFit="1" customWidth="1"/>
  </cols>
  <sheetData>
    <row r="3" spans="1:5" ht="17" x14ac:dyDescent="0.2">
      <c r="A3" s="3" t="s">
        <v>563</v>
      </c>
      <c r="B3" t="s">
        <v>569</v>
      </c>
      <c r="E3" s="7"/>
    </row>
    <row r="4" spans="1:5" ht="17" x14ac:dyDescent="0.2">
      <c r="A4" s="4" t="s">
        <v>292</v>
      </c>
      <c r="B4" s="6">
        <v>1</v>
      </c>
      <c r="E4" s="7"/>
    </row>
    <row r="5" spans="1:5" ht="17" x14ac:dyDescent="0.2">
      <c r="A5" s="4" t="s">
        <v>350</v>
      </c>
      <c r="B5" s="6">
        <v>3</v>
      </c>
      <c r="D5" s="7"/>
      <c r="E5" s="7"/>
    </row>
    <row r="6" spans="1:5" ht="17" x14ac:dyDescent="0.2">
      <c r="A6" s="4" t="s">
        <v>94</v>
      </c>
      <c r="B6" s="6">
        <v>3</v>
      </c>
      <c r="D6" s="7"/>
      <c r="E6" s="7"/>
    </row>
    <row r="7" spans="1:5" ht="17" x14ac:dyDescent="0.2">
      <c r="A7" s="4" t="s">
        <v>324</v>
      </c>
      <c r="B7" s="6">
        <v>1</v>
      </c>
      <c r="D7" s="7"/>
      <c r="E7" s="7"/>
    </row>
    <row r="8" spans="1:5" ht="17" x14ac:dyDescent="0.2">
      <c r="A8" s="4" t="s">
        <v>384</v>
      </c>
      <c r="B8" s="6">
        <v>1</v>
      </c>
      <c r="D8" s="7"/>
      <c r="E8" s="7"/>
    </row>
    <row r="9" spans="1:5" ht="17" x14ac:dyDescent="0.2">
      <c r="A9" s="4" t="s">
        <v>175</v>
      </c>
      <c r="B9" s="6">
        <v>1</v>
      </c>
      <c r="D9" s="7"/>
      <c r="E9" s="7"/>
    </row>
    <row r="10" spans="1:5" ht="17" x14ac:dyDescent="0.2">
      <c r="A10" s="4" t="s">
        <v>407</v>
      </c>
      <c r="B10" s="6">
        <v>1</v>
      </c>
      <c r="D10" s="7"/>
      <c r="E10" s="7"/>
    </row>
    <row r="11" spans="1:5" ht="17" x14ac:dyDescent="0.2">
      <c r="A11" s="4" t="s">
        <v>165</v>
      </c>
      <c r="B11" s="6">
        <v>2</v>
      </c>
      <c r="D11" s="7"/>
      <c r="E11" s="7"/>
    </row>
    <row r="12" spans="1:5" ht="17" x14ac:dyDescent="0.2">
      <c r="A12" s="4" t="s">
        <v>413</v>
      </c>
      <c r="B12" s="6">
        <v>2</v>
      </c>
      <c r="D12" s="7"/>
    </row>
    <row r="13" spans="1:5" ht="17" x14ac:dyDescent="0.2">
      <c r="A13" s="4" t="s">
        <v>84</v>
      </c>
      <c r="B13" s="6">
        <v>5</v>
      </c>
      <c r="D13" s="7"/>
    </row>
    <row r="14" spans="1:5" x14ac:dyDescent="0.2">
      <c r="A14" s="4" t="s">
        <v>244</v>
      </c>
      <c r="B14" s="6">
        <v>1</v>
      </c>
    </row>
    <row r="15" spans="1:5" x14ac:dyDescent="0.2">
      <c r="A15" s="4" t="s">
        <v>268</v>
      </c>
      <c r="B15" s="6">
        <v>2</v>
      </c>
    </row>
    <row r="16" spans="1:5" x14ac:dyDescent="0.2">
      <c r="A16" s="4" t="s">
        <v>257</v>
      </c>
      <c r="B16" s="6">
        <v>2</v>
      </c>
    </row>
    <row r="17" spans="1:2" x14ac:dyDescent="0.2">
      <c r="A17" s="4" t="s">
        <v>365</v>
      </c>
      <c r="B17" s="6">
        <v>1</v>
      </c>
    </row>
    <row r="18" spans="1:2" x14ac:dyDescent="0.2">
      <c r="A18" s="4" t="s">
        <v>275</v>
      </c>
      <c r="B18" s="6">
        <v>1</v>
      </c>
    </row>
    <row r="19" spans="1:2" x14ac:dyDescent="0.2">
      <c r="A19" s="4" t="s">
        <v>185</v>
      </c>
      <c r="B19" s="6">
        <v>4</v>
      </c>
    </row>
    <row r="20" spans="1:2" x14ac:dyDescent="0.2">
      <c r="A20" s="4" t="s">
        <v>432</v>
      </c>
      <c r="B20" s="6">
        <v>1</v>
      </c>
    </row>
    <row r="21" spans="1:2" x14ac:dyDescent="0.2">
      <c r="A21" s="4" t="s">
        <v>43</v>
      </c>
      <c r="B21" s="6">
        <v>1</v>
      </c>
    </row>
    <row r="22" spans="1:2" x14ac:dyDescent="0.2">
      <c r="A22" s="4" t="s">
        <v>315</v>
      </c>
      <c r="B22" s="6">
        <v>1</v>
      </c>
    </row>
    <row r="23" spans="1:2" x14ac:dyDescent="0.2">
      <c r="A23" s="4" t="s">
        <v>282</v>
      </c>
      <c r="B23" s="6">
        <v>1</v>
      </c>
    </row>
    <row r="24" spans="1:2" x14ac:dyDescent="0.2">
      <c r="A24" s="4" t="s">
        <v>480</v>
      </c>
      <c r="B24" s="6">
        <v>1</v>
      </c>
    </row>
    <row r="25" spans="1:2" x14ac:dyDescent="0.2">
      <c r="A25" s="4" t="s">
        <v>55</v>
      </c>
      <c r="B25" s="6">
        <v>7</v>
      </c>
    </row>
    <row r="26" spans="1:2" x14ac:dyDescent="0.2">
      <c r="A26" s="4" t="s">
        <v>287</v>
      </c>
      <c r="B26" s="6">
        <v>4</v>
      </c>
    </row>
    <row r="27" spans="1:2" x14ac:dyDescent="0.2">
      <c r="A27" s="4" t="s">
        <v>110</v>
      </c>
      <c r="B27" s="6">
        <v>3</v>
      </c>
    </row>
    <row r="28" spans="1:2" x14ac:dyDescent="0.2">
      <c r="A28" s="4" t="s">
        <v>506</v>
      </c>
      <c r="B28" s="6">
        <v>1</v>
      </c>
    </row>
    <row r="29" spans="1:2" x14ac:dyDescent="0.2">
      <c r="A29" s="4" t="s">
        <v>18</v>
      </c>
      <c r="B29" s="6">
        <v>5</v>
      </c>
    </row>
    <row r="30" spans="1:2" x14ac:dyDescent="0.2">
      <c r="A30" s="4" t="s">
        <v>50</v>
      </c>
      <c r="B30" s="6">
        <v>8</v>
      </c>
    </row>
    <row r="31" spans="1:2" x14ac:dyDescent="0.2">
      <c r="A31" s="4" t="s">
        <v>486</v>
      </c>
      <c r="B31" s="6">
        <v>1</v>
      </c>
    </row>
    <row r="32" spans="1:2" x14ac:dyDescent="0.2">
      <c r="A32" s="4" t="s">
        <v>6</v>
      </c>
      <c r="B32" s="6">
        <v>6</v>
      </c>
    </row>
    <row r="33" spans="1:2" x14ac:dyDescent="0.2">
      <c r="A33" s="4" t="s">
        <v>126</v>
      </c>
      <c r="B33" s="6">
        <v>3</v>
      </c>
    </row>
    <row r="34" spans="1:2" x14ac:dyDescent="0.2">
      <c r="A34" s="4" t="s">
        <v>457</v>
      </c>
      <c r="B34" s="6">
        <v>1</v>
      </c>
    </row>
    <row r="35" spans="1:2" x14ac:dyDescent="0.2">
      <c r="A35" s="4" t="s">
        <v>297</v>
      </c>
      <c r="B35" s="6">
        <v>3</v>
      </c>
    </row>
    <row r="36" spans="1:2" x14ac:dyDescent="0.2">
      <c r="A36" s="4" t="s">
        <v>380</v>
      </c>
      <c r="B36" s="6">
        <v>3</v>
      </c>
    </row>
    <row r="37" spans="1:2" x14ac:dyDescent="0.2">
      <c r="A37" s="4" t="s">
        <v>307</v>
      </c>
      <c r="B37" s="6">
        <v>5</v>
      </c>
    </row>
    <row r="38" spans="1:2" x14ac:dyDescent="0.2">
      <c r="A38" s="4" t="s">
        <v>390</v>
      </c>
      <c r="B38" s="6">
        <v>1</v>
      </c>
    </row>
    <row r="39" spans="1:2" x14ac:dyDescent="0.2">
      <c r="A39" s="4" t="s">
        <v>217</v>
      </c>
      <c r="B39" s="6">
        <v>1</v>
      </c>
    </row>
    <row r="40" spans="1:2" x14ac:dyDescent="0.2">
      <c r="A40" s="4" t="s">
        <v>564</v>
      </c>
      <c r="B40" s="6"/>
    </row>
    <row r="41" spans="1:2" x14ac:dyDescent="0.2">
      <c r="A41" s="4" t="s">
        <v>565</v>
      </c>
      <c r="B41" s="6">
        <v>88</v>
      </c>
    </row>
  </sheetData>
  <dataConsolid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16" workbookViewId="0">
      <selection activeCell="F5" sqref="F5"/>
    </sheetView>
  </sheetViews>
  <sheetFormatPr baseColWidth="10" defaultRowHeight="16" x14ac:dyDescent="0.2"/>
  <cols>
    <col min="1" max="1" width="83.83203125" bestFit="1" customWidth="1"/>
    <col min="2" max="2" width="20.33203125" bestFit="1" customWidth="1"/>
    <col min="5" max="5" width="21.83203125" bestFit="1" customWidth="1"/>
    <col min="6" max="6" width="19.83203125" bestFit="1" customWidth="1"/>
    <col min="7" max="7" width="27.33203125" bestFit="1" customWidth="1"/>
    <col min="8" max="8" width="19.33203125" bestFit="1" customWidth="1"/>
    <col min="9" max="9" width="16.33203125" bestFit="1" customWidth="1"/>
  </cols>
  <sheetData>
    <row r="1" spans="1:7" ht="17" x14ac:dyDescent="0.2">
      <c r="A1" t="s">
        <v>563</v>
      </c>
      <c r="B1" t="s">
        <v>569</v>
      </c>
      <c r="E1" s="7"/>
    </row>
    <row r="2" spans="1:7" x14ac:dyDescent="0.2">
      <c r="A2" s="4" t="s">
        <v>50</v>
      </c>
      <c r="B2" s="6">
        <v>8</v>
      </c>
      <c r="E2" s="8" t="s">
        <v>610</v>
      </c>
      <c r="F2" t="s">
        <v>608</v>
      </c>
      <c r="G2" t="s">
        <v>609</v>
      </c>
    </row>
    <row r="3" spans="1:7" ht="17" x14ac:dyDescent="0.2">
      <c r="A3" s="4" t="s">
        <v>55</v>
      </c>
      <c r="B3" s="6">
        <v>7</v>
      </c>
      <c r="D3" s="7"/>
      <c r="E3" s="9" t="s">
        <v>591</v>
      </c>
      <c r="F3">
        <f>SUMIF(A:A,"*pos_bonos_homines*",B:B)</f>
        <v>76</v>
      </c>
      <c r="G3">
        <f t="shared" ref="G3:G19" si="0">(F3/88)*100</f>
        <v>86.36363636363636</v>
      </c>
    </row>
    <row r="4" spans="1:7" ht="17" x14ac:dyDescent="0.2">
      <c r="A4" s="4" t="s">
        <v>6</v>
      </c>
      <c r="B4" s="6">
        <v>6</v>
      </c>
      <c r="D4" s="7"/>
      <c r="E4" s="8" t="s">
        <v>602</v>
      </c>
      <c r="F4">
        <f>SUMIF(A:A,"*pos_bonam_fidem*",B:B)</f>
        <v>60</v>
      </c>
      <c r="G4">
        <f t="shared" si="0"/>
        <v>68.181818181818173</v>
      </c>
    </row>
    <row r="5" spans="1:7" ht="17" x14ac:dyDescent="0.2">
      <c r="A5" s="4" t="s">
        <v>84</v>
      </c>
      <c r="B5" s="6">
        <v>5</v>
      </c>
      <c r="D5" s="7"/>
      <c r="E5" s="9" t="s">
        <v>603</v>
      </c>
      <c r="F5">
        <f>SUMIF(A:A,"*pos_amicos_dei*",B:B)</f>
        <v>53</v>
      </c>
      <c r="G5">
        <f t="shared" si="0"/>
        <v>60.227272727272727</v>
      </c>
    </row>
    <row r="6" spans="1:7" ht="17" x14ac:dyDescent="0.2">
      <c r="A6" s="4" t="s">
        <v>18</v>
      </c>
      <c r="B6" s="6">
        <v>5</v>
      </c>
      <c r="D6" s="7"/>
      <c r="E6" s="9" t="s">
        <v>593</v>
      </c>
      <c r="F6">
        <f>SUMIF(A:A,"*pos_posse_salvari*",B:B)</f>
        <v>40</v>
      </c>
      <c r="G6">
        <f t="shared" si="0"/>
        <v>45.454545454545453</v>
      </c>
    </row>
    <row r="7" spans="1:7" ht="17" x14ac:dyDescent="0.2">
      <c r="A7" s="4" t="s">
        <v>307</v>
      </c>
      <c r="B7" s="6">
        <v>5</v>
      </c>
      <c r="D7" s="7"/>
      <c r="E7" s="9" t="s">
        <v>604</v>
      </c>
      <c r="F7">
        <f>SUMIF(A:A,"*pos_veraces*",B:B)</f>
        <v>37</v>
      </c>
      <c r="G7">
        <f t="shared" si="0"/>
        <v>42.045454545454547</v>
      </c>
    </row>
    <row r="8" spans="1:7" ht="17" x14ac:dyDescent="0.2">
      <c r="A8" s="4" t="s">
        <v>185</v>
      </c>
      <c r="B8" s="6">
        <v>4</v>
      </c>
      <c r="D8" s="7"/>
      <c r="E8" s="8" t="s">
        <v>595</v>
      </c>
      <c r="F8">
        <f>SUMIF(A:A,"*neg_bonos_homines*",B:B)</f>
        <v>9</v>
      </c>
      <c r="G8">
        <f t="shared" si="0"/>
        <v>10.227272727272728</v>
      </c>
    </row>
    <row r="9" spans="1:7" ht="17" x14ac:dyDescent="0.2">
      <c r="A9" s="4" t="s">
        <v>287</v>
      </c>
      <c r="B9" s="6">
        <v>4</v>
      </c>
      <c r="D9" s="7"/>
      <c r="E9" s="9" t="s">
        <v>592</v>
      </c>
      <c r="F9">
        <f>SUMIF(A:A,"*neg_bonam_fidem*",B:B)</f>
        <v>7</v>
      </c>
      <c r="G9">
        <f t="shared" si="0"/>
        <v>7.9545454545454541</v>
      </c>
    </row>
    <row r="10" spans="1:7" ht="17" x14ac:dyDescent="0.2">
      <c r="A10" s="4" t="s">
        <v>350</v>
      </c>
      <c r="B10" s="6">
        <v>3</v>
      </c>
      <c r="D10" s="7"/>
      <c r="E10" s="9" t="s">
        <v>594</v>
      </c>
      <c r="F10">
        <f>SUMIF(A:A,"*neg_posse_salvari*",B:B)</f>
        <v>4</v>
      </c>
      <c r="G10">
        <f t="shared" si="0"/>
        <v>4.5454545454545459</v>
      </c>
    </row>
    <row r="11" spans="1:7" ht="17" x14ac:dyDescent="0.2">
      <c r="A11" s="4" t="s">
        <v>94</v>
      </c>
      <c r="B11" s="6">
        <v>3</v>
      </c>
      <c r="D11" s="7"/>
      <c r="E11" s="9" t="s">
        <v>597</v>
      </c>
      <c r="F11">
        <f>SUMIF(A:A,"*neg_veraces*",B:B)</f>
        <v>3</v>
      </c>
      <c r="G11">
        <f t="shared" si="0"/>
        <v>3.4090909090909087</v>
      </c>
    </row>
    <row r="12" spans="1:7" x14ac:dyDescent="0.2">
      <c r="A12" s="4" t="s">
        <v>110</v>
      </c>
      <c r="B12" s="6">
        <v>3</v>
      </c>
      <c r="E12" s="9" t="s">
        <v>596</v>
      </c>
      <c r="F12">
        <f>SUMIF(A:A,"*neg_amicos_dei*",B:B)</f>
        <v>2</v>
      </c>
      <c r="G12">
        <f t="shared" si="0"/>
        <v>2.2727272727272729</v>
      </c>
    </row>
    <row r="13" spans="1:7" x14ac:dyDescent="0.2">
      <c r="A13" s="4" t="s">
        <v>126</v>
      </c>
      <c r="B13" s="6">
        <v>3</v>
      </c>
      <c r="E13" s="9" t="s">
        <v>599</v>
      </c>
      <c r="F13">
        <f>SUMIF(A:A,"*neg_err_hostia*",B:B)</f>
        <v>2</v>
      </c>
      <c r="G13">
        <f t="shared" si="0"/>
        <v>2.2727272727272729</v>
      </c>
    </row>
    <row r="14" spans="1:7" x14ac:dyDescent="0.2">
      <c r="A14" s="4" t="s">
        <v>297</v>
      </c>
      <c r="B14" s="6">
        <v>3</v>
      </c>
      <c r="E14" s="9" t="s">
        <v>600</v>
      </c>
      <c r="F14">
        <f>SUMIF(A:A,"*neg_err_matrimonio*",B:B)</f>
        <v>2</v>
      </c>
      <c r="G14">
        <f t="shared" si="0"/>
        <v>2.2727272727272729</v>
      </c>
    </row>
    <row r="15" spans="1:7" x14ac:dyDescent="0.2">
      <c r="A15" s="4" t="s">
        <v>380</v>
      </c>
      <c r="B15" s="6">
        <v>3</v>
      </c>
      <c r="E15" s="8" t="s">
        <v>598</v>
      </c>
      <c r="F15">
        <f>SUMIF(A:A,"*neg_err_visibilia*",B:B)</f>
        <v>1</v>
      </c>
      <c r="G15">
        <f t="shared" si="0"/>
        <v>1.1363636363636365</v>
      </c>
    </row>
    <row r="16" spans="1:7" x14ac:dyDescent="0.2">
      <c r="A16" s="4" t="s">
        <v>165</v>
      </c>
      <c r="B16" s="6">
        <v>2</v>
      </c>
      <c r="E16" s="9" t="s">
        <v>605</v>
      </c>
      <c r="F16">
        <f>SUMIF(A:A,"*pos_err_visibilia*",B:B)</f>
        <v>1</v>
      </c>
      <c r="G16">
        <f t="shared" si="0"/>
        <v>1.1363636363636365</v>
      </c>
    </row>
    <row r="17" spans="1:7" x14ac:dyDescent="0.2">
      <c r="A17" s="4" t="s">
        <v>413</v>
      </c>
      <c r="B17" s="6">
        <v>2</v>
      </c>
      <c r="E17" s="9" t="s">
        <v>606</v>
      </c>
      <c r="F17">
        <f>SUMIF(A:A,"*neg_err_resurrectione*",B:B)</f>
        <v>1</v>
      </c>
      <c r="G17">
        <f t="shared" si="0"/>
        <v>1.1363636363636365</v>
      </c>
    </row>
    <row r="18" spans="1:7" x14ac:dyDescent="0.2">
      <c r="A18" s="4" t="s">
        <v>268</v>
      </c>
      <c r="B18" s="6">
        <v>2</v>
      </c>
      <c r="E18" s="9" t="s">
        <v>601</v>
      </c>
      <c r="F18">
        <f>SUMIF(A:A,"*pos_err_resurrectione*",B:B)</f>
        <v>1</v>
      </c>
      <c r="G18">
        <f t="shared" si="0"/>
        <v>1.1363636363636365</v>
      </c>
    </row>
    <row r="19" spans="1:7" x14ac:dyDescent="0.2">
      <c r="A19" s="4" t="s">
        <v>257</v>
      </c>
      <c r="B19" s="6">
        <v>2</v>
      </c>
      <c r="E19" s="9" t="s">
        <v>607</v>
      </c>
      <c r="F19">
        <f>SUMIF(A:A,"*neg_err_baptismo*",B:B)</f>
        <v>1</v>
      </c>
      <c r="G19">
        <f t="shared" si="0"/>
        <v>1.1363636363636365</v>
      </c>
    </row>
    <row r="20" spans="1:7" x14ac:dyDescent="0.2">
      <c r="A20" s="4" t="s">
        <v>292</v>
      </c>
      <c r="B20" s="6">
        <v>1</v>
      </c>
    </row>
    <row r="21" spans="1:7" x14ac:dyDescent="0.2">
      <c r="A21" s="4" t="s">
        <v>324</v>
      </c>
      <c r="B21" s="6">
        <v>1</v>
      </c>
    </row>
    <row r="22" spans="1:7" x14ac:dyDescent="0.2">
      <c r="A22" s="4" t="s">
        <v>384</v>
      </c>
      <c r="B22" s="6">
        <v>1</v>
      </c>
    </row>
    <row r="23" spans="1:7" x14ac:dyDescent="0.2">
      <c r="A23" s="4" t="s">
        <v>175</v>
      </c>
      <c r="B23" s="6">
        <v>1</v>
      </c>
    </row>
    <row r="24" spans="1:7" x14ac:dyDescent="0.2">
      <c r="A24" s="4" t="s">
        <v>407</v>
      </c>
      <c r="B24" s="6">
        <v>1</v>
      </c>
    </row>
    <row r="25" spans="1:7" x14ac:dyDescent="0.2">
      <c r="A25" s="4" t="s">
        <v>244</v>
      </c>
      <c r="B25" s="6">
        <v>1</v>
      </c>
    </row>
    <row r="26" spans="1:7" x14ac:dyDescent="0.2">
      <c r="A26" s="4" t="s">
        <v>365</v>
      </c>
      <c r="B26" s="6">
        <v>1</v>
      </c>
    </row>
    <row r="27" spans="1:7" x14ac:dyDescent="0.2">
      <c r="A27" s="4" t="s">
        <v>275</v>
      </c>
      <c r="B27" s="6">
        <v>1</v>
      </c>
    </row>
    <row r="28" spans="1:7" x14ac:dyDescent="0.2">
      <c r="A28" s="4" t="s">
        <v>432</v>
      </c>
      <c r="B28" s="6">
        <v>1</v>
      </c>
    </row>
    <row r="29" spans="1:7" x14ac:dyDescent="0.2">
      <c r="A29" s="4" t="s">
        <v>43</v>
      </c>
      <c r="B29" s="6">
        <v>1</v>
      </c>
    </row>
    <row r="30" spans="1:7" x14ac:dyDescent="0.2">
      <c r="A30" s="4" t="s">
        <v>315</v>
      </c>
      <c r="B30" s="6">
        <v>1</v>
      </c>
    </row>
    <row r="31" spans="1:7" x14ac:dyDescent="0.2">
      <c r="A31" s="4" t="s">
        <v>282</v>
      </c>
      <c r="B31" s="6">
        <v>1</v>
      </c>
    </row>
    <row r="32" spans="1:7" x14ac:dyDescent="0.2">
      <c r="A32" s="4" t="s">
        <v>480</v>
      </c>
      <c r="B32" s="6">
        <v>1</v>
      </c>
    </row>
    <row r="33" spans="1:2" x14ac:dyDescent="0.2">
      <c r="A33" s="4" t="s">
        <v>506</v>
      </c>
      <c r="B33" s="6">
        <v>1</v>
      </c>
    </row>
    <row r="34" spans="1:2" x14ac:dyDescent="0.2">
      <c r="A34" s="4" t="s">
        <v>486</v>
      </c>
      <c r="B34" s="6">
        <v>1</v>
      </c>
    </row>
    <row r="35" spans="1:2" x14ac:dyDescent="0.2">
      <c r="A35" s="4" t="s">
        <v>457</v>
      </c>
      <c r="B35" s="6">
        <v>1</v>
      </c>
    </row>
    <row r="36" spans="1:2" x14ac:dyDescent="0.2">
      <c r="A36" s="4" t="s">
        <v>390</v>
      </c>
      <c r="B36" s="6">
        <v>1</v>
      </c>
    </row>
    <row r="37" spans="1:2" x14ac:dyDescent="0.2">
      <c r="A37" s="4" t="s">
        <v>217</v>
      </c>
      <c r="B37" s="6">
        <v>1</v>
      </c>
    </row>
    <row r="39" spans="1:2" x14ac:dyDescent="0.2">
      <c r="B39">
        <f>SUM(B2:B38)</f>
        <v>88</v>
      </c>
    </row>
  </sheetData>
  <pageMargins left="0.7" right="0.7" top="0.75" bottom="0.75" header="0.3" footer="0.3"/>
  <pageSetup orientation="portrait" horizontalDpi="0" verticalDpi="0"/>
  <drawing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6"/>
  <sheetViews>
    <sheetView tabSelected="1" topLeftCell="D1" workbookViewId="0">
      <selection activeCell="F11" sqref="F11"/>
    </sheetView>
  </sheetViews>
  <sheetFormatPr baseColWidth="10" defaultRowHeight="16" x14ac:dyDescent="0.2"/>
  <cols>
    <col min="1" max="1" width="100.5" customWidth="1"/>
    <col min="2" max="2" width="23" customWidth="1"/>
    <col min="3" max="3" width="34.1640625" bestFit="1" customWidth="1"/>
    <col min="4" max="4" width="64.1640625" bestFit="1" customWidth="1"/>
    <col min="5" max="5" width="83.83203125" bestFit="1" customWidth="1"/>
    <col min="6" max="6" width="80.6640625" bestFit="1" customWidth="1"/>
    <col min="7" max="7" width="100.5" bestFit="1" customWidth="1"/>
    <col min="8" max="8" width="29.1640625" bestFit="1" customWidth="1"/>
    <col min="9" max="9" width="83.83203125" bestFit="1" customWidth="1"/>
    <col min="10" max="10" width="47.6640625" bestFit="1" customWidth="1"/>
    <col min="11" max="11" width="64.1640625" bestFit="1" customWidth="1"/>
    <col min="12" max="12" width="80.6640625" bestFit="1" customWidth="1"/>
    <col min="13" max="13" width="67.5" bestFit="1" customWidth="1"/>
    <col min="14" max="14" width="67.33203125" bestFit="1" customWidth="1"/>
    <col min="15" max="15" width="64.1640625" bestFit="1" customWidth="1"/>
    <col min="16" max="16" width="85.83203125" bestFit="1" customWidth="1"/>
    <col min="17" max="17" width="67.33203125" bestFit="1" customWidth="1"/>
    <col min="18" max="18" width="34.1640625" bestFit="1" customWidth="1"/>
    <col min="19" max="19" width="50.5" bestFit="1" customWidth="1"/>
    <col min="20" max="20" width="83.6640625" bestFit="1" customWidth="1"/>
    <col min="21" max="21" width="47.83203125" bestFit="1" customWidth="1"/>
    <col min="22" max="22" width="67.1640625" bestFit="1" customWidth="1"/>
    <col min="23" max="23" width="83.6640625" bestFit="1" customWidth="1"/>
    <col min="24" max="25" width="83.83203125" bestFit="1" customWidth="1"/>
    <col min="26" max="26" width="34" bestFit="1" customWidth="1"/>
    <col min="27" max="27" width="63.6640625" bestFit="1" customWidth="1"/>
    <col min="28" max="28" width="77.33203125" bestFit="1" customWidth="1"/>
    <col min="29" max="29" width="83.33203125" bestFit="1" customWidth="1"/>
    <col min="30" max="30" width="83.6640625" bestFit="1" customWidth="1"/>
    <col min="31" max="31" width="63.6640625" bestFit="1" customWidth="1"/>
    <col min="32" max="33" width="83.33203125" bestFit="1" customWidth="1"/>
    <col min="34" max="34" width="29" bestFit="1" customWidth="1"/>
    <col min="35" max="35" width="65.33203125" bestFit="1" customWidth="1"/>
    <col min="36" max="36" width="83.33203125" bestFit="1" customWidth="1"/>
    <col min="37" max="37" width="47.33203125" bestFit="1" customWidth="1"/>
    <col min="38" max="38" width="83.6640625" bestFit="1" customWidth="1"/>
    <col min="39" max="39" width="83.33203125" bestFit="1" customWidth="1"/>
    <col min="40" max="40" width="67" bestFit="1" customWidth="1"/>
    <col min="41" max="41" width="83.33203125" bestFit="1" customWidth="1"/>
    <col min="42" max="42" width="67" bestFit="1" customWidth="1"/>
    <col min="43" max="43" width="83.6640625" bestFit="1" customWidth="1"/>
    <col min="44" max="44" width="63.6640625" bestFit="1" customWidth="1"/>
    <col min="45" max="45" width="83.6640625" bestFit="1" customWidth="1"/>
    <col min="46" max="46" width="6.6640625" customWidth="1"/>
    <col min="47" max="47" width="10.6640625" customWidth="1"/>
  </cols>
  <sheetData>
    <row r="3" spans="1:7" x14ac:dyDescent="0.2">
      <c r="A3" s="3" t="s">
        <v>563</v>
      </c>
      <c r="B3" t="s">
        <v>726</v>
      </c>
    </row>
    <row r="4" spans="1:7" x14ac:dyDescent="0.2">
      <c r="A4" s="4" t="s">
        <v>643</v>
      </c>
      <c r="B4" s="6">
        <v>4</v>
      </c>
      <c r="D4" t="s">
        <v>737</v>
      </c>
      <c r="E4" t="s">
        <v>738</v>
      </c>
      <c r="F4" t="s">
        <v>746</v>
      </c>
    </row>
    <row r="5" spans="1:7" x14ac:dyDescent="0.2">
      <c r="A5" s="4" t="s">
        <v>621</v>
      </c>
      <c r="B5" s="6">
        <v>3</v>
      </c>
      <c r="D5" t="s">
        <v>605</v>
      </c>
      <c r="E5">
        <f>SUMIF(A:A,"*pos_err_visibilia*",B:B)</f>
        <v>32</v>
      </c>
      <c r="F5">
        <f>(32/43)*100</f>
        <v>74.418604651162795</v>
      </c>
      <c r="G5">
        <f>G6</f>
        <v>0</v>
      </c>
    </row>
    <row r="6" spans="1:7" x14ac:dyDescent="0.2">
      <c r="A6" s="4" t="s">
        <v>620</v>
      </c>
      <c r="B6" s="6">
        <v>3</v>
      </c>
      <c r="D6" t="s">
        <v>733</v>
      </c>
      <c r="E6">
        <f>SUMIF(A:A,"*pos_err_matrimonio*",B:B)</f>
        <v>28</v>
      </c>
      <c r="F6">
        <f>(28/43)*100</f>
        <v>65.116279069767444</v>
      </c>
    </row>
    <row r="7" spans="1:7" x14ac:dyDescent="0.2">
      <c r="A7" s="4" t="s">
        <v>630</v>
      </c>
      <c r="B7" s="6">
        <v>2</v>
      </c>
      <c r="D7" t="s">
        <v>735</v>
      </c>
      <c r="E7">
        <f>SUMIF(A:A,"*pos_err_hostia*",B:B)</f>
        <v>28</v>
      </c>
      <c r="F7">
        <f>(28/43)*100</f>
        <v>65.116279069767444</v>
      </c>
    </row>
    <row r="8" spans="1:7" x14ac:dyDescent="0.2">
      <c r="A8" s="4" t="s">
        <v>615</v>
      </c>
      <c r="B8" s="6">
        <v>2</v>
      </c>
      <c r="D8" t="s">
        <v>734</v>
      </c>
      <c r="E8">
        <f>SUMIF(A:A,"*pos_err_resurrectione*",B:B)</f>
        <v>21</v>
      </c>
      <c r="F8">
        <f>(21/43)*100</f>
        <v>48.837209302325576</v>
      </c>
    </row>
    <row r="9" spans="1:7" x14ac:dyDescent="0.2">
      <c r="A9" s="4" t="s">
        <v>637</v>
      </c>
      <c r="B9" s="6">
        <v>2</v>
      </c>
      <c r="D9" t="s">
        <v>736</v>
      </c>
      <c r="E9">
        <f>SUMIF(A:A,"*neg_err_baptismo*",B:B)</f>
        <v>13</v>
      </c>
      <c r="F9">
        <f>(22/43)*100</f>
        <v>51.162790697674424</v>
      </c>
    </row>
    <row r="10" spans="1:7" x14ac:dyDescent="0.2">
      <c r="A10" s="4" t="s">
        <v>617</v>
      </c>
      <c r="B10" s="6">
        <v>2</v>
      </c>
      <c r="D10" t="s">
        <v>729</v>
      </c>
      <c r="E10">
        <f>SUMIF(A:A,"*pos_err_cleric_say*",B:B)</f>
        <v>5</v>
      </c>
      <c r="F10">
        <f>(5/43)*100</f>
        <v>11.627906976744185</v>
      </c>
    </row>
    <row r="11" spans="1:7" x14ac:dyDescent="0.2">
      <c r="A11" s="4" t="s">
        <v>175</v>
      </c>
      <c r="B11" s="6">
        <v>1</v>
      </c>
    </row>
    <row r="12" spans="1:7" x14ac:dyDescent="0.2">
      <c r="A12" s="4" t="s">
        <v>634</v>
      </c>
      <c r="B12" s="6">
        <v>1</v>
      </c>
    </row>
    <row r="13" spans="1:7" x14ac:dyDescent="0.2">
      <c r="A13" s="4" t="s">
        <v>648</v>
      </c>
      <c r="B13" s="6">
        <v>1</v>
      </c>
    </row>
    <row r="14" spans="1:7" x14ac:dyDescent="0.2">
      <c r="A14" s="4" t="s">
        <v>640</v>
      </c>
      <c r="B14" s="6">
        <v>1</v>
      </c>
    </row>
    <row r="15" spans="1:7" x14ac:dyDescent="0.2">
      <c r="A15" s="4" t="s">
        <v>650</v>
      </c>
      <c r="B15" s="6">
        <v>1</v>
      </c>
    </row>
    <row r="16" spans="1:7" x14ac:dyDescent="0.2">
      <c r="A16" s="4" t="s">
        <v>649</v>
      </c>
      <c r="B16" s="6">
        <v>1</v>
      </c>
    </row>
    <row r="17" spans="1:2" x14ac:dyDescent="0.2">
      <c r="A17" s="4" t="s">
        <v>628</v>
      </c>
      <c r="B17" s="6">
        <v>1</v>
      </c>
    </row>
    <row r="18" spans="1:2" x14ac:dyDescent="0.2">
      <c r="A18" s="4" t="s">
        <v>612</v>
      </c>
      <c r="B18" s="6">
        <v>1</v>
      </c>
    </row>
    <row r="19" spans="1:2" x14ac:dyDescent="0.2">
      <c r="A19" s="4" t="s">
        <v>654</v>
      </c>
      <c r="B19" s="6">
        <v>1</v>
      </c>
    </row>
    <row r="20" spans="1:2" x14ac:dyDescent="0.2">
      <c r="A20" s="4" t="s">
        <v>217</v>
      </c>
      <c r="B20" s="6">
        <v>1</v>
      </c>
    </row>
    <row r="21" spans="1:2" x14ac:dyDescent="0.2">
      <c r="A21" s="4" t="s">
        <v>639</v>
      </c>
      <c r="B21" s="6">
        <v>1</v>
      </c>
    </row>
    <row r="22" spans="1:2" x14ac:dyDescent="0.2">
      <c r="A22" s="4" t="s">
        <v>646</v>
      </c>
      <c r="B22" s="6">
        <v>1</v>
      </c>
    </row>
    <row r="23" spans="1:2" x14ac:dyDescent="0.2">
      <c r="A23" s="4" t="s">
        <v>645</v>
      </c>
      <c r="B23" s="6">
        <v>1</v>
      </c>
    </row>
    <row r="24" spans="1:2" x14ac:dyDescent="0.2">
      <c r="A24" s="4" t="s">
        <v>632</v>
      </c>
      <c r="B24" s="6">
        <v>1</v>
      </c>
    </row>
    <row r="25" spans="1:2" x14ac:dyDescent="0.2">
      <c r="A25" s="4" t="s">
        <v>618</v>
      </c>
      <c r="B25" s="6">
        <v>1</v>
      </c>
    </row>
    <row r="26" spans="1:2" x14ac:dyDescent="0.2">
      <c r="A26" s="4" t="s">
        <v>616</v>
      </c>
      <c r="B26" s="6">
        <v>1</v>
      </c>
    </row>
    <row r="27" spans="1:2" x14ac:dyDescent="0.2">
      <c r="A27" s="4" t="s">
        <v>626</v>
      </c>
      <c r="B27" s="6">
        <v>1</v>
      </c>
    </row>
    <row r="28" spans="1:2" x14ac:dyDescent="0.2">
      <c r="A28" s="4" t="s">
        <v>614</v>
      </c>
      <c r="B28" s="6">
        <v>1</v>
      </c>
    </row>
    <row r="29" spans="1:2" x14ac:dyDescent="0.2">
      <c r="A29" s="4" t="s">
        <v>625</v>
      </c>
      <c r="B29" s="6">
        <v>1</v>
      </c>
    </row>
    <row r="30" spans="1:2" x14ac:dyDescent="0.2">
      <c r="A30" s="4" t="s">
        <v>631</v>
      </c>
      <c r="B30" s="6">
        <v>1</v>
      </c>
    </row>
    <row r="31" spans="1:2" x14ac:dyDescent="0.2">
      <c r="A31" s="4" t="s">
        <v>613</v>
      </c>
      <c r="B31" s="6">
        <v>1</v>
      </c>
    </row>
    <row r="32" spans="1:2" x14ac:dyDescent="0.2">
      <c r="A32" s="4" t="s">
        <v>629</v>
      </c>
      <c r="B32" s="6">
        <v>1</v>
      </c>
    </row>
    <row r="33" spans="1:2" x14ac:dyDescent="0.2">
      <c r="A33" s="4" t="s">
        <v>647</v>
      </c>
      <c r="B33" s="6">
        <v>1</v>
      </c>
    </row>
    <row r="34" spans="1:2" x14ac:dyDescent="0.2">
      <c r="A34" s="4" t="s">
        <v>653</v>
      </c>
      <c r="B34" s="6">
        <v>1</v>
      </c>
    </row>
    <row r="35" spans="1:2" x14ac:dyDescent="0.2">
      <c r="A35" s="4" t="s">
        <v>642</v>
      </c>
      <c r="B35" s="6">
        <v>1</v>
      </c>
    </row>
    <row r="36" spans="1:2" x14ac:dyDescent="0.2">
      <c r="A36" s="4" t="s">
        <v>565</v>
      </c>
      <c r="B36" s="6">
        <v>43</v>
      </c>
    </row>
  </sheetData>
  <pageMargins left="0.7" right="0.7" top="0.75" bottom="0.75" header="0.3" footer="0.3"/>
  <pageSetup orientation="portrait" horizontalDpi="0" verticalDpi="0"/>
  <drawing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8"/>
  <sheetViews>
    <sheetView topLeftCell="A72" zoomScale="101" workbookViewId="0">
      <selection activeCell="F26" sqref="F26"/>
    </sheetView>
  </sheetViews>
  <sheetFormatPr baseColWidth="10" defaultRowHeight="16" x14ac:dyDescent="0.2"/>
  <cols>
    <col min="1" max="1" width="83.83203125" customWidth="1"/>
    <col min="2" max="2" width="23" customWidth="1"/>
    <col min="3" max="3" width="34.1640625" customWidth="1"/>
    <col min="4" max="4" width="64.1640625" customWidth="1"/>
    <col min="5" max="5" width="83.83203125" bestFit="1" customWidth="1"/>
    <col min="6" max="6" width="80.6640625" customWidth="1"/>
    <col min="7" max="7" width="100.5" bestFit="1" customWidth="1"/>
    <col min="8" max="8" width="29.1640625" customWidth="1"/>
    <col min="9" max="9" width="83.83203125" customWidth="1"/>
    <col min="10" max="10" width="47.6640625" customWidth="1"/>
    <col min="11" max="11" width="64.1640625" customWidth="1"/>
    <col min="12" max="12" width="80.6640625" customWidth="1"/>
    <col min="13" max="13" width="67.5" customWidth="1"/>
    <col min="14" max="14" width="67.33203125" customWidth="1"/>
    <col min="15" max="15" width="64.1640625" customWidth="1"/>
    <col min="16" max="16" width="85.83203125" bestFit="1" customWidth="1"/>
    <col min="17" max="17" width="67.33203125" customWidth="1"/>
    <col min="18" max="18" width="34.1640625" customWidth="1"/>
    <col min="19" max="19" width="50.5" customWidth="1"/>
    <col min="20" max="20" width="83.6640625" bestFit="1" customWidth="1"/>
    <col min="21" max="21" width="47.83203125" customWidth="1"/>
    <col min="22" max="22" width="67.1640625" customWidth="1"/>
    <col min="23" max="23" width="83.6640625" bestFit="1" customWidth="1"/>
    <col min="24" max="25" width="83.83203125" bestFit="1" customWidth="1"/>
    <col min="26" max="26" width="34" customWidth="1"/>
    <col min="27" max="27" width="63.6640625" customWidth="1"/>
    <col min="28" max="28" width="77.33203125" customWidth="1"/>
    <col min="29" max="29" width="83.33203125" bestFit="1" customWidth="1"/>
    <col min="30" max="30" width="83.6640625" bestFit="1" customWidth="1"/>
    <col min="31" max="31" width="63.6640625" customWidth="1"/>
    <col min="32" max="33" width="83.33203125" customWidth="1"/>
    <col min="34" max="34" width="29" customWidth="1"/>
    <col min="35" max="35" width="65.33203125" customWidth="1"/>
    <col min="36" max="36" width="83.33203125" customWidth="1"/>
    <col min="37" max="37" width="47.33203125" customWidth="1"/>
    <col min="38" max="38" width="83.6640625" customWidth="1"/>
    <col min="39" max="39" width="83.33203125" bestFit="1" customWidth="1"/>
    <col min="40" max="40" width="67" customWidth="1"/>
    <col min="41" max="41" width="83.33203125" bestFit="1" customWidth="1"/>
    <col min="42" max="42" width="67" customWidth="1"/>
    <col min="43" max="43" width="83.6640625" bestFit="1" customWidth="1"/>
    <col min="44" max="44" width="63.6640625" customWidth="1"/>
    <col min="45" max="45" width="83.6640625" bestFit="1" customWidth="1"/>
    <col min="46" max="46" width="6.6640625" customWidth="1"/>
    <col min="47" max="47" width="10.6640625" customWidth="1"/>
    <col min="48" max="48" width="67.1640625" bestFit="1" customWidth="1"/>
    <col min="49" max="49" width="49.5" bestFit="1" customWidth="1"/>
    <col min="50" max="50" width="64.1640625" bestFit="1" customWidth="1"/>
    <col min="51" max="51" width="65.83203125" bestFit="1" customWidth="1"/>
    <col min="52" max="52" width="80.1640625" bestFit="1" customWidth="1"/>
    <col min="53" max="53" width="82.5" bestFit="1" customWidth="1"/>
    <col min="54" max="57" width="83.83203125" bestFit="1" customWidth="1"/>
    <col min="58" max="58" width="40.33203125" bestFit="1" customWidth="1"/>
    <col min="59" max="62" width="65.33203125" bestFit="1" customWidth="1"/>
    <col min="63" max="63" width="54.83203125" bestFit="1" customWidth="1"/>
    <col min="64" max="66" width="83.33203125" bestFit="1" customWidth="1"/>
    <col min="67" max="67" width="71" bestFit="1" customWidth="1"/>
    <col min="68" max="68" width="80.1640625" bestFit="1" customWidth="1"/>
    <col min="69" max="69" width="82.5" bestFit="1" customWidth="1"/>
    <col min="70" max="74" width="83.6640625" bestFit="1" customWidth="1"/>
    <col min="75" max="75" width="66.33203125" bestFit="1" customWidth="1"/>
    <col min="76" max="80" width="83.83203125" bestFit="1" customWidth="1"/>
    <col min="81" max="81" width="56.5" bestFit="1" customWidth="1"/>
    <col min="82" max="82" width="80.1640625" bestFit="1" customWidth="1"/>
    <col min="83" max="83" width="82.5" bestFit="1" customWidth="1"/>
    <col min="84" max="89" width="83.83203125" bestFit="1" customWidth="1"/>
    <col min="90" max="90" width="66.33203125" bestFit="1" customWidth="1"/>
    <col min="91" max="93" width="83.33203125" bestFit="1" customWidth="1"/>
    <col min="94" max="94" width="82.5" bestFit="1" customWidth="1"/>
    <col min="95" max="95" width="67" bestFit="1" customWidth="1"/>
    <col min="96" max="96" width="67.83203125" bestFit="1" customWidth="1"/>
    <col min="97" max="99" width="67" bestFit="1" customWidth="1"/>
    <col min="100" max="100" width="49.5" bestFit="1" customWidth="1"/>
    <col min="101" max="101" width="80.1640625" bestFit="1" customWidth="1"/>
    <col min="102" max="102" width="82.5" bestFit="1" customWidth="1"/>
    <col min="103" max="106" width="83.33203125" bestFit="1" customWidth="1"/>
    <col min="107" max="107" width="65.83203125" bestFit="1" customWidth="1"/>
    <col min="108" max="108" width="80.1640625" bestFit="1" customWidth="1"/>
    <col min="109" max="109" width="82.5" bestFit="1" customWidth="1"/>
    <col min="110" max="110" width="86" bestFit="1" customWidth="1"/>
    <col min="111" max="111" width="88.33203125" bestFit="1" customWidth="1"/>
    <col min="112" max="112" width="8.83203125" customWidth="1"/>
    <col min="113" max="113" width="11.33203125" bestFit="1" customWidth="1"/>
    <col min="114" max="114" width="10.6640625" customWidth="1"/>
  </cols>
  <sheetData>
    <row r="1" spans="1:5" x14ac:dyDescent="0.2">
      <c r="A1" s="3" t="s">
        <v>562</v>
      </c>
      <c r="B1" t="s">
        <v>739</v>
      </c>
    </row>
    <row r="3" spans="1:5" x14ac:dyDescent="0.2">
      <c r="A3" s="3" t="s">
        <v>563</v>
      </c>
      <c r="B3" t="s">
        <v>726</v>
      </c>
    </row>
    <row r="4" spans="1:5" x14ac:dyDescent="0.2">
      <c r="A4" s="4" t="s">
        <v>644</v>
      </c>
      <c r="B4" s="6">
        <v>8</v>
      </c>
      <c r="D4" t="s">
        <v>740</v>
      </c>
      <c r="E4" t="s">
        <v>745</v>
      </c>
    </row>
    <row r="5" spans="1:5" x14ac:dyDescent="0.2">
      <c r="A5" s="4" t="s">
        <v>615</v>
      </c>
      <c r="B5" s="6">
        <v>2</v>
      </c>
      <c r="D5" t="s">
        <v>605</v>
      </c>
      <c r="E5">
        <f>SUMIF(A:A,"*pos_err_visibilia*",B:B)</f>
        <v>16</v>
      </c>
    </row>
    <row r="6" spans="1:5" x14ac:dyDescent="0.2">
      <c r="A6" s="4" t="s">
        <v>617</v>
      </c>
      <c r="B6" s="6">
        <v>2</v>
      </c>
      <c r="D6" t="s">
        <v>733</v>
      </c>
      <c r="E6">
        <f>SUMIF(A:A,"*pos_err_matrimonio*",B:B)</f>
        <v>16</v>
      </c>
    </row>
    <row r="7" spans="1:5" x14ac:dyDescent="0.2">
      <c r="A7" s="4" t="s">
        <v>633</v>
      </c>
      <c r="B7" s="6">
        <v>2</v>
      </c>
      <c r="D7" t="s">
        <v>731</v>
      </c>
      <c r="E7">
        <f>SUMIF(A:A,"*pos_err_hostia*",B:B)</f>
        <v>15</v>
      </c>
    </row>
    <row r="8" spans="1:5" x14ac:dyDescent="0.2">
      <c r="A8" s="4" t="s">
        <v>643</v>
      </c>
      <c r="B8" s="6">
        <v>2</v>
      </c>
      <c r="D8" t="s">
        <v>598</v>
      </c>
      <c r="E8">
        <f>SUMIF(A:A,"*neg_err_visibilia*",B:B)</f>
        <v>10</v>
      </c>
    </row>
    <row r="9" spans="1:5" x14ac:dyDescent="0.2">
      <c r="A9" s="4" t="s">
        <v>627</v>
      </c>
      <c r="B9" s="6">
        <v>1</v>
      </c>
      <c r="D9" t="s">
        <v>728</v>
      </c>
      <c r="E9">
        <f>SUMIF(A:A,"*neg_err_baptismo*",B:B)</f>
        <v>10</v>
      </c>
    </row>
    <row r="10" spans="1:5" x14ac:dyDescent="0.2">
      <c r="A10" s="4" t="s">
        <v>653</v>
      </c>
      <c r="B10" s="6">
        <v>1</v>
      </c>
      <c r="D10" t="s">
        <v>734</v>
      </c>
      <c r="E10">
        <f>SUMIF(A:A,"*pos_err_resurrectione*",B:B)</f>
        <v>10</v>
      </c>
    </row>
    <row r="11" spans="1:5" x14ac:dyDescent="0.2">
      <c r="A11" s="4" t="s">
        <v>614</v>
      </c>
      <c r="B11" s="6">
        <v>1</v>
      </c>
      <c r="D11" t="s">
        <v>730</v>
      </c>
      <c r="E11">
        <f>SUMIF(A:A,"*neg_err_hostia*",B:B)</f>
        <v>9</v>
      </c>
    </row>
    <row r="12" spans="1:5" x14ac:dyDescent="0.2">
      <c r="A12" s="4" t="s">
        <v>624</v>
      </c>
      <c r="B12" s="6">
        <v>1</v>
      </c>
      <c r="D12" t="s">
        <v>736</v>
      </c>
      <c r="E12">
        <f>SUMIF(A:A,"*pos_err_baptismo*",B:B)</f>
        <v>9</v>
      </c>
    </row>
    <row r="13" spans="1:5" x14ac:dyDescent="0.2">
      <c r="A13" s="4" t="s">
        <v>621</v>
      </c>
      <c r="B13" s="6">
        <v>1</v>
      </c>
      <c r="D13" t="s">
        <v>727</v>
      </c>
      <c r="E13">
        <f>SUMIF(A:A,"*neg_err_errors*",B:B)</f>
        <v>8</v>
      </c>
    </row>
    <row r="14" spans="1:5" x14ac:dyDescent="0.2">
      <c r="A14" s="4" t="s">
        <v>648</v>
      </c>
      <c r="B14" s="6">
        <v>1</v>
      </c>
      <c r="D14" t="s">
        <v>600</v>
      </c>
      <c r="E14">
        <f>SUMIF(A:A,"*neg_err_matrimonio*",B:B)</f>
        <v>7</v>
      </c>
    </row>
    <row r="15" spans="1:5" x14ac:dyDescent="0.2">
      <c r="A15" s="4" t="s">
        <v>616</v>
      </c>
      <c r="B15" s="6">
        <v>1</v>
      </c>
      <c r="D15" t="s">
        <v>606</v>
      </c>
      <c r="E15">
        <f>SUMIF(A:A,"*neg_err_resurrectione*",B:B)</f>
        <v>3</v>
      </c>
    </row>
    <row r="16" spans="1:5" x14ac:dyDescent="0.2">
      <c r="A16" s="4" t="s">
        <v>639</v>
      </c>
      <c r="B16" s="6">
        <v>1</v>
      </c>
      <c r="D16" t="s">
        <v>732</v>
      </c>
      <c r="E16">
        <f>SUMIF(A:A,"*neg_err_sacrementis*",B:B)</f>
        <v>3</v>
      </c>
    </row>
    <row r="17" spans="1:5" x14ac:dyDescent="0.2">
      <c r="A17" s="4" t="s">
        <v>629</v>
      </c>
      <c r="B17" s="6">
        <v>1</v>
      </c>
      <c r="D17" t="s">
        <v>729</v>
      </c>
      <c r="E17">
        <f>SUMIF(A:A,"*pos_err_cleric_say*",B:B)</f>
        <v>1</v>
      </c>
    </row>
    <row r="18" spans="1:5" x14ac:dyDescent="0.2">
      <c r="A18" s="4" t="s">
        <v>628</v>
      </c>
      <c r="B18" s="6">
        <v>1</v>
      </c>
    </row>
    <row r="19" spans="1:5" x14ac:dyDescent="0.2">
      <c r="A19" s="4" t="s">
        <v>642</v>
      </c>
      <c r="B19" s="6">
        <v>1</v>
      </c>
    </row>
    <row r="20" spans="1:5" x14ac:dyDescent="0.2">
      <c r="A20" s="4" t="s">
        <v>654</v>
      </c>
      <c r="B20" s="6">
        <v>1</v>
      </c>
    </row>
    <row r="21" spans="1:5" x14ac:dyDescent="0.2">
      <c r="A21" s="4" t="s">
        <v>636</v>
      </c>
      <c r="B21" s="6">
        <v>1</v>
      </c>
    </row>
    <row r="22" spans="1:5" x14ac:dyDescent="0.2">
      <c r="A22" s="4" t="s">
        <v>635</v>
      </c>
      <c r="B22" s="6">
        <v>1</v>
      </c>
    </row>
    <row r="23" spans="1:5" x14ac:dyDescent="0.2">
      <c r="A23" s="4" t="s">
        <v>640</v>
      </c>
      <c r="B23" s="6">
        <v>1</v>
      </c>
    </row>
    <row r="24" spans="1:5" x14ac:dyDescent="0.2">
      <c r="A24" s="4" t="s">
        <v>613</v>
      </c>
      <c r="B24" s="6">
        <v>1</v>
      </c>
    </row>
    <row r="25" spans="1:5" x14ac:dyDescent="0.2">
      <c r="A25" s="4" t="s">
        <v>612</v>
      </c>
      <c r="B25" s="6">
        <v>1</v>
      </c>
    </row>
    <row r="26" spans="1:5" x14ac:dyDescent="0.2">
      <c r="A26" s="4" t="s">
        <v>637</v>
      </c>
      <c r="B26" s="6">
        <v>1</v>
      </c>
    </row>
    <row r="27" spans="1:5" x14ac:dyDescent="0.2">
      <c r="A27" s="4" t="s">
        <v>564</v>
      </c>
      <c r="B27" s="6"/>
    </row>
    <row r="28" spans="1:5" x14ac:dyDescent="0.2">
      <c r="A28" s="4" t="s">
        <v>565</v>
      </c>
      <c r="B28" s="6">
        <v>34</v>
      </c>
    </row>
  </sheetData>
  <pageMargins left="0.7" right="0.7" top="0.75" bottom="0.75" header="0.3" footer="0.3"/>
  <pageSetup orientation="portrait" horizontalDpi="0" verticalDpi="0"/>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A84"/>
  <sheetViews>
    <sheetView topLeftCell="A55" workbookViewId="0">
      <selection activeCell="A25" sqref="A25"/>
    </sheetView>
  </sheetViews>
  <sheetFormatPr baseColWidth="10" defaultRowHeight="16" x14ac:dyDescent="0.2"/>
  <cols>
    <col min="1" max="1" width="90" customWidth="1"/>
    <col min="2" max="2" width="15.5" customWidth="1"/>
    <col min="3" max="17" width="14.83203125" customWidth="1"/>
    <col min="18" max="19" width="10.6640625" customWidth="1"/>
    <col min="20" max="20" width="7.33203125" customWidth="1"/>
    <col min="21" max="22" width="5.1640625" customWidth="1"/>
    <col min="23" max="23" width="9.6640625" customWidth="1"/>
    <col min="24" max="24" width="7.33203125" customWidth="1"/>
    <col min="25" max="27" width="5.1640625" customWidth="1"/>
    <col min="28" max="28" width="6.6640625" customWidth="1"/>
    <col min="29" max="29" width="9.6640625" customWidth="1"/>
    <col min="30" max="30" width="7.33203125" customWidth="1"/>
    <col min="31" max="31" width="5.1640625" customWidth="1"/>
    <col min="32" max="32" width="9.6640625" customWidth="1"/>
    <col min="33" max="33" width="7.33203125" customWidth="1"/>
    <col min="34" max="35" width="5.1640625" customWidth="1"/>
    <col min="36" max="36" width="9.6640625" customWidth="1"/>
    <col min="37" max="37" width="7.33203125" customWidth="1"/>
    <col min="38" max="39" width="5.1640625" customWidth="1"/>
    <col min="40" max="40" width="9.6640625" customWidth="1"/>
    <col min="41" max="41" width="7.33203125" customWidth="1"/>
    <col min="42" max="44" width="5.1640625" customWidth="1"/>
    <col min="45" max="45" width="9.6640625" customWidth="1"/>
    <col min="46" max="46" width="7.33203125" customWidth="1"/>
    <col min="47" max="47" width="9.6640625" customWidth="1"/>
    <col min="48" max="48" width="7.33203125" customWidth="1"/>
    <col min="49" max="51" width="5.1640625" customWidth="1"/>
    <col min="52" max="52" width="9.6640625" customWidth="1"/>
    <col min="53" max="53" width="7.33203125" customWidth="1"/>
    <col min="54" max="54" width="5.1640625" customWidth="1"/>
    <col min="55" max="55" width="9.6640625" customWidth="1"/>
    <col min="56" max="56" width="7.33203125" customWidth="1"/>
    <col min="57" max="58" width="5.1640625" customWidth="1"/>
    <col min="59" max="59" width="9.6640625" customWidth="1"/>
    <col min="60" max="60" width="7.33203125" customWidth="1"/>
    <col min="61" max="62" width="5.1640625" customWidth="1"/>
    <col min="63" max="63" width="9.6640625" customWidth="1"/>
    <col min="64" max="64" width="7.33203125" customWidth="1"/>
    <col min="65" max="65" width="9.6640625" customWidth="1"/>
    <col min="66" max="66" width="7.33203125" customWidth="1"/>
    <col min="67" max="67" width="5.1640625" customWidth="1"/>
    <col min="68" max="68" width="9.6640625" customWidth="1"/>
    <col min="69" max="69" width="7.33203125" customWidth="1"/>
    <col min="70" max="70" width="9.6640625" customWidth="1"/>
    <col min="71" max="71" width="7.33203125" customWidth="1"/>
    <col min="72" max="72" width="9.6640625" customWidth="1"/>
    <col min="73" max="73" width="8.83203125" customWidth="1"/>
    <col min="74" max="74" width="6.6640625" customWidth="1"/>
    <col min="75" max="75" width="11.33203125" customWidth="1"/>
    <col min="76" max="76" width="10.6640625" customWidth="1"/>
    <col min="77" max="77" width="47.1640625" customWidth="1"/>
    <col min="78" max="78" width="9.6640625" customWidth="1"/>
    <col min="79" max="79" width="49.5" customWidth="1"/>
    <col min="80" max="80" width="63.33203125" customWidth="1"/>
    <col min="81" max="81" width="9.6640625" customWidth="1"/>
    <col min="82" max="82" width="65.83203125" customWidth="1"/>
    <col min="83" max="83" width="80.1640625" customWidth="1"/>
    <col min="84" max="84" width="9.6640625" customWidth="1"/>
    <col min="85" max="85" width="82.5" customWidth="1"/>
    <col min="86" max="86" width="37.83203125" customWidth="1"/>
    <col min="87" max="87" width="9.6640625" customWidth="1"/>
    <col min="88" max="88" width="7.33203125" customWidth="1"/>
    <col min="89" max="89" width="9.6640625" customWidth="1"/>
    <col min="90" max="90" width="7.33203125" customWidth="1"/>
    <col min="91" max="91" width="9.6640625" customWidth="1"/>
    <col min="92" max="92" width="8.83203125" customWidth="1"/>
    <col min="93" max="93" width="11.33203125" customWidth="1"/>
    <col min="94" max="94" width="40.33203125" customWidth="1"/>
    <col min="95" max="95" width="52.33203125" customWidth="1"/>
    <col min="96" max="96" width="9.6640625" customWidth="1"/>
    <col min="97" max="97" width="7.33203125" customWidth="1"/>
    <col min="98" max="98" width="9.6640625" customWidth="1"/>
    <col min="99" max="99" width="8.83203125" customWidth="1"/>
    <col min="100" max="100" width="11.33203125" customWidth="1"/>
    <col min="101" max="101" width="54.83203125" customWidth="1"/>
    <col min="102" max="102" width="68.6640625" customWidth="1"/>
    <col min="103" max="103" width="9.6640625" customWidth="1"/>
    <col min="104" max="104" width="8.83203125" customWidth="1"/>
    <col min="105" max="105" width="11.33203125" customWidth="1"/>
    <col min="106" max="106" width="71" customWidth="1"/>
    <col min="107" max="107" width="80.1640625" customWidth="1"/>
    <col min="108" max="108" width="9.6640625" customWidth="1"/>
    <col min="109" max="109" width="82.5" customWidth="1"/>
    <col min="110" max="110" width="63.83203125" customWidth="1"/>
    <col min="111" max="111" width="9.6640625" customWidth="1"/>
    <col min="112" max="112" width="7.33203125" customWidth="1"/>
    <col min="113" max="113" width="9.6640625" customWidth="1"/>
    <col min="114" max="114" width="7.33203125" customWidth="1"/>
    <col min="115" max="115" width="9.6640625" customWidth="1"/>
    <col min="116" max="116" width="7.33203125" customWidth="1"/>
    <col min="117" max="117" width="9.6640625" customWidth="1"/>
    <col min="118" max="118" width="8.83203125" customWidth="1"/>
    <col min="119" max="119" width="11.33203125" customWidth="1"/>
    <col min="120" max="120" width="66.33203125" customWidth="1"/>
    <col min="121" max="121" width="54" customWidth="1"/>
    <col min="122" max="122" width="5.1640625" customWidth="1"/>
    <col min="123" max="123" width="9.6640625" customWidth="1"/>
    <col min="124" max="124" width="7.33203125" customWidth="1"/>
    <col min="125" max="125" width="9.6640625" customWidth="1"/>
    <col min="126" max="126" width="7.33203125" customWidth="1"/>
    <col min="127" max="127" width="9.6640625" customWidth="1"/>
    <col min="128" max="128" width="7.33203125" customWidth="1"/>
    <col min="129" max="129" width="9.6640625" customWidth="1"/>
    <col min="130" max="130" width="7.33203125" customWidth="1"/>
    <col min="131" max="131" width="5.1640625" customWidth="1"/>
    <col min="132" max="132" width="9.6640625" customWidth="1"/>
    <col min="133" max="133" width="8.83203125" customWidth="1"/>
    <col min="134" max="134" width="11.33203125" customWidth="1"/>
    <col min="135" max="135" width="56.5" customWidth="1"/>
    <col min="136" max="136" width="80.1640625" customWidth="1"/>
    <col min="137" max="137" width="9.6640625" customWidth="1"/>
    <col min="138" max="138" width="82.5" customWidth="1"/>
    <col min="139" max="139" width="63.83203125" customWidth="1"/>
    <col min="140" max="140" width="9.6640625" customWidth="1"/>
    <col min="141" max="141" width="7.33203125" customWidth="1"/>
    <col min="142" max="142" width="9.6640625" customWidth="1"/>
    <col min="143" max="143" width="7.33203125" customWidth="1"/>
    <col min="144" max="144" width="9.6640625" customWidth="1"/>
    <col min="145" max="145" width="7.33203125" customWidth="1"/>
    <col min="146" max="146" width="9.6640625" customWidth="1"/>
    <col min="147" max="147" width="7.33203125" customWidth="1"/>
    <col min="148" max="148" width="9.6640625" customWidth="1"/>
    <col min="149" max="149" width="8.83203125" customWidth="1"/>
    <col min="150" max="150" width="11.33203125" customWidth="1"/>
    <col min="151" max="151" width="66.33203125" customWidth="1"/>
    <col min="152" max="152" width="80.1640625" customWidth="1"/>
    <col min="153" max="153" width="9.6640625" customWidth="1"/>
    <col min="154" max="154" width="7.33203125" customWidth="1"/>
    <col min="155" max="155" width="9.6640625" customWidth="1"/>
    <col min="156" max="156" width="7.33203125" customWidth="1"/>
    <col min="157" max="157" width="9.6640625" customWidth="1"/>
    <col min="158" max="158" width="82.5" customWidth="1"/>
    <col min="159" max="159" width="65.5" customWidth="1"/>
    <col min="160" max="160" width="11.33203125" customWidth="1"/>
    <col min="161" max="161" width="67.83203125" customWidth="1"/>
    <col min="162" max="162" width="47.1640625" customWidth="1"/>
    <col min="163" max="163" width="9.6640625" customWidth="1"/>
    <col min="164" max="164" width="8.83203125" customWidth="1"/>
    <col min="165" max="165" width="11.33203125" customWidth="1"/>
    <col min="166" max="166" width="49.5" customWidth="1"/>
    <col min="167" max="167" width="80.1640625" bestFit="1" customWidth="1"/>
    <col min="168" max="168" width="9.6640625" customWidth="1"/>
    <col min="169" max="169" width="7.33203125" customWidth="1"/>
    <col min="170" max="170" width="9.6640625" customWidth="1"/>
    <col min="171" max="171" width="7.33203125" customWidth="1"/>
    <col min="172" max="172" width="9.6640625" customWidth="1"/>
    <col min="173" max="173" width="82.5" customWidth="1"/>
    <col min="174" max="174" width="63.33203125" customWidth="1"/>
    <col min="175" max="175" width="9.6640625" customWidth="1"/>
    <col min="176" max="176" width="7.33203125" customWidth="1"/>
    <col min="177" max="178" width="5.1640625" customWidth="1"/>
    <col min="179" max="179" width="9.6640625" customWidth="1"/>
    <col min="180" max="180" width="8.83203125" customWidth="1"/>
    <col min="181" max="181" width="11.33203125" customWidth="1"/>
    <col min="182" max="182" width="65.83203125" customWidth="1"/>
    <col min="183" max="183" width="80.1640625" customWidth="1"/>
    <col min="184" max="184" width="9.6640625" customWidth="1"/>
    <col min="185" max="185" width="82.5" bestFit="1" customWidth="1"/>
    <col min="186" max="186" width="86" customWidth="1"/>
    <col min="187" max="187" width="9.6640625" customWidth="1"/>
    <col min="188" max="188" width="88.33203125" customWidth="1"/>
    <col min="189" max="189" width="8.83203125" customWidth="1"/>
    <col min="190" max="190" width="9.6640625" customWidth="1"/>
    <col min="191" max="191" width="7.33203125" customWidth="1"/>
    <col min="192" max="192" width="9.6640625" customWidth="1"/>
    <col min="193" max="193" width="8.83203125" customWidth="1"/>
    <col min="194" max="195" width="11.33203125" customWidth="1"/>
    <col min="196" max="196" width="10.6640625" customWidth="1"/>
    <col min="197" max="197" width="33.6640625" customWidth="1"/>
    <col min="198" max="198" width="67.5" bestFit="1" customWidth="1"/>
    <col min="199" max="199" width="9.6640625" customWidth="1"/>
    <col min="200" max="200" width="54.83203125" bestFit="1" customWidth="1"/>
    <col min="201" max="201" width="69.83203125" bestFit="1" customWidth="1"/>
    <col min="202" max="202" width="85.5" bestFit="1" customWidth="1"/>
    <col min="203" max="203" width="9.6640625" customWidth="1"/>
    <col min="204" max="204" width="71" customWidth="1"/>
    <col min="205" max="205" width="68.6640625" bestFit="1" customWidth="1"/>
    <col min="206" max="206" width="11.33203125" customWidth="1"/>
    <col min="207" max="207" width="71" bestFit="1" customWidth="1"/>
    <col min="208" max="208" width="63.83203125" customWidth="1"/>
    <col min="209" max="209" width="11.33203125" customWidth="1"/>
    <col min="210" max="210" width="66.33203125" customWidth="1"/>
    <col min="211" max="211" width="88" bestFit="1" customWidth="1"/>
    <col min="212" max="212" width="54" bestFit="1" customWidth="1"/>
    <col min="213" max="213" width="9.6640625" customWidth="1"/>
    <col min="214" max="214" width="56.5" bestFit="1" customWidth="1"/>
    <col min="215" max="215" width="51.83203125" bestFit="1" customWidth="1"/>
    <col min="216" max="216" width="85.83203125" bestFit="1" customWidth="1"/>
    <col min="217" max="217" width="9.6640625" customWidth="1"/>
    <col min="218" max="218" width="66.33203125" bestFit="1" customWidth="1"/>
    <col min="219" max="219" width="88.1640625" bestFit="1" customWidth="1"/>
    <col min="220" max="220" width="85.5" bestFit="1" customWidth="1"/>
    <col min="221" max="221" width="9.6640625" customWidth="1"/>
    <col min="222" max="222" width="71" bestFit="1" customWidth="1"/>
    <col min="223" max="223" width="54" bestFit="1" customWidth="1"/>
    <col min="224" max="224" width="9.6640625" customWidth="1"/>
    <col min="225" max="225" width="8.83203125" customWidth="1"/>
    <col min="226" max="226" width="11.33203125" bestFit="1" customWidth="1"/>
    <col min="227" max="227" width="56.5" bestFit="1" customWidth="1"/>
    <col min="228" max="228" width="88" bestFit="1" customWidth="1"/>
    <col min="229" max="229" width="69.1640625" bestFit="1" customWidth="1"/>
    <col min="230" max="230" width="11.33203125" bestFit="1" customWidth="1"/>
    <col min="231" max="231" width="23.5" bestFit="1" customWidth="1"/>
    <col min="232" max="232" width="68.6640625" bestFit="1" customWidth="1"/>
    <col min="233" max="233" width="11.33203125" bestFit="1" customWidth="1"/>
    <col min="234" max="234" width="71" bestFit="1" customWidth="1"/>
    <col min="235" max="235" width="65.5" bestFit="1" customWidth="1"/>
    <col min="236" max="236" width="11.33203125" bestFit="1" customWidth="1"/>
    <col min="237" max="237" width="67.83203125" bestFit="1" customWidth="1"/>
    <col min="238" max="238" width="47.1640625" bestFit="1" customWidth="1"/>
    <col min="239" max="239" width="9.6640625" customWidth="1"/>
    <col min="240" max="240" width="49.5" bestFit="1" customWidth="1"/>
    <col min="241" max="241" width="71.6640625" bestFit="1" customWidth="1"/>
    <col min="242" max="242" width="85.5" bestFit="1" customWidth="1"/>
    <col min="243" max="243" width="9.6640625" customWidth="1"/>
    <col min="244" max="244" width="23.5" bestFit="1" customWidth="1"/>
    <col min="245" max="245" width="88" bestFit="1" customWidth="1"/>
    <col min="246" max="246" width="69.1640625" bestFit="1" customWidth="1"/>
    <col min="247" max="247" width="9.6640625" customWidth="1"/>
    <col min="248" max="248" width="65.83203125" bestFit="1" customWidth="1"/>
    <col min="249" max="249" width="71.6640625" bestFit="1" customWidth="1"/>
    <col min="250" max="250" width="85.83203125" bestFit="1" customWidth="1"/>
    <col min="251" max="251" width="9.6640625" customWidth="1"/>
    <col min="252" max="252" width="66.33203125" bestFit="1" customWidth="1"/>
    <col min="253" max="253" width="88.33203125" bestFit="1" customWidth="1"/>
    <col min="254" max="254" width="65.83203125" bestFit="1" customWidth="1"/>
    <col min="255" max="255" width="9.6640625" customWidth="1"/>
    <col min="256" max="256" width="56.5" bestFit="1" customWidth="1"/>
    <col min="257" max="257" width="68.33203125" bestFit="1" customWidth="1"/>
    <col min="258" max="258" width="85.83203125" bestFit="1" customWidth="1"/>
    <col min="259" max="259" width="9.6640625" customWidth="1"/>
    <col min="260" max="260" width="54.83203125" bestFit="1" customWidth="1"/>
    <col min="261" max="261" width="88.33203125" bestFit="1" customWidth="1"/>
    <col min="262" max="262" width="38" bestFit="1" customWidth="1"/>
    <col min="263" max="263" width="11.33203125" bestFit="1" customWidth="1"/>
    <col min="264" max="264" width="40.5" bestFit="1" customWidth="1"/>
    <col min="265" max="265" width="54.33203125" bestFit="1" customWidth="1"/>
    <col min="266" max="266" width="11.33203125" bestFit="1" customWidth="1"/>
    <col min="267" max="267" width="56.83203125" bestFit="1" customWidth="1"/>
    <col min="268" max="268" width="37.83203125" bestFit="1" customWidth="1"/>
    <col min="269" max="269" width="9.6640625" customWidth="1"/>
    <col min="270" max="270" width="8.83203125" customWidth="1"/>
    <col min="271" max="271" width="11.33203125" bestFit="1" customWidth="1"/>
    <col min="272" max="272" width="40.33203125" bestFit="1" customWidth="1"/>
    <col min="273" max="273" width="51.83203125" bestFit="1" customWidth="1"/>
    <col min="274" max="274" width="9.6640625" customWidth="1"/>
    <col min="275" max="275" width="54.33203125" bestFit="1" customWidth="1"/>
    <col min="276" max="276" width="37.83203125" bestFit="1" customWidth="1"/>
    <col min="277" max="277" width="9.6640625" customWidth="1"/>
    <col min="278" max="278" width="8.83203125" customWidth="1"/>
    <col min="279" max="279" width="11.33203125" bestFit="1" customWidth="1"/>
    <col min="280" max="280" width="40.33203125" bestFit="1" customWidth="1"/>
    <col min="281" max="281" width="52.33203125" bestFit="1" customWidth="1"/>
    <col min="282" max="282" width="11.33203125" bestFit="1" customWidth="1"/>
    <col min="283" max="283" width="54.83203125" bestFit="1" customWidth="1"/>
    <col min="284" max="284" width="80.1640625" bestFit="1" customWidth="1"/>
    <col min="285" max="285" width="9.6640625" customWidth="1"/>
    <col min="286" max="286" width="82.5" bestFit="1" customWidth="1"/>
    <col min="287" max="287" width="63.33203125" bestFit="1" customWidth="1"/>
    <col min="288" max="288" width="9.6640625" customWidth="1"/>
    <col min="289" max="289" width="8.83203125" customWidth="1"/>
    <col min="290" max="290" width="11.33203125" bestFit="1" customWidth="1"/>
    <col min="291" max="291" width="65.83203125" bestFit="1" customWidth="1"/>
    <col min="292" max="292" width="8.83203125" customWidth="1"/>
    <col min="293" max="293" width="9.6640625" customWidth="1"/>
    <col min="294" max="294" width="7.33203125" customWidth="1"/>
    <col min="295" max="295" width="9.6640625" customWidth="1"/>
    <col min="296" max="296" width="8.83203125" customWidth="1"/>
    <col min="297" max="299" width="11.33203125" bestFit="1" customWidth="1"/>
    <col min="300" max="300" width="10.6640625" customWidth="1"/>
  </cols>
  <sheetData>
    <row r="3" spans="1:1" x14ac:dyDescent="0.2">
      <c r="A3" s="3" t="s">
        <v>563</v>
      </c>
    </row>
    <row r="4" spans="1:1" x14ac:dyDescent="0.2">
      <c r="A4" s="4" t="s">
        <v>0</v>
      </c>
    </row>
    <row r="5" spans="1:1" x14ac:dyDescent="0.2">
      <c r="A5" s="5">
        <v>1238</v>
      </c>
    </row>
    <row r="6" spans="1:1" x14ac:dyDescent="0.2">
      <c r="A6" s="14">
        <v>1240</v>
      </c>
    </row>
    <row r="7" spans="1:1" x14ac:dyDescent="0.2">
      <c r="A7" s="15" t="s">
        <v>612</v>
      </c>
    </row>
    <row r="8" spans="1:1" x14ac:dyDescent="0.2">
      <c r="A8" s="16" t="s">
        <v>6</v>
      </c>
    </row>
    <row r="9" spans="1:1" x14ac:dyDescent="0.2">
      <c r="A9" s="4" t="s">
        <v>7</v>
      </c>
    </row>
    <row r="10" spans="1:1" x14ac:dyDescent="0.2">
      <c r="A10" s="5">
        <v>1233</v>
      </c>
    </row>
    <row r="11" spans="1:1" x14ac:dyDescent="0.2">
      <c r="A11" s="14">
        <v>1241</v>
      </c>
    </row>
    <row r="12" spans="1:1" x14ac:dyDescent="0.2">
      <c r="A12" s="15" t="s">
        <v>613</v>
      </c>
    </row>
    <row r="13" spans="1:1" x14ac:dyDescent="0.2">
      <c r="A13" s="16" t="s">
        <v>6</v>
      </c>
    </row>
    <row r="14" spans="1:1" x14ac:dyDescent="0.2">
      <c r="A14" s="4" t="s">
        <v>19</v>
      </c>
    </row>
    <row r="15" spans="1:1" x14ac:dyDescent="0.2">
      <c r="A15" s="5">
        <v>1232</v>
      </c>
    </row>
    <row r="16" spans="1:1" x14ac:dyDescent="0.2">
      <c r="A16" s="14">
        <v>1239</v>
      </c>
    </row>
    <row r="17" spans="1:1" x14ac:dyDescent="0.2">
      <c r="A17" s="15" t="s">
        <v>615</v>
      </c>
    </row>
    <row r="18" spans="1:1" x14ac:dyDescent="0.2">
      <c r="A18" s="16" t="s">
        <v>18</v>
      </c>
    </row>
    <row r="19" spans="1:1" x14ac:dyDescent="0.2">
      <c r="A19" s="4" t="s">
        <v>25</v>
      </c>
    </row>
    <row r="20" spans="1:1" x14ac:dyDescent="0.2">
      <c r="A20" s="5">
        <v>1215</v>
      </c>
    </row>
    <row r="21" spans="1:1" x14ac:dyDescent="0.2">
      <c r="A21" s="14">
        <v>1233</v>
      </c>
    </row>
    <row r="22" spans="1:1" x14ac:dyDescent="0.2">
      <c r="A22" s="15" t="s">
        <v>616</v>
      </c>
    </row>
    <row r="23" spans="1:1" x14ac:dyDescent="0.2">
      <c r="A23" s="16" t="s">
        <v>6</v>
      </c>
    </row>
    <row r="24" spans="1:1" x14ac:dyDescent="0.2">
      <c r="A24" s="4" t="s">
        <v>31</v>
      </c>
    </row>
    <row r="25" spans="1:1" x14ac:dyDescent="0.2">
      <c r="A25" s="5">
        <v>1243</v>
      </c>
    </row>
    <row r="26" spans="1:1" x14ac:dyDescent="0.2">
      <c r="A26" s="14">
        <v>1244</v>
      </c>
    </row>
    <row r="27" spans="1:1" x14ac:dyDescent="0.2">
      <c r="A27" s="15" t="s">
        <v>617</v>
      </c>
    </row>
    <row r="28" spans="1:1" x14ac:dyDescent="0.2">
      <c r="A28" s="16" t="s">
        <v>6</v>
      </c>
    </row>
    <row r="29" spans="1:1" x14ac:dyDescent="0.2">
      <c r="A29" s="4" t="s">
        <v>111</v>
      </c>
    </row>
    <row r="30" spans="1:1" x14ac:dyDescent="0.2">
      <c r="A30" s="5" t="s">
        <v>564</v>
      </c>
    </row>
    <row r="31" spans="1:1" x14ac:dyDescent="0.2">
      <c r="A31" s="14" t="s">
        <v>564</v>
      </c>
    </row>
    <row r="32" spans="1:1" x14ac:dyDescent="0.2">
      <c r="A32" s="15" t="s">
        <v>621</v>
      </c>
    </row>
    <row r="33" spans="1:1" x14ac:dyDescent="0.2">
      <c r="A33" s="16" t="s">
        <v>18</v>
      </c>
    </row>
    <row r="34" spans="1:1" x14ac:dyDescent="0.2">
      <c r="A34" s="4" t="s">
        <v>131</v>
      </c>
    </row>
    <row r="35" spans="1:1" x14ac:dyDescent="0.2">
      <c r="A35" s="5">
        <v>1233</v>
      </c>
    </row>
    <row r="36" spans="1:1" x14ac:dyDescent="0.2">
      <c r="A36" s="14">
        <v>1240</v>
      </c>
    </row>
    <row r="37" spans="1:1" x14ac:dyDescent="0.2">
      <c r="A37" s="15" t="s">
        <v>617</v>
      </c>
    </row>
    <row r="38" spans="1:1" x14ac:dyDescent="0.2">
      <c r="A38" s="16" t="s">
        <v>126</v>
      </c>
    </row>
    <row r="39" spans="1:1" x14ac:dyDescent="0.2">
      <c r="A39" s="4" t="s">
        <v>137</v>
      </c>
    </row>
    <row r="40" spans="1:1" x14ac:dyDescent="0.2">
      <c r="A40" s="5">
        <v>1223</v>
      </c>
    </row>
    <row r="41" spans="1:1" x14ac:dyDescent="0.2">
      <c r="A41" s="14">
        <v>1237</v>
      </c>
    </row>
    <row r="42" spans="1:1" x14ac:dyDescent="0.2">
      <c r="A42" s="15" t="s">
        <v>615</v>
      </c>
    </row>
    <row r="43" spans="1:1" x14ac:dyDescent="0.2">
      <c r="A43" s="16" t="s">
        <v>126</v>
      </c>
    </row>
    <row r="44" spans="1:1" x14ac:dyDescent="0.2">
      <c r="A44" s="4" t="s">
        <v>201</v>
      </c>
    </row>
    <row r="45" spans="1:1" x14ac:dyDescent="0.2">
      <c r="A45" s="5">
        <v>1220</v>
      </c>
    </row>
    <row r="46" spans="1:1" x14ac:dyDescent="0.2">
      <c r="A46" s="14">
        <v>1240</v>
      </c>
    </row>
    <row r="47" spans="1:1" x14ac:dyDescent="0.2">
      <c r="A47" s="15" t="s">
        <v>628</v>
      </c>
    </row>
    <row r="48" spans="1:1" x14ac:dyDescent="0.2">
      <c r="A48" s="16" t="s">
        <v>6</v>
      </c>
    </row>
    <row r="49" spans="1:1" x14ac:dyDescent="0.2">
      <c r="A49" s="4" t="s">
        <v>207</v>
      </c>
    </row>
    <row r="50" spans="1:1" x14ac:dyDescent="0.2">
      <c r="A50" s="5" t="s">
        <v>564</v>
      </c>
    </row>
    <row r="51" spans="1:1" x14ac:dyDescent="0.2">
      <c r="A51" s="14" t="s">
        <v>564</v>
      </c>
    </row>
    <row r="52" spans="1:1" x14ac:dyDescent="0.2">
      <c r="A52" s="15" t="s">
        <v>629</v>
      </c>
    </row>
    <row r="53" spans="1:1" x14ac:dyDescent="0.2">
      <c r="A53" s="16" t="s">
        <v>6</v>
      </c>
    </row>
    <row r="54" spans="1:1" x14ac:dyDescent="0.2">
      <c r="A54" s="4" t="s">
        <v>325</v>
      </c>
    </row>
    <row r="55" spans="1:1" x14ac:dyDescent="0.2">
      <c r="A55" s="5">
        <v>1215</v>
      </c>
    </row>
    <row r="56" spans="1:1" x14ac:dyDescent="0.2">
      <c r="A56" s="14">
        <v>1234</v>
      </c>
    </row>
    <row r="57" spans="1:1" x14ac:dyDescent="0.2">
      <c r="A57" s="15" t="s">
        <v>642</v>
      </c>
    </row>
    <row r="58" spans="1:1" x14ac:dyDescent="0.2">
      <c r="A58" s="16" t="s">
        <v>18</v>
      </c>
    </row>
    <row r="59" spans="1:1" x14ac:dyDescent="0.2">
      <c r="A59" s="4" t="s">
        <v>339</v>
      </c>
    </row>
    <row r="60" spans="1:1" x14ac:dyDescent="0.2">
      <c r="A60" s="5">
        <v>1195</v>
      </c>
    </row>
    <row r="61" spans="1:1" x14ac:dyDescent="0.2">
      <c r="A61" s="14">
        <v>1233</v>
      </c>
    </row>
    <row r="62" spans="1:1" x14ac:dyDescent="0.2">
      <c r="A62" s="15" t="s">
        <v>643</v>
      </c>
    </row>
    <row r="63" spans="1:1" x14ac:dyDescent="0.2">
      <c r="A63" s="16" t="s">
        <v>297</v>
      </c>
    </row>
    <row r="64" spans="1:1" x14ac:dyDescent="0.2">
      <c r="A64" s="4" t="s">
        <v>353</v>
      </c>
    </row>
    <row r="65" spans="1:1" x14ac:dyDescent="0.2">
      <c r="A65" s="5">
        <v>1220</v>
      </c>
    </row>
    <row r="66" spans="1:1" x14ac:dyDescent="0.2">
      <c r="A66" s="14">
        <v>1221</v>
      </c>
    </row>
    <row r="67" spans="1:1" x14ac:dyDescent="0.2">
      <c r="A67" s="15" t="s">
        <v>637</v>
      </c>
    </row>
    <row r="68" spans="1:1" x14ac:dyDescent="0.2">
      <c r="A68" s="16" t="s">
        <v>268</v>
      </c>
    </row>
    <row r="69" spans="1:1" x14ac:dyDescent="0.2">
      <c r="A69" s="4" t="s">
        <v>454</v>
      </c>
    </row>
    <row r="70" spans="1:1" x14ac:dyDescent="0.2">
      <c r="A70" s="5" t="s">
        <v>564</v>
      </c>
    </row>
    <row r="71" spans="1:1" x14ac:dyDescent="0.2">
      <c r="A71" s="14" t="s">
        <v>564</v>
      </c>
    </row>
    <row r="72" spans="1:1" x14ac:dyDescent="0.2">
      <c r="A72" s="15" t="s">
        <v>643</v>
      </c>
    </row>
    <row r="73" spans="1:1" x14ac:dyDescent="0.2">
      <c r="A73" s="16" t="s">
        <v>457</v>
      </c>
    </row>
    <row r="74" spans="1:1" x14ac:dyDescent="0.2">
      <c r="A74" s="4" t="s">
        <v>542</v>
      </c>
    </row>
    <row r="75" spans="1:1" x14ac:dyDescent="0.2">
      <c r="A75" s="5">
        <v>1231</v>
      </c>
    </row>
    <row r="76" spans="1:1" x14ac:dyDescent="0.2">
      <c r="A76" s="14">
        <v>1239</v>
      </c>
    </row>
    <row r="77" spans="1:1" x14ac:dyDescent="0.2">
      <c r="A77" s="15" t="s">
        <v>653</v>
      </c>
    </row>
    <row r="78" spans="1:1" x14ac:dyDescent="0.2">
      <c r="A78" s="16" t="s">
        <v>307</v>
      </c>
    </row>
    <row r="79" spans="1:1" x14ac:dyDescent="0.2">
      <c r="A79" s="4" t="s">
        <v>549</v>
      </c>
    </row>
    <row r="80" spans="1:1" x14ac:dyDescent="0.2">
      <c r="A80" s="5">
        <v>1231</v>
      </c>
    </row>
    <row r="81" spans="1:1" x14ac:dyDescent="0.2">
      <c r="A81" s="14">
        <v>1240</v>
      </c>
    </row>
    <row r="82" spans="1:1" x14ac:dyDescent="0.2">
      <c r="A82" s="15" t="s">
        <v>654</v>
      </c>
    </row>
    <row r="83" spans="1:1" x14ac:dyDescent="0.2">
      <c r="A83" s="16" t="s">
        <v>307</v>
      </c>
    </row>
    <row r="84" spans="1:1" x14ac:dyDescent="0.2">
      <c r="A84" s="4" t="s">
        <v>565</v>
      </c>
    </row>
  </sheetData>
  <pageMargins left="0.7" right="0.7" top="0.75" bottom="0.75" header="0.3" footer="0.3"/>
  <pageSetup orientation="portrait" horizontalDpi="0" verticalDpi="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96"/>
  <sheetViews>
    <sheetView topLeftCell="A125" workbookViewId="0">
      <selection activeCell="A141" sqref="A141"/>
    </sheetView>
  </sheetViews>
  <sheetFormatPr baseColWidth="10" defaultRowHeight="16" x14ac:dyDescent="0.2"/>
  <cols>
    <col min="1" max="1" width="145" style="12" bestFit="1" customWidth="1"/>
    <col min="2" max="2" width="17.33203125" bestFit="1" customWidth="1"/>
    <col min="3" max="3" width="12.5" bestFit="1" customWidth="1"/>
    <col min="4" max="4" width="16" bestFit="1" customWidth="1"/>
    <col min="5" max="5" width="14.1640625" bestFit="1" customWidth="1"/>
    <col min="6" max="6" width="13.33203125" bestFit="1" customWidth="1"/>
    <col min="7" max="7" width="15.1640625" bestFit="1" customWidth="1"/>
    <col min="8" max="8" width="15.6640625" bestFit="1" customWidth="1"/>
    <col min="9" max="21" width="255.83203125" bestFit="1" customWidth="1"/>
    <col min="22" max="22" width="6.6640625" bestFit="1" customWidth="1"/>
    <col min="23" max="23" width="10.6640625" bestFit="1" customWidth="1"/>
  </cols>
  <sheetData>
    <row r="3" spans="1:8" ht="32" x14ac:dyDescent="0.2">
      <c r="A3" s="17" t="s">
        <v>563</v>
      </c>
      <c r="B3" s="12" t="s">
        <v>569</v>
      </c>
      <c r="C3" s="12" t="s">
        <v>566</v>
      </c>
      <c r="D3" s="12" t="s">
        <v>567</v>
      </c>
      <c r="E3" s="12" t="s">
        <v>741</v>
      </c>
      <c r="F3" s="12" t="s">
        <v>743</v>
      </c>
      <c r="G3" s="12" t="s">
        <v>742</v>
      </c>
      <c r="H3" s="12" t="s">
        <v>744</v>
      </c>
    </row>
    <row r="4" spans="1:8" x14ac:dyDescent="0.2">
      <c r="A4" s="18" t="s">
        <v>0</v>
      </c>
      <c r="B4" s="24">
        <v>1</v>
      </c>
      <c r="C4" s="24">
        <v>1</v>
      </c>
      <c r="D4" s="24">
        <v>1</v>
      </c>
      <c r="E4" s="24">
        <v>1238</v>
      </c>
      <c r="F4" s="24">
        <v>1240</v>
      </c>
      <c r="G4" s="24">
        <v>1238</v>
      </c>
      <c r="H4" s="24">
        <v>1240</v>
      </c>
    </row>
    <row r="5" spans="1:8" x14ac:dyDescent="0.2">
      <c r="A5" s="19">
        <v>1238</v>
      </c>
      <c r="B5" s="24">
        <v>1</v>
      </c>
      <c r="C5" s="24">
        <v>1</v>
      </c>
      <c r="D5" s="24">
        <v>1</v>
      </c>
      <c r="E5" s="24">
        <v>1238</v>
      </c>
      <c r="F5" s="24">
        <v>1240</v>
      </c>
      <c r="G5" s="24">
        <v>1238</v>
      </c>
      <c r="H5" s="24">
        <v>1240</v>
      </c>
    </row>
    <row r="6" spans="1:8" x14ac:dyDescent="0.2">
      <c r="A6" s="20">
        <v>1240</v>
      </c>
      <c r="B6" s="24">
        <v>1</v>
      </c>
      <c r="C6" s="24">
        <v>1</v>
      </c>
      <c r="D6" s="24">
        <v>1</v>
      </c>
      <c r="E6" s="24">
        <v>1238</v>
      </c>
      <c r="F6" s="24">
        <v>1240</v>
      </c>
      <c r="G6" s="24">
        <v>1238</v>
      </c>
      <c r="H6" s="24">
        <v>1240</v>
      </c>
    </row>
    <row r="7" spans="1:8" x14ac:dyDescent="0.2">
      <c r="A7" s="21" t="s">
        <v>6</v>
      </c>
      <c r="B7" s="24">
        <v>1</v>
      </c>
      <c r="C7" s="24">
        <v>1</v>
      </c>
      <c r="D7" s="24">
        <v>1</v>
      </c>
      <c r="E7" s="24">
        <v>1238</v>
      </c>
      <c r="F7" s="24">
        <v>1240</v>
      </c>
      <c r="G7" s="24">
        <v>1238</v>
      </c>
      <c r="H7" s="24">
        <v>1240</v>
      </c>
    </row>
    <row r="8" spans="1:8" x14ac:dyDescent="0.2">
      <c r="A8" s="22" t="s">
        <v>612</v>
      </c>
      <c r="B8" s="24">
        <v>1</v>
      </c>
      <c r="C8" s="24">
        <v>1</v>
      </c>
      <c r="D8" s="24">
        <v>1</v>
      </c>
      <c r="E8" s="24">
        <v>1238</v>
      </c>
      <c r="F8" s="24">
        <v>1240</v>
      </c>
      <c r="G8" s="24">
        <v>1238</v>
      </c>
      <c r="H8" s="24">
        <v>1240</v>
      </c>
    </row>
    <row r="9" spans="1:8" ht="80" x14ac:dyDescent="0.2">
      <c r="A9" s="23" t="s">
        <v>2</v>
      </c>
      <c r="B9" s="24">
        <v>1</v>
      </c>
      <c r="C9" s="24">
        <v>1</v>
      </c>
      <c r="D9" s="24">
        <v>1</v>
      </c>
      <c r="E9" s="24">
        <v>1238</v>
      </c>
      <c r="F9" s="24">
        <v>1240</v>
      </c>
      <c r="G9" s="24">
        <v>1238</v>
      </c>
      <c r="H9" s="24">
        <v>1240</v>
      </c>
    </row>
    <row r="10" spans="1:8" x14ac:dyDescent="0.2">
      <c r="A10" s="18" t="s">
        <v>7</v>
      </c>
      <c r="B10" s="24">
        <v>1</v>
      </c>
      <c r="C10" s="24">
        <v>1</v>
      </c>
      <c r="D10" s="24">
        <v>1</v>
      </c>
      <c r="E10" s="24">
        <v>1233</v>
      </c>
      <c r="F10" s="24">
        <v>1241</v>
      </c>
      <c r="G10" s="24">
        <v>1233</v>
      </c>
      <c r="H10" s="24">
        <v>1241</v>
      </c>
    </row>
    <row r="11" spans="1:8" x14ac:dyDescent="0.2">
      <c r="A11" s="19">
        <v>1233</v>
      </c>
      <c r="B11" s="24">
        <v>1</v>
      </c>
      <c r="C11" s="24">
        <v>1</v>
      </c>
      <c r="D11" s="24">
        <v>1</v>
      </c>
      <c r="E11" s="24">
        <v>1233</v>
      </c>
      <c r="F11" s="24">
        <v>1241</v>
      </c>
      <c r="G11" s="24">
        <v>1233</v>
      </c>
      <c r="H11" s="24">
        <v>1241</v>
      </c>
    </row>
    <row r="12" spans="1:8" x14ac:dyDescent="0.2">
      <c r="A12" s="20">
        <v>1241</v>
      </c>
      <c r="B12" s="24">
        <v>1</v>
      </c>
      <c r="C12" s="24">
        <v>1</v>
      </c>
      <c r="D12" s="24">
        <v>1</v>
      </c>
      <c r="E12" s="24">
        <v>1233</v>
      </c>
      <c r="F12" s="24">
        <v>1241</v>
      </c>
      <c r="G12" s="24">
        <v>1233</v>
      </c>
      <c r="H12" s="24">
        <v>1241</v>
      </c>
    </row>
    <row r="13" spans="1:8" x14ac:dyDescent="0.2">
      <c r="A13" s="21" t="s">
        <v>6</v>
      </c>
      <c r="B13" s="24">
        <v>1</v>
      </c>
      <c r="C13" s="24">
        <v>1</v>
      </c>
      <c r="D13" s="24">
        <v>1</v>
      </c>
      <c r="E13" s="24">
        <v>1233</v>
      </c>
      <c r="F13" s="24">
        <v>1241</v>
      </c>
      <c r="G13" s="24">
        <v>1233</v>
      </c>
      <c r="H13" s="24">
        <v>1241</v>
      </c>
    </row>
    <row r="14" spans="1:8" x14ac:dyDescent="0.2">
      <c r="A14" s="22" t="s">
        <v>613</v>
      </c>
      <c r="B14" s="24">
        <v>1</v>
      </c>
      <c r="C14" s="24">
        <v>1</v>
      </c>
      <c r="D14" s="24">
        <v>1</v>
      </c>
      <c r="E14" s="24">
        <v>1233</v>
      </c>
      <c r="F14" s="24">
        <v>1241</v>
      </c>
      <c r="G14" s="24">
        <v>1233</v>
      </c>
      <c r="H14" s="24">
        <v>1241</v>
      </c>
    </row>
    <row r="15" spans="1:8" x14ac:dyDescent="0.2">
      <c r="A15" s="23" t="s">
        <v>564</v>
      </c>
      <c r="B15" s="24">
        <v>1</v>
      </c>
      <c r="C15" s="24">
        <v>1</v>
      </c>
      <c r="D15" s="24">
        <v>1</v>
      </c>
      <c r="E15" s="24">
        <v>1233</v>
      </c>
      <c r="F15" s="24">
        <v>1241</v>
      </c>
      <c r="G15" s="24">
        <v>1233</v>
      </c>
      <c r="H15" s="24">
        <v>1241</v>
      </c>
    </row>
    <row r="16" spans="1:8" x14ac:dyDescent="0.2">
      <c r="A16" s="18" t="s">
        <v>19</v>
      </c>
      <c r="B16" s="24">
        <v>1</v>
      </c>
      <c r="C16" s="24">
        <v>1</v>
      </c>
      <c r="D16" s="24">
        <v>1</v>
      </c>
      <c r="E16" s="24">
        <v>1232</v>
      </c>
      <c r="F16" s="24">
        <v>1239</v>
      </c>
      <c r="G16" s="24">
        <v>1232</v>
      </c>
      <c r="H16" s="24">
        <v>1239</v>
      </c>
    </row>
    <row r="17" spans="1:8" x14ac:dyDescent="0.2">
      <c r="A17" s="19">
        <v>1232</v>
      </c>
      <c r="B17" s="24">
        <v>1</v>
      </c>
      <c r="C17" s="24">
        <v>1</v>
      </c>
      <c r="D17" s="24">
        <v>1</v>
      </c>
      <c r="E17" s="24">
        <v>1232</v>
      </c>
      <c r="F17" s="24">
        <v>1239</v>
      </c>
      <c r="G17" s="24">
        <v>1232</v>
      </c>
      <c r="H17" s="24">
        <v>1239</v>
      </c>
    </row>
    <row r="18" spans="1:8" x14ac:dyDescent="0.2">
      <c r="A18" s="20">
        <v>1239</v>
      </c>
      <c r="B18" s="24">
        <v>1</v>
      </c>
      <c r="C18" s="24">
        <v>1</v>
      </c>
      <c r="D18" s="24">
        <v>1</v>
      </c>
      <c r="E18" s="24">
        <v>1232</v>
      </c>
      <c r="F18" s="24">
        <v>1239</v>
      </c>
      <c r="G18" s="24">
        <v>1232</v>
      </c>
      <c r="H18" s="24">
        <v>1239</v>
      </c>
    </row>
    <row r="19" spans="1:8" x14ac:dyDescent="0.2">
      <c r="A19" s="21" t="s">
        <v>18</v>
      </c>
      <c r="B19" s="24">
        <v>1</v>
      </c>
      <c r="C19" s="24">
        <v>1</v>
      </c>
      <c r="D19" s="24">
        <v>1</v>
      </c>
      <c r="E19" s="24">
        <v>1232</v>
      </c>
      <c r="F19" s="24">
        <v>1239</v>
      </c>
      <c r="G19" s="24">
        <v>1232</v>
      </c>
      <c r="H19" s="24">
        <v>1239</v>
      </c>
    </row>
    <row r="20" spans="1:8" x14ac:dyDescent="0.2">
      <c r="A20" s="22" t="s">
        <v>615</v>
      </c>
      <c r="B20" s="24">
        <v>1</v>
      </c>
      <c r="C20" s="24">
        <v>1</v>
      </c>
      <c r="D20" s="24">
        <v>1</v>
      </c>
      <c r="E20" s="24">
        <v>1232</v>
      </c>
      <c r="F20" s="24">
        <v>1239</v>
      </c>
      <c r="G20" s="24">
        <v>1232</v>
      </c>
      <c r="H20" s="24">
        <v>1239</v>
      </c>
    </row>
    <row r="21" spans="1:8" ht="64" x14ac:dyDescent="0.2">
      <c r="A21" s="23" t="s">
        <v>21</v>
      </c>
      <c r="B21" s="24">
        <v>1</v>
      </c>
      <c r="C21" s="24">
        <v>1</v>
      </c>
      <c r="D21" s="24">
        <v>1</v>
      </c>
      <c r="E21" s="24">
        <v>1232</v>
      </c>
      <c r="F21" s="24">
        <v>1239</v>
      </c>
      <c r="G21" s="24">
        <v>1232</v>
      </c>
      <c r="H21" s="24">
        <v>1239</v>
      </c>
    </row>
    <row r="22" spans="1:8" x14ac:dyDescent="0.2">
      <c r="A22" s="18" t="s">
        <v>25</v>
      </c>
      <c r="B22" s="24">
        <v>1</v>
      </c>
      <c r="C22" s="24">
        <v>1</v>
      </c>
      <c r="D22" s="24">
        <v>1</v>
      </c>
      <c r="E22" s="24">
        <v>1215</v>
      </c>
      <c r="F22" s="24">
        <v>1233</v>
      </c>
      <c r="G22" s="24">
        <v>1215</v>
      </c>
      <c r="H22" s="24">
        <v>1233</v>
      </c>
    </row>
    <row r="23" spans="1:8" x14ac:dyDescent="0.2">
      <c r="A23" s="19">
        <v>1215</v>
      </c>
      <c r="B23" s="24">
        <v>1</v>
      </c>
      <c r="C23" s="24">
        <v>1</v>
      </c>
      <c r="D23" s="24">
        <v>1</v>
      </c>
      <c r="E23" s="24">
        <v>1215</v>
      </c>
      <c r="F23" s="24">
        <v>1233</v>
      </c>
      <c r="G23" s="24">
        <v>1215</v>
      </c>
      <c r="H23" s="24">
        <v>1233</v>
      </c>
    </row>
    <row r="24" spans="1:8" x14ac:dyDescent="0.2">
      <c r="A24" s="20">
        <v>1233</v>
      </c>
      <c r="B24" s="24">
        <v>1</v>
      </c>
      <c r="C24" s="24">
        <v>1</v>
      </c>
      <c r="D24" s="24">
        <v>1</v>
      </c>
      <c r="E24" s="24">
        <v>1215</v>
      </c>
      <c r="F24" s="24">
        <v>1233</v>
      </c>
      <c r="G24" s="24">
        <v>1215</v>
      </c>
      <c r="H24" s="24">
        <v>1233</v>
      </c>
    </row>
    <row r="25" spans="1:8" x14ac:dyDescent="0.2">
      <c r="A25" s="21" t="s">
        <v>6</v>
      </c>
      <c r="B25" s="24">
        <v>1</v>
      </c>
      <c r="C25" s="24">
        <v>1</v>
      </c>
      <c r="D25" s="24">
        <v>1</v>
      </c>
      <c r="E25" s="24">
        <v>1215</v>
      </c>
      <c r="F25" s="24">
        <v>1233</v>
      </c>
      <c r="G25" s="24">
        <v>1215</v>
      </c>
      <c r="H25" s="24">
        <v>1233</v>
      </c>
    </row>
    <row r="26" spans="1:8" x14ac:dyDescent="0.2">
      <c r="A26" s="22" t="s">
        <v>616</v>
      </c>
      <c r="B26" s="24">
        <v>1</v>
      </c>
      <c r="C26" s="24">
        <v>1</v>
      </c>
      <c r="D26" s="24">
        <v>1</v>
      </c>
      <c r="E26" s="24">
        <v>1215</v>
      </c>
      <c r="F26" s="24">
        <v>1233</v>
      </c>
      <c r="G26" s="24">
        <v>1215</v>
      </c>
      <c r="H26" s="24">
        <v>1233</v>
      </c>
    </row>
    <row r="27" spans="1:8" ht="80" x14ac:dyDescent="0.2">
      <c r="A27" s="23" t="s">
        <v>27</v>
      </c>
      <c r="B27" s="24">
        <v>1</v>
      </c>
      <c r="C27" s="24">
        <v>1</v>
      </c>
      <c r="D27" s="24">
        <v>1</v>
      </c>
      <c r="E27" s="24">
        <v>1215</v>
      </c>
      <c r="F27" s="24">
        <v>1233</v>
      </c>
      <c r="G27" s="24">
        <v>1215</v>
      </c>
      <c r="H27" s="24">
        <v>1233</v>
      </c>
    </row>
    <row r="28" spans="1:8" x14ac:dyDescent="0.2">
      <c r="A28" s="18" t="s">
        <v>31</v>
      </c>
      <c r="B28" s="24">
        <v>1</v>
      </c>
      <c r="C28" s="24">
        <v>1</v>
      </c>
      <c r="D28" s="24">
        <v>1</v>
      </c>
      <c r="E28" s="24">
        <v>1243</v>
      </c>
      <c r="F28" s="24">
        <v>1244</v>
      </c>
      <c r="G28" s="24">
        <v>1243</v>
      </c>
      <c r="H28" s="24">
        <v>1244</v>
      </c>
    </row>
    <row r="29" spans="1:8" x14ac:dyDescent="0.2">
      <c r="A29" s="19">
        <v>1243</v>
      </c>
      <c r="B29" s="24">
        <v>1</v>
      </c>
      <c r="C29" s="24">
        <v>1</v>
      </c>
      <c r="D29" s="24">
        <v>1</v>
      </c>
      <c r="E29" s="24">
        <v>1243</v>
      </c>
      <c r="F29" s="24">
        <v>1244</v>
      </c>
      <c r="G29" s="24">
        <v>1243</v>
      </c>
      <c r="H29" s="24">
        <v>1244</v>
      </c>
    </row>
    <row r="30" spans="1:8" x14ac:dyDescent="0.2">
      <c r="A30" s="20">
        <v>1244</v>
      </c>
      <c r="B30" s="24">
        <v>1</v>
      </c>
      <c r="C30" s="24">
        <v>1</v>
      </c>
      <c r="D30" s="24">
        <v>1</v>
      </c>
      <c r="E30" s="24">
        <v>1243</v>
      </c>
      <c r="F30" s="24">
        <v>1244</v>
      </c>
      <c r="G30" s="24">
        <v>1243</v>
      </c>
      <c r="H30" s="24">
        <v>1244</v>
      </c>
    </row>
    <row r="31" spans="1:8" x14ac:dyDescent="0.2">
      <c r="A31" s="21" t="s">
        <v>6</v>
      </c>
      <c r="B31" s="24">
        <v>1</v>
      </c>
      <c r="C31" s="24">
        <v>1</v>
      </c>
      <c r="D31" s="24">
        <v>1</v>
      </c>
      <c r="E31" s="24">
        <v>1243</v>
      </c>
      <c r="F31" s="24">
        <v>1244</v>
      </c>
      <c r="G31" s="24">
        <v>1243</v>
      </c>
      <c r="H31" s="24">
        <v>1244</v>
      </c>
    </row>
    <row r="32" spans="1:8" x14ac:dyDescent="0.2">
      <c r="A32" s="22" t="s">
        <v>617</v>
      </c>
      <c r="B32" s="24">
        <v>1</v>
      </c>
      <c r="C32" s="24">
        <v>1</v>
      </c>
      <c r="D32" s="24">
        <v>1</v>
      </c>
      <c r="E32" s="24">
        <v>1243</v>
      </c>
      <c r="F32" s="24">
        <v>1244</v>
      </c>
      <c r="G32" s="24">
        <v>1243</v>
      </c>
      <c r="H32" s="24">
        <v>1244</v>
      </c>
    </row>
    <row r="33" spans="1:8" ht="48" x14ac:dyDescent="0.2">
      <c r="A33" s="23" t="s">
        <v>33</v>
      </c>
      <c r="B33" s="24">
        <v>1</v>
      </c>
      <c r="C33" s="24">
        <v>1</v>
      </c>
      <c r="D33" s="24">
        <v>1</v>
      </c>
      <c r="E33" s="24">
        <v>1243</v>
      </c>
      <c r="F33" s="24">
        <v>1244</v>
      </c>
      <c r="G33" s="24">
        <v>1243</v>
      </c>
      <c r="H33" s="24">
        <v>1244</v>
      </c>
    </row>
    <row r="34" spans="1:8" x14ac:dyDescent="0.2">
      <c r="A34" s="18" t="s">
        <v>44</v>
      </c>
      <c r="B34" s="24">
        <v>1</v>
      </c>
      <c r="C34" s="24">
        <v>1</v>
      </c>
      <c r="D34" s="24">
        <v>1</v>
      </c>
      <c r="E34" s="24">
        <v>1223</v>
      </c>
      <c r="F34" s="24">
        <v>1242</v>
      </c>
      <c r="G34" s="24">
        <v>1223</v>
      </c>
      <c r="H34" s="24">
        <v>1242</v>
      </c>
    </row>
    <row r="35" spans="1:8" x14ac:dyDescent="0.2">
      <c r="A35" s="19">
        <v>1223</v>
      </c>
      <c r="B35" s="24">
        <v>1</v>
      </c>
      <c r="C35" s="24">
        <v>1</v>
      </c>
      <c r="D35" s="24">
        <v>1</v>
      </c>
      <c r="E35" s="24">
        <v>1223</v>
      </c>
      <c r="F35" s="24">
        <v>1242</v>
      </c>
      <c r="G35" s="24">
        <v>1223</v>
      </c>
      <c r="H35" s="24">
        <v>1242</v>
      </c>
    </row>
    <row r="36" spans="1:8" x14ac:dyDescent="0.2">
      <c r="A36" s="20">
        <v>1242</v>
      </c>
      <c r="B36" s="24">
        <v>1</v>
      </c>
      <c r="C36" s="24">
        <v>1</v>
      </c>
      <c r="D36" s="24">
        <v>1</v>
      </c>
      <c r="E36" s="24">
        <v>1223</v>
      </c>
      <c r="F36" s="24">
        <v>1242</v>
      </c>
      <c r="G36" s="24">
        <v>1223</v>
      </c>
      <c r="H36" s="24">
        <v>1242</v>
      </c>
    </row>
    <row r="37" spans="1:8" x14ac:dyDescent="0.2">
      <c r="A37" s="21" t="s">
        <v>50</v>
      </c>
      <c r="B37" s="24">
        <v>1</v>
      </c>
      <c r="C37" s="24">
        <v>1</v>
      </c>
      <c r="D37" s="24">
        <v>1</v>
      </c>
      <c r="E37" s="24">
        <v>1223</v>
      </c>
      <c r="F37" s="24">
        <v>1242</v>
      </c>
      <c r="G37" s="24">
        <v>1223</v>
      </c>
      <c r="H37" s="24">
        <v>1242</v>
      </c>
    </row>
    <row r="38" spans="1:8" x14ac:dyDescent="0.2">
      <c r="A38" s="22" t="s">
        <v>618</v>
      </c>
      <c r="B38" s="24">
        <v>1</v>
      </c>
      <c r="C38" s="24">
        <v>1</v>
      </c>
      <c r="D38" s="24">
        <v>1</v>
      </c>
      <c r="E38" s="24">
        <v>1223</v>
      </c>
      <c r="F38" s="24">
        <v>1242</v>
      </c>
      <c r="G38" s="24">
        <v>1223</v>
      </c>
      <c r="H38" s="24">
        <v>1242</v>
      </c>
    </row>
    <row r="39" spans="1:8" ht="96" x14ac:dyDescent="0.2">
      <c r="A39" s="23" t="s">
        <v>46</v>
      </c>
      <c r="B39" s="24">
        <v>1</v>
      </c>
      <c r="C39" s="24">
        <v>1</v>
      </c>
      <c r="D39" s="24">
        <v>1</v>
      </c>
      <c r="E39" s="24">
        <v>1223</v>
      </c>
      <c r="F39" s="24">
        <v>1242</v>
      </c>
      <c r="G39" s="24">
        <v>1223</v>
      </c>
      <c r="H39" s="24">
        <v>1242</v>
      </c>
    </row>
    <row r="40" spans="1:8" x14ac:dyDescent="0.2">
      <c r="A40" s="18" t="s">
        <v>69</v>
      </c>
      <c r="B40" s="24">
        <v>1</v>
      </c>
      <c r="C40" s="24"/>
      <c r="D40" s="24"/>
      <c r="E40" s="24"/>
      <c r="F40" s="24"/>
      <c r="G40" s="24"/>
      <c r="H40" s="24"/>
    </row>
    <row r="41" spans="1:8" x14ac:dyDescent="0.2">
      <c r="A41" s="19" t="s">
        <v>564</v>
      </c>
      <c r="B41" s="24">
        <v>1</v>
      </c>
      <c r="C41" s="24"/>
      <c r="D41" s="24"/>
      <c r="E41" s="24"/>
      <c r="F41" s="24"/>
      <c r="G41" s="24"/>
      <c r="H41" s="24"/>
    </row>
    <row r="42" spans="1:8" x14ac:dyDescent="0.2">
      <c r="A42" s="20" t="s">
        <v>564</v>
      </c>
      <c r="B42" s="24">
        <v>1</v>
      </c>
      <c r="C42" s="24"/>
      <c r="D42" s="24"/>
      <c r="E42" s="24"/>
      <c r="F42" s="24"/>
      <c r="G42" s="24"/>
      <c r="H42" s="24"/>
    </row>
    <row r="43" spans="1:8" x14ac:dyDescent="0.2">
      <c r="A43" s="21" t="s">
        <v>50</v>
      </c>
      <c r="B43" s="24">
        <v>1</v>
      </c>
      <c r="C43" s="24"/>
      <c r="D43" s="24"/>
      <c r="E43" s="24"/>
      <c r="F43" s="24"/>
      <c r="G43" s="24"/>
      <c r="H43" s="24"/>
    </row>
    <row r="44" spans="1:8" x14ac:dyDescent="0.2">
      <c r="A44" s="22" t="s">
        <v>620</v>
      </c>
      <c r="B44" s="24">
        <v>1</v>
      </c>
      <c r="C44" s="24"/>
      <c r="D44" s="24"/>
      <c r="E44" s="24"/>
      <c r="F44" s="24"/>
      <c r="G44" s="24"/>
      <c r="H44" s="24"/>
    </row>
    <row r="45" spans="1:8" ht="48" x14ac:dyDescent="0.2">
      <c r="A45" s="23" t="s">
        <v>71</v>
      </c>
      <c r="B45" s="24">
        <v>1</v>
      </c>
      <c r="C45" s="24"/>
      <c r="D45" s="24"/>
      <c r="E45" s="24"/>
      <c r="F45" s="24"/>
      <c r="G45" s="24"/>
      <c r="H45" s="24"/>
    </row>
    <row r="46" spans="1:8" x14ac:dyDescent="0.2">
      <c r="A46" s="18" t="s">
        <v>73</v>
      </c>
      <c r="B46" s="24">
        <v>1</v>
      </c>
      <c r="C46" s="24">
        <v>1</v>
      </c>
      <c r="D46" s="24">
        <v>1</v>
      </c>
      <c r="E46" s="24">
        <v>1223</v>
      </c>
      <c r="F46" s="24">
        <v>1229</v>
      </c>
      <c r="G46" s="24">
        <v>1223</v>
      </c>
      <c r="H46" s="24">
        <v>1229</v>
      </c>
    </row>
    <row r="47" spans="1:8" x14ac:dyDescent="0.2">
      <c r="A47" s="19">
        <v>1223</v>
      </c>
      <c r="B47" s="24">
        <v>1</v>
      </c>
      <c r="C47" s="24">
        <v>1</v>
      </c>
      <c r="D47" s="24">
        <v>1</v>
      </c>
      <c r="E47" s="24">
        <v>1223</v>
      </c>
      <c r="F47" s="24">
        <v>1229</v>
      </c>
      <c r="G47" s="24">
        <v>1223</v>
      </c>
      <c r="H47" s="24">
        <v>1229</v>
      </c>
    </row>
    <row r="48" spans="1:8" x14ac:dyDescent="0.2">
      <c r="A48" s="20">
        <v>1229</v>
      </c>
      <c r="B48" s="24">
        <v>1</v>
      </c>
      <c r="C48" s="24">
        <v>1</v>
      </c>
      <c r="D48" s="24">
        <v>1</v>
      </c>
      <c r="E48" s="24">
        <v>1223</v>
      </c>
      <c r="F48" s="24">
        <v>1229</v>
      </c>
      <c r="G48" s="24">
        <v>1223</v>
      </c>
      <c r="H48" s="24">
        <v>1229</v>
      </c>
    </row>
    <row r="49" spans="1:8" x14ac:dyDescent="0.2">
      <c r="A49" s="21" t="s">
        <v>50</v>
      </c>
      <c r="B49" s="24">
        <v>1</v>
      </c>
      <c r="C49" s="24">
        <v>1</v>
      </c>
      <c r="D49" s="24">
        <v>1</v>
      </c>
      <c r="E49" s="24">
        <v>1223</v>
      </c>
      <c r="F49" s="24">
        <v>1229</v>
      </c>
      <c r="G49" s="24">
        <v>1223</v>
      </c>
      <c r="H49" s="24">
        <v>1229</v>
      </c>
    </row>
    <row r="50" spans="1:8" x14ac:dyDescent="0.2">
      <c r="A50" s="22" t="s">
        <v>620</v>
      </c>
      <c r="B50" s="24">
        <v>1</v>
      </c>
      <c r="C50" s="24">
        <v>1</v>
      </c>
      <c r="D50" s="24">
        <v>1</v>
      </c>
      <c r="E50" s="24">
        <v>1223</v>
      </c>
      <c r="F50" s="24">
        <v>1229</v>
      </c>
      <c r="G50" s="24">
        <v>1223</v>
      </c>
      <c r="H50" s="24">
        <v>1229</v>
      </c>
    </row>
    <row r="51" spans="1:8" ht="80" x14ac:dyDescent="0.2">
      <c r="A51" s="23" t="s">
        <v>75</v>
      </c>
      <c r="B51" s="24">
        <v>1</v>
      </c>
      <c r="C51" s="24">
        <v>1</v>
      </c>
      <c r="D51" s="24">
        <v>1</v>
      </c>
      <c r="E51" s="24">
        <v>1223</v>
      </c>
      <c r="F51" s="24">
        <v>1229</v>
      </c>
      <c r="G51" s="24">
        <v>1223</v>
      </c>
      <c r="H51" s="24">
        <v>1229</v>
      </c>
    </row>
    <row r="52" spans="1:8" x14ac:dyDescent="0.2">
      <c r="A52" s="18" t="s">
        <v>79</v>
      </c>
      <c r="B52" s="24">
        <v>1</v>
      </c>
      <c r="C52" s="24">
        <v>1</v>
      </c>
      <c r="D52" s="24">
        <v>1</v>
      </c>
      <c r="E52" s="24">
        <v>1225</v>
      </c>
      <c r="F52" s="24">
        <v>1235</v>
      </c>
      <c r="G52" s="24">
        <v>1225</v>
      </c>
      <c r="H52" s="24">
        <v>1235</v>
      </c>
    </row>
    <row r="53" spans="1:8" x14ac:dyDescent="0.2">
      <c r="A53" s="19">
        <v>1225</v>
      </c>
      <c r="B53" s="24">
        <v>1</v>
      </c>
      <c r="C53" s="24">
        <v>1</v>
      </c>
      <c r="D53" s="24">
        <v>1</v>
      </c>
      <c r="E53" s="24">
        <v>1225</v>
      </c>
      <c r="F53" s="24">
        <v>1235</v>
      </c>
      <c r="G53" s="24">
        <v>1225</v>
      </c>
      <c r="H53" s="24">
        <v>1235</v>
      </c>
    </row>
    <row r="54" spans="1:8" x14ac:dyDescent="0.2">
      <c r="A54" s="20">
        <v>1235</v>
      </c>
      <c r="B54" s="24">
        <v>1</v>
      </c>
      <c r="C54" s="24">
        <v>1</v>
      </c>
      <c r="D54" s="24">
        <v>1</v>
      </c>
      <c r="E54" s="24">
        <v>1225</v>
      </c>
      <c r="F54" s="24">
        <v>1235</v>
      </c>
      <c r="G54" s="24">
        <v>1225</v>
      </c>
      <c r="H54" s="24">
        <v>1235</v>
      </c>
    </row>
    <row r="55" spans="1:8" x14ac:dyDescent="0.2">
      <c r="A55" s="21" t="s">
        <v>84</v>
      </c>
      <c r="B55" s="24">
        <v>1</v>
      </c>
      <c r="C55" s="24">
        <v>1</v>
      </c>
      <c r="D55" s="24">
        <v>1</v>
      </c>
      <c r="E55" s="24">
        <v>1225</v>
      </c>
      <c r="F55" s="24">
        <v>1235</v>
      </c>
      <c r="G55" s="24">
        <v>1225</v>
      </c>
      <c r="H55" s="24">
        <v>1235</v>
      </c>
    </row>
    <row r="56" spans="1:8" x14ac:dyDescent="0.2">
      <c r="A56" s="22" t="s">
        <v>621</v>
      </c>
      <c r="B56" s="24">
        <v>1</v>
      </c>
      <c r="C56" s="24">
        <v>1</v>
      </c>
      <c r="D56" s="24">
        <v>1</v>
      </c>
      <c r="E56" s="24">
        <v>1225</v>
      </c>
      <c r="F56" s="24">
        <v>1235</v>
      </c>
      <c r="G56" s="24">
        <v>1225</v>
      </c>
      <c r="H56" s="24">
        <v>1235</v>
      </c>
    </row>
    <row r="57" spans="1:8" x14ac:dyDescent="0.2">
      <c r="A57" s="23" t="s">
        <v>564</v>
      </c>
      <c r="B57" s="24">
        <v>1</v>
      </c>
      <c r="C57" s="24">
        <v>1</v>
      </c>
      <c r="D57" s="24">
        <v>1</v>
      </c>
      <c r="E57" s="24">
        <v>1225</v>
      </c>
      <c r="F57" s="24">
        <v>1235</v>
      </c>
      <c r="G57" s="24">
        <v>1225</v>
      </c>
      <c r="H57" s="24">
        <v>1235</v>
      </c>
    </row>
    <row r="58" spans="1:8" x14ac:dyDescent="0.2">
      <c r="A58" s="18" t="s">
        <v>106</v>
      </c>
      <c r="B58" s="24">
        <v>1</v>
      </c>
      <c r="C58" s="24"/>
      <c r="D58" s="24"/>
      <c r="E58" s="24"/>
      <c r="F58" s="24"/>
      <c r="G58" s="24"/>
      <c r="H58" s="24"/>
    </row>
    <row r="59" spans="1:8" x14ac:dyDescent="0.2">
      <c r="A59" s="19" t="s">
        <v>564</v>
      </c>
      <c r="B59" s="24">
        <v>1</v>
      </c>
      <c r="C59" s="24"/>
      <c r="D59" s="24"/>
      <c r="E59" s="24"/>
      <c r="F59" s="24"/>
      <c r="G59" s="24"/>
      <c r="H59" s="24"/>
    </row>
    <row r="60" spans="1:8" x14ac:dyDescent="0.2">
      <c r="A60" s="20" t="s">
        <v>564</v>
      </c>
      <c r="B60" s="24">
        <v>1</v>
      </c>
      <c r="C60" s="24"/>
      <c r="D60" s="24"/>
      <c r="E60" s="24"/>
      <c r="F60" s="24"/>
      <c r="G60" s="24"/>
      <c r="H60" s="24"/>
    </row>
    <row r="61" spans="1:8" x14ac:dyDescent="0.2">
      <c r="A61" s="21" t="s">
        <v>110</v>
      </c>
      <c r="B61" s="24">
        <v>1</v>
      </c>
      <c r="C61" s="24"/>
      <c r="D61" s="24"/>
      <c r="E61" s="24"/>
      <c r="F61" s="24"/>
      <c r="G61" s="24"/>
      <c r="H61" s="24"/>
    </row>
    <row r="62" spans="1:8" x14ac:dyDescent="0.2">
      <c r="A62" s="22" t="s">
        <v>621</v>
      </c>
      <c r="B62" s="24">
        <v>1</v>
      </c>
      <c r="C62" s="24"/>
      <c r="D62" s="24"/>
      <c r="E62" s="24"/>
      <c r="F62" s="24"/>
      <c r="G62" s="24"/>
      <c r="H62" s="24"/>
    </row>
    <row r="63" spans="1:8" ht="80" x14ac:dyDescent="0.2">
      <c r="A63" s="23" t="s">
        <v>108</v>
      </c>
      <c r="B63" s="24">
        <v>1</v>
      </c>
      <c r="C63" s="24"/>
      <c r="D63" s="24"/>
      <c r="E63" s="24"/>
      <c r="F63" s="24"/>
      <c r="G63" s="24"/>
      <c r="H63" s="24"/>
    </row>
    <row r="64" spans="1:8" x14ac:dyDescent="0.2">
      <c r="A64" s="18" t="s">
        <v>111</v>
      </c>
      <c r="B64" s="24">
        <v>1</v>
      </c>
      <c r="C64" s="24"/>
      <c r="D64" s="24"/>
      <c r="E64" s="24"/>
      <c r="F64" s="24"/>
      <c r="G64" s="24"/>
      <c r="H64" s="24"/>
    </row>
    <row r="65" spans="1:8" x14ac:dyDescent="0.2">
      <c r="A65" s="19" t="s">
        <v>564</v>
      </c>
      <c r="B65" s="24">
        <v>1</v>
      </c>
      <c r="C65" s="24"/>
      <c r="D65" s="24"/>
      <c r="E65" s="24"/>
      <c r="F65" s="24"/>
      <c r="G65" s="24"/>
      <c r="H65" s="24"/>
    </row>
    <row r="66" spans="1:8" x14ac:dyDescent="0.2">
      <c r="A66" s="20" t="s">
        <v>564</v>
      </c>
      <c r="B66" s="24">
        <v>1</v>
      </c>
      <c r="C66" s="24"/>
      <c r="D66" s="24"/>
      <c r="E66" s="24"/>
      <c r="F66" s="24"/>
      <c r="G66" s="24"/>
      <c r="H66" s="24"/>
    </row>
    <row r="67" spans="1:8" x14ac:dyDescent="0.2">
      <c r="A67" s="21" t="s">
        <v>18</v>
      </c>
      <c r="B67" s="24">
        <v>1</v>
      </c>
      <c r="C67" s="24"/>
      <c r="D67" s="24"/>
      <c r="E67" s="24"/>
      <c r="F67" s="24"/>
      <c r="G67" s="24"/>
      <c r="H67" s="24"/>
    </row>
    <row r="68" spans="1:8" x14ac:dyDescent="0.2">
      <c r="A68" s="22" t="s">
        <v>621</v>
      </c>
      <c r="B68" s="24">
        <v>1</v>
      </c>
      <c r="C68" s="24"/>
      <c r="D68" s="24"/>
      <c r="E68" s="24"/>
      <c r="F68" s="24"/>
      <c r="G68" s="24"/>
      <c r="H68" s="24"/>
    </row>
    <row r="69" spans="1:8" ht="80" x14ac:dyDescent="0.2">
      <c r="A69" s="23" t="s">
        <v>113</v>
      </c>
      <c r="B69" s="24">
        <v>1</v>
      </c>
      <c r="C69" s="24"/>
      <c r="D69" s="24"/>
      <c r="E69" s="24"/>
      <c r="F69" s="24"/>
      <c r="G69" s="24"/>
      <c r="H69" s="24"/>
    </row>
    <row r="70" spans="1:8" x14ac:dyDescent="0.2">
      <c r="A70" s="18" t="s">
        <v>131</v>
      </c>
      <c r="B70" s="24">
        <v>1</v>
      </c>
      <c r="C70" s="24">
        <v>1</v>
      </c>
      <c r="D70" s="24">
        <v>1</v>
      </c>
      <c r="E70" s="24">
        <v>1233</v>
      </c>
      <c r="F70" s="24">
        <v>1240</v>
      </c>
      <c r="G70" s="24">
        <v>1233</v>
      </c>
      <c r="H70" s="24">
        <v>1240</v>
      </c>
    </row>
    <row r="71" spans="1:8" x14ac:dyDescent="0.2">
      <c r="A71" s="19">
        <v>1233</v>
      </c>
      <c r="B71" s="24">
        <v>1</v>
      </c>
      <c r="C71" s="24">
        <v>1</v>
      </c>
      <c r="D71" s="24">
        <v>1</v>
      </c>
      <c r="E71" s="24">
        <v>1233</v>
      </c>
      <c r="F71" s="24">
        <v>1240</v>
      </c>
      <c r="G71" s="24">
        <v>1233</v>
      </c>
      <c r="H71" s="24">
        <v>1240</v>
      </c>
    </row>
    <row r="72" spans="1:8" x14ac:dyDescent="0.2">
      <c r="A72" s="20">
        <v>1240</v>
      </c>
      <c r="B72" s="24">
        <v>1</v>
      </c>
      <c r="C72" s="24">
        <v>1</v>
      </c>
      <c r="D72" s="24">
        <v>1</v>
      </c>
      <c r="E72" s="24">
        <v>1233</v>
      </c>
      <c r="F72" s="24">
        <v>1240</v>
      </c>
      <c r="G72" s="24">
        <v>1233</v>
      </c>
      <c r="H72" s="24">
        <v>1240</v>
      </c>
    </row>
    <row r="73" spans="1:8" x14ac:dyDescent="0.2">
      <c r="A73" s="21" t="s">
        <v>126</v>
      </c>
      <c r="B73" s="24">
        <v>1</v>
      </c>
      <c r="C73" s="24">
        <v>1</v>
      </c>
      <c r="D73" s="24">
        <v>1</v>
      </c>
      <c r="E73" s="24">
        <v>1233</v>
      </c>
      <c r="F73" s="24">
        <v>1240</v>
      </c>
      <c r="G73" s="24">
        <v>1233</v>
      </c>
      <c r="H73" s="24">
        <v>1240</v>
      </c>
    </row>
    <row r="74" spans="1:8" x14ac:dyDescent="0.2">
      <c r="A74" s="22" t="s">
        <v>617</v>
      </c>
      <c r="B74" s="24">
        <v>1</v>
      </c>
      <c r="C74" s="24">
        <v>1</v>
      </c>
      <c r="D74" s="24">
        <v>1</v>
      </c>
      <c r="E74" s="24">
        <v>1233</v>
      </c>
      <c r="F74" s="24">
        <v>1240</v>
      </c>
      <c r="G74" s="24">
        <v>1233</v>
      </c>
      <c r="H74" s="24">
        <v>1240</v>
      </c>
    </row>
    <row r="75" spans="1:8" x14ac:dyDescent="0.2">
      <c r="A75" s="23" t="s">
        <v>564</v>
      </c>
      <c r="B75" s="24">
        <v>1</v>
      </c>
      <c r="C75" s="24">
        <v>1</v>
      </c>
      <c r="D75" s="24">
        <v>1</v>
      </c>
      <c r="E75" s="24">
        <v>1233</v>
      </c>
      <c r="F75" s="24">
        <v>1240</v>
      </c>
      <c r="G75" s="24">
        <v>1233</v>
      </c>
      <c r="H75" s="24">
        <v>1240</v>
      </c>
    </row>
    <row r="76" spans="1:8" x14ac:dyDescent="0.2">
      <c r="A76" s="18" t="s">
        <v>137</v>
      </c>
      <c r="B76" s="24">
        <v>1</v>
      </c>
      <c r="C76" s="24">
        <v>1</v>
      </c>
      <c r="D76" s="24">
        <v>1</v>
      </c>
      <c r="E76" s="24">
        <v>1223</v>
      </c>
      <c r="F76" s="24">
        <v>1237</v>
      </c>
      <c r="G76" s="24">
        <v>1223</v>
      </c>
      <c r="H76" s="24">
        <v>1237</v>
      </c>
    </row>
    <row r="77" spans="1:8" x14ac:dyDescent="0.2">
      <c r="A77" s="19">
        <v>1223</v>
      </c>
      <c r="B77" s="24">
        <v>1</v>
      </c>
      <c r="C77" s="24">
        <v>1</v>
      </c>
      <c r="D77" s="24">
        <v>1</v>
      </c>
      <c r="E77" s="24">
        <v>1223</v>
      </c>
      <c r="F77" s="24">
        <v>1237</v>
      </c>
      <c r="G77" s="24">
        <v>1223</v>
      </c>
      <c r="H77" s="24">
        <v>1237</v>
      </c>
    </row>
    <row r="78" spans="1:8" x14ac:dyDescent="0.2">
      <c r="A78" s="20">
        <v>1237</v>
      </c>
      <c r="B78" s="24">
        <v>1</v>
      </c>
      <c r="C78" s="24">
        <v>1</v>
      </c>
      <c r="D78" s="24">
        <v>1</v>
      </c>
      <c r="E78" s="24">
        <v>1223</v>
      </c>
      <c r="F78" s="24">
        <v>1237</v>
      </c>
      <c r="G78" s="24">
        <v>1223</v>
      </c>
      <c r="H78" s="24">
        <v>1237</v>
      </c>
    </row>
    <row r="79" spans="1:8" x14ac:dyDescent="0.2">
      <c r="A79" s="21" t="s">
        <v>126</v>
      </c>
      <c r="B79" s="24">
        <v>1</v>
      </c>
      <c r="C79" s="24">
        <v>1</v>
      </c>
      <c r="D79" s="24">
        <v>1</v>
      </c>
      <c r="E79" s="24">
        <v>1223</v>
      </c>
      <c r="F79" s="24">
        <v>1237</v>
      </c>
      <c r="G79" s="24">
        <v>1223</v>
      </c>
      <c r="H79" s="24">
        <v>1237</v>
      </c>
    </row>
    <row r="80" spans="1:8" x14ac:dyDescent="0.2">
      <c r="A80" s="22" t="s">
        <v>615</v>
      </c>
      <c r="B80" s="24">
        <v>1</v>
      </c>
      <c r="C80" s="24">
        <v>1</v>
      </c>
      <c r="D80" s="24">
        <v>1</v>
      </c>
      <c r="E80" s="24">
        <v>1223</v>
      </c>
      <c r="F80" s="24">
        <v>1237</v>
      </c>
      <c r="G80" s="24">
        <v>1223</v>
      </c>
      <c r="H80" s="24">
        <v>1237</v>
      </c>
    </row>
    <row r="81" spans="1:8" ht="80" x14ac:dyDescent="0.2">
      <c r="A81" s="23" t="s">
        <v>139</v>
      </c>
      <c r="B81" s="24">
        <v>1</v>
      </c>
      <c r="C81" s="24">
        <v>1</v>
      </c>
      <c r="D81" s="24">
        <v>1</v>
      </c>
      <c r="E81" s="24">
        <v>1223</v>
      </c>
      <c r="F81" s="24">
        <v>1237</v>
      </c>
      <c r="G81" s="24">
        <v>1223</v>
      </c>
      <c r="H81" s="24">
        <v>1237</v>
      </c>
    </row>
    <row r="82" spans="1:8" x14ac:dyDescent="0.2">
      <c r="A82" s="18" t="s">
        <v>180</v>
      </c>
      <c r="B82" s="24">
        <v>1</v>
      </c>
      <c r="C82" s="24">
        <v>1</v>
      </c>
      <c r="D82" s="24">
        <v>1</v>
      </c>
      <c r="E82" s="24">
        <v>1215</v>
      </c>
      <c r="F82" s="24">
        <v>1239</v>
      </c>
      <c r="G82" s="24">
        <v>1215</v>
      </c>
      <c r="H82" s="24">
        <v>1239</v>
      </c>
    </row>
    <row r="83" spans="1:8" x14ac:dyDescent="0.2">
      <c r="A83" s="19">
        <v>1215</v>
      </c>
      <c r="B83" s="24">
        <v>1</v>
      </c>
      <c r="C83" s="24">
        <v>1</v>
      </c>
      <c r="D83" s="24">
        <v>1</v>
      </c>
      <c r="E83" s="24">
        <v>1215</v>
      </c>
      <c r="F83" s="24">
        <v>1239</v>
      </c>
      <c r="G83" s="24">
        <v>1215</v>
      </c>
      <c r="H83" s="24">
        <v>1239</v>
      </c>
    </row>
    <row r="84" spans="1:8" x14ac:dyDescent="0.2">
      <c r="A84" s="20">
        <v>1239</v>
      </c>
      <c r="B84" s="24">
        <v>1</v>
      </c>
      <c r="C84" s="24">
        <v>1</v>
      </c>
      <c r="D84" s="24">
        <v>1</v>
      </c>
      <c r="E84" s="24">
        <v>1215</v>
      </c>
      <c r="F84" s="24">
        <v>1239</v>
      </c>
      <c r="G84" s="24">
        <v>1215</v>
      </c>
      <c r="H84" s="24">
        <v>1239</v>
      </c>
    </row>
    <row r="85" spans="1:8" x14ac:dyDescent="0.2">
      <c r="A85" s="21" t="s">
        <v>185</v>
      </c>
      <c r="B85" s="24">
        <v>1</v>
      </c>
      <c r="C85" s="24">
        <v>1</v>
      </c>
      <c r="D85" s="24">
        <v>1</v>
      </c>
      <c r="E85" s="24">
        <v>1215</v>
      </c>
      <c r="F85" s="24">
        <v>1239</v>
      </c>
      <c r="G85" s="24">
        <v>1215</v>
      </c>
      <c r="H85" s="24">
        <v>1239</v>
      </c>
    </row>
    <row r="86" spans="1:8" x14ac:dyDescent="0.2">
      <c r="A86" s="22" t="s">
        <v>625</v>
      </c>
      <c r="B86" s="24">
        <v>1</v>
      </c>
      <c r="C86" s="24">
        <v>1</v>
      </c>
      <c r="D86" s="24">
        <v>1</v>
      </c>
      <c r="E86" s="24">
        <v>1215</v>
      </c>
      <c r="F86" s="24">
        <v>1239</v>
      </c>
      <c r="G86" s="24">
        <v>1215</v>
      </c>
      <c r="H86" s="24">
        <v>1239</v>
      </c>
    </row>
    <row r="87" spans="1:8" ht="96" x14ac:dyDescent="0.2">
      <c r="A87" s="23" t="s">
        <v>182</v>
      </c>
      <c r="B87" s="24">
        <v>1</v>
      </c>
      <c r="C87" s="24">
        <v>1</v>
      </c>
      <c r="D87" s="24">
        <v>1</v>
      </c>
      <c r="E87" s="24">
        <v>1215</v>
      </c>
      <c r="F87" s="24">
        <v>1239</v>
      </c>
      <c r="G87" s="24">
        <v>1215</v>
      </c>
      <c r="H87" s="24">
        <v>1239</v>
      </c>
    </row>
    <row r="88" spans="1:8" x14ac:dyDescent="0.2">
      <c r="A88" s="18" t="s">
        <v>201</v>
      </c>
      <c r="B88" s="24">
        <v>1</v>
      </c>
      <c r="C88" s="24">
        <v>1</v>
      </c>
      <c r="D88" s="24">
        <v>1</v>
      </c>
      <c r="E88" s="24">
        <v>1220</v>
      </c>
      <c r="F88" s="24">
        <v>1240</v>
      </c>
      <c r="G88" s="24">
        <v>1220</v>
      </c>
      <c r="H88" s="24">
        <v>1240</v>
      </c>
    </row>
    <row r="89" spans="1:8" x14ac:dyDescent="0.2">
      <c r="A89" s="19">
        <v>1220</v>
      </c>
      <c r="B89" s="24">
        <v>1</v>
      </c>
      <c r="C89" s="24">
        <v>1</v>
      </c>
      <c r="D89" s="24">
        <v>1</v>
      </c>
      <c r="E89" s="24">
        <v>1220</v>
      </c>
      <c r="F89" s="24">
        <v>1240</v>
      </c>
      <c r="G89" s="24">
        <v>1220</v>
      </c>
      <c r="H89" s="24">
        <v>1240</v>
      </c>
    </row>
    <row r="90" spans="1:8" x14ac:dyDescent="0.2">
      <c r="A90" s="20">
        <v>1240</v>
      </c>
      <c r="B90" s="24">
        <v>1</v>
      </c>
      <c r="C90" s="24">
        <v>1</v>
      </c>
      <c r="D90" s="24">
        <v>1</v>
      </c>
      <c r="E90" s="24">
        <v>1220</v>
      </c>
      <c r="F90" s="24">
        <v>1240</v>
      </c>
      <c r="G90" s="24">
        <v>1220</v>
      </c>
      <c r="H90" s="24">
        <v>1240</v>
      </c>
    </row>
    <row r="91" spans="1:8" x14ac:dyDescent="0.2">
      <c r="A91" s="21" t="s">
        <v>6</v>
      </c>
      <c r="B91" s="24">
        <v>1</v>
      </c>
      <c r="C91" s="24">
        <v>1</v>
      </c>
      <c r="D91" s="24">
        <v>1</v>
      </c>
      <c r="E91" s="24">
        <v>1220</v>
      </c>
      <c r="F91" s="24">
        <v>1240</v>
      </c>
      <c r="G91" s="24">
        <v>1220</v>
      </c>
      <c r="H91" s="24">
        <v>1240</v>
      </c>
    </row>
    <row r="92" spans="1:8" x14ac:dyDescent="0.2">
      <c r="A92" s="22" t="s">
        <v>628</v>
      </c>
      <c r="B92" s="24">
        <v>1</v>
      </c>
      <c r="C92" s="24">
        <v>1</v>
      </c>
      <c r="D92" s="24">
        <v>1</v>
      </c>
      <c r="E92" s="24">
        <v>1220</v>
      </c>
      <c r="F92" s="24">
        <v>1240</v>
      </c>
      <c r="G92" s="24">
        <v>1220</v>
      </c>
      <c r="H92" s="24">
        <v>1240</v>
      </c>
    </row>
    <row r="93" spans="1:8" ht="64" x14ac:dyDescent="0.2">
      <c r="A93" s="23" t="s">
        <v>203</v>
      </c>
      <c r="B93" s="24">
        <v>1</v>
      </c>
      <c r="C93" s="24">
        <v>1</v>
      </c>
      <c r="D93" s="24">
        <v>1</v>
      </c>
      <c r="E93" s="24">
        <v>1220</v>
      </c>
      <c r="F93" s="24">
        <v>1240</v>
      </c>
      <c r="G93" s="24">
        <v>1220</v>
      </c>
      <c r="H93" s="24">
        <v>1240</v>
      </c>
    </row>
    <row r="94" spans="1:8" x14ac:dyDescent="0.2">
      <c r="A94" s="18" t="s">
        <v>207</v>
      </c>
      <c r="B94" s="24">
        <v>1</v>
      </c>
      <c r="C94" s="24"/>
      <c r="D94" s="24"/>
      <c r="E94" s="24"/>
      <c r="F94" s="24"/>
      <c r="G94" s="24"/>
      <c r="H94" s="24"/>
    </row>
    <row r="95" spans="1:8" x14ac:dyDescent="0.2">
      <c r="A95" s="19" t="s">
        <v>564</v>
      </c>
      <c r="B95" s="24">
        <v>1</v>
      </c>
      <c r="C95" s="24"/>
      <c r="D95" s="24"/>
      <c r="E95" s="24"/>
      <c r="F95" s="24"/>
      <c r="G95" s="24"/>
      <c r="H95" s="24"/>
    </row>
    <row r="96" spans="1:8" x14ac:dyDescent="0.2">
      <c r="A96" s="20" t="s">
        <v>564</v>
      </c>
      <c r="B96" s="24">
        <v>1</v>
      </c>
      <c r="C96" s="24"/>
      <c r="D96" s="24"/>
      <c r="E96" s="24"/>
      <c r="F96" s="24"/>
      <c r="G96" s="24"/>
      <c r="H96" s="24"/>
    </row>
    <row r="97" spans="1:8" x14ac:dyDescent="0.2">
      <c r="A97" s="21" t="s">
        <v>6</v>
      </c>
      <c r="B97" s="24">
        <v>1</v>
      </c>
      <c r="C97" s="24"/>
      <c r="D97" s="24"/>
      <c r="E97" s="24"/>
      <c r="F97" s="24"/>
      <c r="G97" s="24"/>
      <c r="H97" s="24"/>
    </row>
    <row r="98" spans="1:8" x14ac:dyDescent="0.2">
      <c r="A98" s="22" t="s">
        <v>629</v>
      </c>
      <c r="B98" s="24">
        <v>1</v>
      </c>
      <c r="C98" s="24"/>
      <c r="D98" s="24"/>
      <c r="E98" s="24"/>
      <c r="F98" s="24"/>
      <c r="G98" s="24"/>
      <c r="H98" s="24"/>
    </row>
    <row r="99" spans="1:8" ht="80" x14ac:dyDescent="0.2">
      <c r="A99" s="23" t="s">
        <v>209</v>
      </c>
      <c r="B99" s="24">
        <v>1</v>
      </c>
      <c r="C99" s="24"/>
      <c r="D99" s="24"/>
      <c r="E99" s="24"/>
      <c r="F99" s="24"/>
      <c r="G99" s="24"/>
      <c r="H99" s="24"/>
    </row>
    <row r="100" spans="1:8" x14ac:dyDescent="0.2">
      <c r="A100" s="18" t="s">
        <v>211</v>
      </c>
      <c r="B100" s="24">
        <v>1</v>
      </c>
      <c r="C100" s="24">
        <v>1</v>
      </c>
      <c r="D100" s="24">
        <v>1</v>
      </c>
      <c r="E100" s="24">
        <v>1238</v>
      </c>
      <c r="F100" s="24">
        <v>1242</v>
      </c>
      <c r="G100" s="24">
        <v>1238</v>
      </c>
      <c r="H100" s="24">
        <v>1242</v>
      </c>
    </row>
    <row r="101" spans="1:8" x14ac:dyDescent="0.2">
      <c r="A101" s="19">
        <v>1238</v>
      </c>
      <c r="B101" s="24">
        <v>1</v>
      </c>
      <c r="C101" s="24">
        <v>1</v>
      </c>
      <c r="D101" s="24">
        <v>1</v>
      </c>
      <c r="E101" s="24">
        <v>1238</v>
      </c>
      <c r="F101" s="24">
        <v>1242</v>
      </c>
      <c r="G101" s="24">
        <v>1238</v>
      </c>
      <c r="H101" s="24">
        <v>1242</v>
      </c>
    </row>
    <row r="102" spans="1:8" x14ac:dyDescent="0.2">
      <c r="A102" s="20">
        <v>1242</v>
      </c>
      <c r="B102" s="24">
        <v>1</v>
      </c>
      <c r="C102" s="24">
        <v>1</v>
      </c>
      <c r="D102" s="24">
        <v>1</v>
      </c>
      <c r="E102" s="24">
        <v>1238</v>
      </c>
      <c r="F102" s="24">
        <v>1242</v>
      </c>
      <c r="G102" s="24">
        <v>1238</v>
      </c>
      <c r="H102" s="24">
        <v>1242</v>
      </c>
    </row>
    <row r="103" spans="1:8" x14ac:dyDescent="0.2">
      <c r="A103" s="21" t="s">
        <v>217</v>
      </c>
      <c r="B103" s="24">
        <v>1</v>
      </c>
      <c r="C103" s="24">
        <v>1</v>
      </c>
      <c r="D103" s="24">
        <v>1</v>
      </c>
      <c r="E103" s="24">
        <v>1238</v>
      </c>
      <c r="F103" s="24">
        <v>1242</v>
      </c>
      <c r="G103" s="24">
        <v>1238</v>
      </c>
      <c r="H103" s="24">
        <v>1242</v>
      </c>
    </row>
    <row r="104" spans="1:8" x14ac:dyDescent="0.2">
      <c r="A104" s="22" t="s">
        <v>217</v>
      </c>
      <c r="B104" s="24">
        <v>1</v>
      </c>
      <c r="C104" s="24">
        <v>1</v>
      </c>
      <c r="D104" s="24">
        <v>1</v>
      </c>
      <c r="E104" s="24">
        <v>1238</v>
      </c>
      <c r="F104" s="24">
        <v>1242</v>
      </c>
      <c r="G104" s="24">
        <v>1238</v>
      </c>
      <c r="H104" s="24">
        <v>1242</v>
      </c>
    </row>
    <row r="105" spans="1:8" ht="48" x14ac:dyDescent="0.2">
      <c r="A105" s="23" t="s">
        <v>213</v>
      </c>
      <c r="B105" s="24">
        <v>1</v>
      </c>
      <c r="C105" s="24">
        <v>1</v>
      </c>
      <c r="D105" s="24">
        <v>1</v>
      </c>
      <c r="E105" s="24">
        <v>1238</v>
      </c>
      <c r="F105" s="24">
        <v>1242</v>
      </c>
      <c r="G105" s="24">
        <v>1238</v>
      </c>
      <c r="H105" s="24">
        <v>1242</v>
      </c>
    </row>
    <row r="106" spans="1:8" x14ac:dyDescent="0.2">
      <c r="A106" s="18" t="s">
        <v>228</v>
      </c>
      <c r="B106" s="24">
        <v>1</v>
      </c>
      <c r="C106" s="24"/>
      <c r="D106" s="24"/>
      <c r="E106" s="24"/>
      <c r="F106" s="24"/>
      <c r="G106" s="24"/>
      <c r="H106" s="24"/>
    </row>
    <row r="107" spans="1:8" x14ac:dyDescent="0.2">
      <c r="A107" s="19" t="s">
        <v>564</v>
      </c>
      <c r="B107" s="24">
        <v>1</v>
      </c>
      <c r="C107" s="24"/>
      <c r="D107" s="24"/>
      <c r="E107" s="24"/>
      <c r="F107" s="24"/>
      <c r="G107" s="24"/>
      <c r="H107" s="24"/>
    </row>
    <row r="108" spans="1:8" x14ac:dyDescent="0.2">
      <c r="A108" s="20" t="s">
        <v>564</v>
      </c>
      <c r="B108" s="24">
        <v>1</v>
      </c>
      <c r="C108" s="24"/>
      <c r="D108" s="24"/>
      <c r="E108" s="24"/>
      <c r="F108" s="24"/>
      <c r="G108" s="24"/>
      <c r="H108" s="24"/>
    </row>
    <row r="109" spans="1:8" x14ac:dyDescent="0.2">
      <c r="A109" s="21" t="s">
        <v>94</v>
      </c>
      <c r="B109" s="24">
        <v>1</v>
      </c>
      <c r="C109" s="24"/>
      <c r="D109" s="24"/>
      <c r="E109" s="24"/>
      <c r="F109" s="24"/>
      <c r="G109" s="24"/>
      <c r="H109" s="24"/>
    </row>
    <row r="110" spans="1:8" x14ac:dyDescent="0.2">
      <c r="A110" s="22" t="s">
        <v>631</v>
      </c>
      <c r="B110" s="24">
        <v>1</v>
      </c>
      <c r="C110" s="24"/>
      <c r="D110" s="24"/>
      <c r="E110" s="24"/>
      <c r="F110" s="24"/>
      <c r="G110" s="24"/>
      <c r="H110" s="24"/>
    </row>
    <row r="111" spans="1:8" ht="48" x14ac:dyDescent="0.2">
      <c r="A111" s="23" t="s">
        <v>230</v>
      </c>
      <c r="B111" s="24">
        <v>1</v>
      </c>
      <c r="C111" s="24"/>
      <c r="D111" s="24"/>
      <c r="E111" s="24"/>
      <c r="F111" s="24"/>
      <c r="G111" s="24"/>
      <c r="H111" s="24"/>
    </row>
    <row r="112" spans="1:8" x14ac:dyDescent="0.2">
      <c r="A112" s="18" t="s">
        <v>251</v>
      </c>
      <c r="B112" s="24">
        <v>1</v>
      </c>
      <c r="C112" s="24">
        <v>1</v>
      </c>
      <c r="D112" s="24">
        <v>1</v>
      </c>
      <c r="E112" s="24">
        <v>1215</v>
      </c>
      <c r="F112" s="24">
        <v>1235</v>
      </c>
      <c r="G112" s="24">
        <v>1215</v>
      </c>
      <c r="H112" s="24">
        <v>1235</v>
      </c>
    </row>
    <row r="113" spans="1:8" x14ac:dyDescent="0.2">
      <c r="A113" s="19">
        <v>1215</v>
      </c>
      <c r="B113" s="24">
        <v>1</v>
      </c>
      <c r="C113" s="24">
        <v>1</v>
      </c>
      <c r="D113" s="24">
        <v>1</v>
      </c>
      <c r="E113" s="24">
        <v>1215</v>
      </c>
      <c r="F113" s="24">
        <v>1235</v>
      </c>
      <c r="G113" s="24">
        <v>1215</v>
      </c>
      <c r="H113" s="24">
        <v>1235</v>
      </c>
    </row>
    <row r="114" spans="1:8" x14ac:dyDescent="0.2">
      <c r="A114" s="20">
        <v>1235</v>
      </c>
      <c r="B114" s="24">
        <v>1</v>
      </c>
      <c r="C114" s="24">
        <v>1</v>
      </c>
      <c r="D114" s="24">
        <v>1</v>
      </c>
      <c r="E114" s="24">
        <v>1215</v>
      </c>
      <c r="F114" s="24">
        <v>1235</v>
      </c>
      <c r="G114" s="24">
        <v>1215</v>
      </c>
      <c r="H114" s="24">
        <v>1235</v>
      </c>
    </row>
    <row r="115" spans="1:8" x14ac:dyDescent="0.2">
      <c r="A115" s="21" t="s">
        <v>257</v>
      </c>
      <c r="B115" s="24">
        <v>1</v>
      </c>
      <c r="C115" s="24">
        <v>1</v>
      </c>
      <c r="D115" s="24">
        <v>1</v>
      </c>
      <c r="E115" s="24">
        <v>1215</v>
      </c>
      <c r="F115" s="24">
        <v>1235</v>
      </c>
      <c r="G115" s="24">
        <v>1215</v>
      </c>
      <c r="H115" s="24">
        <v>1235</v>
      </c>
    </row>
    <row r="116" spans="1:8" x14ac:dyDescent="0.2">
      <c r="A116" s="22" t="s">
        <v>634</v>
      </c>
      <c r="B116" s="24">
        <v>1</v>
      </c>
      <c r="C116" s="24">
        <v>1</v>
      </c>
      <c r="D116" s="24">
        <v>1</v>
      </c>
      <c r="E116" s="24">
        <v>1215</v>
      </c>
      <c r="F116" s="24">
        <v>1235</v>
      </c>
      <c r="G116" s="24">
        <v>1215</v>
      </c>
      <c r="H116" s="24">
        <v>1235</v>
      </c>
    </row>
    <row r="117" spans="1:8" ht="80" x14ac:dyDescent="0.2">
      <c r="A117" s="23" t="s">
        <v>253</v>
      </c>
      <c r="B117" s="24">
        <v>1</v>
      </c>
      <c r="C117" s="24">
        <v>1</v>
      </c>
      <c r="D117" s="24">
        <v>1</v>
      </c>
      <c r="E117" s="24">
        <v>1215</v>
      </c>
      <c r="F117" s="24">
        <v>1235</v>
      </c>
      <c r="G117" s="24">
        <v>1215</v>
      </c>
      <c r="H117" s="24">
        <v>1235</v>
      </c>
    </row>
    <row r="118" spans="1:8" x14ac:dyDescent="0.2">
      <c r="A118" s="18" t="s">
        <v>283</v>
      </c>
      <c r="B118" s="24">
        <v>1</v>
      </c>
      <c r="C118" s="24"/>
      <c r="D118" s="24"/>
      <c r="E118" s="24"/>
      <c r="F118" s="24"/>
      <c r="G118" s="24"/>
      <c r="H118" s="24"/>
    </row>
    <row r="119" spans="1:8" x14ac:dyDescent="0.2">
      <c r="A119" s="19" t="s">
        <v>564</v>
      </c>
      <c r="B119" s="24">
        <v>1</v>
      </c>
      <c r="C119" s="24"/>
      <c r="D119" s="24"/>
      <c r="E119" s="24"/>
      <c r="F119" s="24"/>
      <c r="G119" s="24"/>
      <c r="H119" s="24"/>
    </row>
    <row r="120" spans="1:8" x14ac:dyDescent="0.2">
      <c r="A120" s="20" t="s">
        <v>564</v>
      </c>
      <c r="B120" s="24">
        <v>1</v>
      </c>
      <c r="C120" s="24"/>
      <c r="D120" s="24"/>
      <c r="E120" s="24"/>
      <c r="F120" s="24"/>
      <c r="G120" s="24"/>
      <c r="H120" s="24"/>
    </row>
    <row r="121" spans="1:8" x14ac:dyDescent="0.2">
      <c r="A121" s="21" t="s">
        <v>287</v>
      </c>
      <c r="B121" s="24">
        <v>1</v>
      </c>
      <c r="C121" s="24"/>
      <c r="D121" s="24"/>
      <c r="E121" s="24"/>
      <c r="F121" s="24"/>
      <c r="G121" s="24"/>
      <c r="H121" s="24"/>
    </row>
    <row r="122" spans="1:8" x14ac:dyDescent="0.2">
      <c r="A122" s="22" t="s">
        <v>637</v>
      </c>
      <c r="B122" s="24">
        <v>1</v>
      </c>
      <c r="C122" s="24"/>
      <c r="D122" s="24"/>
      <c r="E122" s="24"/>
      <c r="F122" s="24"/>
      <c r="G122" s="24"/>
      <c r="H122" s="24"/>
    </row>
    <row r="123" spans="1:8" ht="64" x14ac:dyDescent="0.2">
      <c r="A123" s="23" t="s">
        <v>285</v>
      </c>
      <c r="B123" s="24">
        <v>1</v>
      </c>
      <c r="C123" s="24"/>
      <c r="D123" s="24"/>
      <c r="E123" s="24"/>
      <c r="F123" s="24"/>
      <c r="G123" s="24"/>
      <c r="H123" s="24"/>
    </row>
    <row r="124" spans="1:8" x14ac:dyDescent="0.2">
      <c r="A124" s="18" t="s">
        <v>325</v>
      </c>
      <c r="B124" s="24">
        <v>1</v>
      </c>
      <c r="C124" s="24">
        <v>1</v>
      </c>
      <c r="D124" s="24">
        <v>1</v>
      </c>
      <c r="E124" s="24">
        <v>1215</v>
      </c>
      <c r="F124" s="24">
        <v>1234</v>
      </c>
      <c r="G124" s="24">
        <v>1215</v>
      </c>
      <c r="H124" s="24">
        <v>1234</v>
      </c>
    </row>
    <row r="125" spans="1:8" x14ac:dyDescent="0.2">
      <c r="A125" s="19">
        <v>1215</v>
      </c>
      <c r="B125" s="24">
        <v>1</v>
      </c>
      <c r="C125" s="24">
        <v>1</v>
      </c>
      <c r="D125" s="24">
        <v>1</v>
      </c>
      <c r="E125" s="24">
        <v>1215</v>
      </c>
      <c r="F125" s="24">
        <v>1234</v>
      </c>
      <c r="G125" s="24">
        <v>1215</v>
      </c>
      <c r="H125" s="24">
        <v>1234</v>
      </c>
    </row>
    <row r="126" spans="1:8" x14ac:dyDescent="0.2">
      <c r="A126" s="20">
        <v>1234</v>
      </c>
      <c r="B126" s="24">
        <v>1</v>
      </c>
      <c r="C126" s="24">
        <v>1</v>
      </c>
      <c r="D126" s="24">
        <v>1</v>
      </c>
      <c r="E126" s="24">
        <v>1215</v>
      </c>
      <c r="F126" s="24">
        <v>1234</v>
      </c>
      <c r="G126" s="24">
        <v>1215</v>
      </c>
      <c r="H126" s="24">
        <v>1234</v>
      </c>
    </row>
    <row r="127" spans="1:8" x14ac:dyDescent="0.2">
      <c r="A127" s="21" t="s">
        <v>18</v>
      </c>
      <c r="B127" s="24">
        <v>1</v>
      </c>
      <c r="C127" s="24">
        <v>1</v>
      </c>
      <c r="D127" s="24">
        <v>1</v>
      </c>
      <c r="E127" s="24">
        <v>1215</v>
      </c>
      <c r="F127" s="24">
        <v>1234</v>
      </c>
      <c r="G127" s="24">
        <v>1215</v>
      </c>
      <c r="H127" s="24">
        <v>1234</v>
      </c>
    </row>
    <row r="128" spans="1:8" x14ac:dyDescent="0.2">
      <c r="A128" s="22" t="s">
        <v>642</v>
      </c>
      <c r="B128" s="24">
        <v>1</v>
      </c>
      <c r="C128" s="24">
        <v>1</v>
      </c>
      <c r="D128" s="24">
        <v>1</v>
      </c>
      <c r="E128" s="24">
        <v>1215</v>
      </c>
      <c r="F128" s="24">
        <v>1234</v>
      </c>
      <c r="G128" s="24">
        <v>1215</v>
      </c>
      <c r="H128" s="24">
        <v>1234</v>
      </c>
    </row>
    <row r="129" spans="1:8" ht="96" x14ac:dyDescent="0.2">
      <c r="A129" s="23" t="s">
        <v>327</v>
      </c>
      <c r="B129" s="24">
        <v>1</v>
      </c>
      <c r="C129" s="24">
        <v>1</v>
      </c>
      <c r="D129" s="24">
        <v>1</v>
      </c>
      <c r="E129" s="24">
        <v>1215</v>
      </c>
      <c r="F129" s="24">
        <v>1234</v>
      </c>
      <c r="G129" s="24">
        <v>1215</v>
      </c>
      <c r="H129" s="24">
        <v>1234</v>
      </c>
    </row>
    <row r="130" spans="1:8" x14ac:dyDescent="0.2">
      <c r="A130" s="18" t="s">
        <v>330</v>
      </c>
      <c r="B130" s="24">
        <v>1</v>
      </c>
      <c r="C130" s="24"/>
      <c r="D130" s="24"/>
      <c r="E130" s="24"/>
      <c r="F130" s="24"/>
      <c r="G130" s="24"/>
      <c r="H130" s="24"/>
    </row>
    <row r="131" spans="1:8" x14ac:dyDescent="0.2">
      <c r="A131" s="19" t="s">
        <v>564</v>
      </c>
      <c r="B131" s="24">
        <v>1</v>
      </c>
      <c r="C131" s="24"/>
      <c r="D131" s="24"/>
      <c r="E131" s="24"/>
      <c r="F131" s="24"/>
      <c r="G131" s="24"/>
      <c r="H131" s="24"/>
    </row>
    <row r="132" spans="1:8" x14ac:dyDescent="0.2">
      <c r="A132" s="20" t="s">
        <v>564</v>
      </c>
      <c r="B132" s="24">
        <v>1</v>
      </c>
      <c r="C132" s="24"/>
      <c r="D132" s="24"/>
      <c r="E132" s="24"/>
      <c r="F132" s="24"/>
      <c r="G132" s="24"/>
      <c r="H132" s="24"/>
    </row>
    <row r="133" spans="1:8" x14ac:dyDescent="0.2">
      <c r="A133" s="21" t="s">
        <v>185</v>
      </c>
      <c r="B133" s="24">
        <v>1</v>
      </c>
      <c r="C133" s="24"/>
      <c r="D133" s="24"/>
      <c r="E133" s="24"/>
      <c r="F133" s="24"/>
      <c r="G133" s="24"/>
      <c r="H133" s="24"/>
    </row>
    <row r="134" spans="1:8" x14ac:dyDescent="0.2">
      <c r="A134" s="22" t="s">
        <v>643</v>
      </c>
      <c r="B134" s="24">
        <v>1</v>
      </c>
      <c r="C134" s="24"/>
      <c r="D134" s="24"/>
      <c r="E134" s="24"/>
      <c r="F134" s="24"/>
      <c r="G134" s="24"/>
      <c r="H134" s="24"/>
    </row>
    <row r="135" spans="1:8" ht="48" x14ac:dyDescent="0.2">
      <c r="A135" s="23" t="s">
        <v>332</v>
      </c>
      <c r="B135" s="24">
        <v>1</v>
      </c>
      <c r="C135" s="24"/>
      <c r="D135" s="24"/>
      <c r="E135" s="24"/>
      <c r="F135" s="24"/>
      <c r="G135" s="24"/>
      <c r="H135" s="24"/>
    </row>
    <row r="136" spans="1:8" x14ac:dyDescent="0.2">
      <c r="A136" s="18" t="s">
        <v>339</v>
      </c>
      <c r="B136" s="24">
        <v>1</v>
      </c>
      <c r="C136" s="24">
        <v>1</v>
      </c>
      <c r="D136" s="24">
        <v>1</v>
      </c>
      <c r="E136" s="24">
        <v>1195</v>
      </c>
      <c r="F136" s="24">
        <v>1233</v>
      </c>
      <c r="G136" s="24">
        <v>1195</v>
      </c>
      <c r="H136" s="24">
        <v>1233</v>
      </c>
    </row>
    <row r="137" spans="1:8" x14ac:dyDescent="0.2">
      <c r="A137" s="19">
        <v>1195</v>
      </c>
      <c r="B137" s="24">
        <v>1</v>
      </c>
      <c r="C137" s="24">
        <v>1</v>
      </c>
      <c r="D137" s="24">
        <v>1</v>
      </c>
      <c r="E137" s="24">
        <v>1195</v>
      </c>
      <c r="F137" s="24">
        <v>1233</v>
      </c>
      <c r="G137" s="24">
        <v>1195</v>
      </c>
      <c r="H137" s="24">
        <v>1233</v>
      </c>
    </row>
    <row r="138" spans="1:8" x14ac:dyDescent="0.2">
      <c r="A138" s="20">
        <v>1233</v>
      </c>
      <c r="B138" s="24">
        <v>1</v>
      </c>
      <c r="C138" s="24">
        <v>1</v>
      </c>
      <c r="D138" s="24">
        <v>1</v>
      </c>
      <c r="E138" s="24">
        <v>1195</v>
      </c>
      <c r="F138" s="24">
        <v>1233</v>
      </c>
      <c r="G138" s="24">
        <v>1195</v>
      </c>
      <c r="H138" s="24">
        <v>1233</v>
      </c>
    </row>
    <row r="139" spans="1:8" x14ac:dyDescent="0.2">
      <c r="A139" s="21" t="s">
        <v>297</v>
      </c>
      <c r="B139" s="24">
        <v>1</v>
      </c>
      <c r="C139" s="24">
        <v>1</v>
      </c>
      <c r="D139" s="24">
        <v>1</v>
      </c>
      <c r="E139" s="24">
        <v>1195</v>
      </c>
      <c r="F139" s="24">
        <v>1233</v>
      </c>
      <c r="G139" s="24">
        <v>1195</v>
      </c>
      <c r="H139" s="24">
        <v>1233</v>
      </c>
    </row>
    <row r="140" spans="1:8" x14ac:dyDescent="0.2">
      <c r="A140" s="22" t="s">
        <v>643</v>
      </c>
      <c r="B140" s="24">
        <v>1</v>
      </c>
      <c r="C140" s="24">
        <v>1</v>
      </c>
      <c r="D140" s="24">
        <v>1</v>
      </c>
      <c r="E140" s="24">
        <v>1195</v>
      </c>
      <c r="F140" s="24">
        <v>1233</v>
      </c>
      <c r="G140" s="24">
        <v>1195</v>
      </c>
      <c r="H140" s="24">
        <v>1233</v>
      </c>
    </row>
    <row r="141" spans="1:8" ht="96" x14ac:dyDescent="0.2">
      <c r="A141" s="23" t="s">
        <v>341</v>
      </c>
      <c r="B141" s="24">
        <v>1</v>
      </c>
      <c r="C141" s="24">
        <v>1</v>
      </c>
      <c r="D141" s="24">
        <v>1</v>
      </c>
      <c r="E141" s="24">
        <v>1195</v>
      </c>
      <c r="F141" s="24">
        <v>1233</v>
      </c>
      <c r="G141" s="24">
        <v>1195</v>
      </c>
      <c r="H141" s="24">
        <v>1233</v>
      </c>
    </row>
    <row r="142" spans="1:8" x14ac:dyDescent="0.2">
      <c r="A142" s="18" t="s">
        <v>353</v>
      </c>
      <c r="B142" s="24">
        <v>1</v>
      </c>
      <c r="C142" s="24">
        <v>1</v>
      </c>
      <c r="D142" s="24">
        <v>1</v>
      </c>
      <c r="E142" s="24">
        <v>1220</v>
      </c>
      <c r="F142" s="24">
        <v>1221</v>
      </c>
      <c r="G142" s="24">
        <v>1220</v>
      </c>
      <c r="H142" s="24">
        <v>1221</v>
      </c>
    </row>
    <row r="143" spans="1:8" x14ac:dyDescent="0.2">
      <c r="A143" s="19">
        <v>1220</v>
      </c>
      <c r="B143" s="24">
        <v>1</v>
      </c>
      <c r="C143" s="24">
        <v>1</v>
      </c>
      <c r="D143" s="24">
        <v>1</v>
      </c>
      <c r="E143" s="24">
        <v>1220</v>
      </c>
      <c r="F143" s="24">
        <v>1221</v>
      </c>
      <c r="G143" s="24">
        <v>1220</v>
      </c>
      <c r="H143" s="24">
        <v>1221</v>
      </c>
    </row>
    <row r="144" spans="1:8" x14ac:dyDescent="0.2">
      <c r="A144" s="20">
        <v>1221</v>
      </c>
      <c r="B144" s="24">
        <v>1</v>
      </c>
      <c r="C144" s="24">
        <v>1</v>
      </c>
      <c r="D144" s="24">
        <v>1</v>
      </c>
      <c r="E144" s="24">
        <v>1220</v>
      </c>
      <c r="F144" s="24">
        <v>1221</v>
      </c>
      <c r="G144" s="24">
        <v>1220</v>
      </c>
      <c r="H144" s="24">
        <v>1221</v>
      </c>
    </row>
    <row r="145" spans="1:8" x14ac:dyDescent="0.2">
      <c r="A145" s="21" t="s">
        <v>268</v>
      </c>
      <c r="B145" s="24">
        <v>1</v>
      </c>
      <c r="C145" s="24">
        <v>1</v>
      </c>
      <c r="D145" s="24">
        <v>1</v>
      </c>
      <c r="E145" s="24">
        <v>1220</v>
      </c>
      <c r="F145" s="24">
        <v>1221</v>
      </c>
      <c r="G145" s="24">
        <v>1220</v>
      </c>
      <c r="H145" s="24">
        <v>1221</v>
      </c>
    </row>
    <row r="146" spans="1:8" x14ac:dyDescent="0.2">
      <c r="A146" s="22" t="s">
        <v>637</v>
      </c>
      <c r="B146" s="24">
        <v>1</v>
      </c>
      <c r="C146" s="24">
        <v>1</v>
      </c>
      <c r="D146" s="24">
        <v>1</v>
      </c>
      <c r="E146" s="24">
        <v>1220</v>
      </c>
      <c r="F146" s="24">
        <v>1221</v>
      </c>
      <c r="G146" s="24">
        <v>1220</v>
      </c>
      <c r="H146" s="24">
        <v>1221</v>
      </c>
    </row>
    <row r="147" spans="1:8" x14ac:dyDescent="0.2">
      <c r="A147" s="23" t="s">
        <v>564</v>
      </c>
      <c r="B147" s="24">
        <v>1</v>
      </c>
      <c r="C147" s="24">
        <v>1</v>
      </c>
      <c r="D147" s="24">
        <v>1</v>
      </c>
      <c r="E147" s="24">
        <v>1220</v>
      </c>
      <c r="F147" s="24">
        <v>1221</v>
      </c>
      <c r="G147" s="24">
        <v>1220</v>
      </c>
      <c r="H147" s="24">
        <v>1221</v>
      </c>
    </row>
    <row r="148" spans="1:8" x14ac:dyDescent="0.2">
      <c r="A148" s="18" t="s">
        <v>397</v>
      </c>
      <c r="B148" s="24">
        <v>1</v>
      </c>
      <c r="C148" s="24">
        <v>1</v>
      </c>
      <c r="D148" s="24">
        <v>1</v>
      </c>
      <c r="E148" s="24">
        <v>1225</v>
      </c>
      <c r="F148" s="24">
        <v>1240</v>
      </c>
      <c r="G148" s="24">
        <v>1225</v>
      </c>
      <c r="H148" s="24">
        <v>1240</v>
      </c>
    </row>
    <row r="149" spans="1:8" x14ac:dyDescent="0.2">
      <c r="A149" s="19">
        <v>1225</v>
      </c>
      <c r="B149" s="24">
        <v>1</v>
      </c>
      <c r="C149" s="24">
        <v>1</v>
      </c>
      <c r="D149" s="24">
        <v>1</v>
      </c>
      <c r="E149" s="24">
        <v>1225</v>
      </c>
      <c r="F149" s="24">
        <v>1240</v>
      </c>
      <c r="G149" s="24">
        <v>1225</v>
      </c>
      <c r="H149" s="24">
        <v>1240</v>
      </c>
    </row>
    <row r="150" spans="1:8" x14ac:dyDescent="0.2">
      <c r="A150" s="20">
        <v>1240</v>
      </c>
      <c r="B150" s="24">
        <v>1</v>
      </c>
      <c r="C150" s="24">
        <v>1</v>
      </c>
      <c r="D150" s="24">
        <v>1</v>
      </c>
      <c r="E150" s="24">
        <v>1225</v>
      </c>
      <c r="F150" s="24">
        <v>1240</v>
      </c>
      <c r="G150" s="24">
        <v>1225</v>
      </c>
      <c r="H150" s="24">
        <v>1240</v>
      </c>
    </row>
    <row r="151" spans="1:8" x14ac:dyDescent="0.2">
      <c r="A151" s="21" t="s">
        <v>287</v>
      </c>
      <c r="B151" s="24">
        <v>1</v>
      </c>
      <c r="C151" s="24">
        <v>1</v>
      </c>
      <c r="D151" s="24">
        <v>1</v>
      </c>
      <c r="E151" s="24">
        <v>1225</v>
      </c>
      <c r="F151" s="24">
        <v>1240</v>
      </c>
      <c r="G151" s="24">
        <v>1225</v>
      </c>
      <c r="H151" s="24">
        <v>1240</v>
      </c>
    </row>
    <row r="152" spans="1:8" x14ac:dyDescent="0.2">
      <c r="A152" s="22" t="s">
        <v>645</v>
      </c>
      <c r="B152" s="24">
        <v>1</v>
      </c>
      <c r="C152" s="24">
        <v>1</v>
      </c>
      <c r="D152" s="24">
        <v>1</v>
      </c>
      <c r="E152" s="24">
        <v>1225</v>
      </c>
      <c r="F152" s="24">
        <v>1240</v>
      </c>
      <c r="G152" s="24">
        <v>1225</v>
      </c>
      <c r="H152" s="24">
        <v>1240</v>
      </c>
    </row>
    <row r="153" spans="1:8" x14ac:dyDescent="0.2">
      <c r="A153" s="23" t="s">
        <v>564</v>
      </c>
      <c r="B153" s="24">
        <v>1</v>
      </c>
      <c r="C153" s="24">
        <v>1</v>
      </c>
      <c r="D153" s="24">
        <v>1</v>
      </c>
      <c r="E153" s="24">
        <v>1225</v>
      </c>
      <c r="F153" s="24">
        <v>1240</v>
      </c>
      <c r="G153" s="24">
        <v>1225</v>
      </c>
      <c r="H153" s="24">
        <v>1240</v>
      </c>
    </row>
    <row r="154" spans="1:8" x14ac:dyDescent="0.2">
      <c r="A154" s="18" t="s">
        <v>420</v>
      </c>
      <c r="B154" s="24">
        <v>1</v>
      </c>
      <c r="C154" s="24">
        <v>1</v>
      </c>
      <c r="D154" s="24">
        <v>1</v>
      </c>
      <c r="E154" s="24">
        <v>1215</v>
      </c>
      <c r="F154" s="24">
        <v>1243</v>
      </c>
      <c r="G154" s="24">
        <v>1215</v>
      </c>
      <c r="H154" s="24">
        <v>1243</v>
      </c>
    </row>
    <row r="155" spans="1:8" x14ac:dyDescent="0.2">
      <c r="A155" s="19">
        <v>1215</v>
      </c>
      <c r="B155" s="24">
        <v>1</v>
      </c>
      <c r="C155" s="24">
        <v>1</v>
      </c>
      <c r="D155" s="24">
        <v>1</v>
      </c>
      <c r="E155" s="24">
        <v>1215</v>
      </c>
      <c r="F155" s="24">
        <v>1243</v>
      </c>
      <c r="G155" s="24">
        <v>1215</v>
      </c>
      <c r="H155" s="24">
        <v>1243</v>
      </c>
    </row>
    <row r="156" spans="1:8" x14ac:dyDescent="0.2">
      <c r="A156" s="20">
        <v>1243</v>
      </c>
      <c r="B156" s="24">
        <v>1</v>
      </c>
      <c r="C156" s="24">
        <v>1</v>
      </c>
      <c r="D156" s="24">
        <v>1</v>
      </c>
      <c r="E156" s="24">
        <v>1215</v>
      </c>
      <c r="F156" s="24">
        <v>1243</v>
      </c>
      <c r="G156" s="24">
        <v>1215</v>
      </c>
      <c r="H156" s="24">
        <v>1243</v>
      </c>
    </row>
    <row r="157" spans="1:8" x14ac:dyDescent="0.2">
      <c r="A157" s="21" t="s">
        <v>413</v>
      </c>
      <c r="B157" s="24">
        <v>1</v>
      </c>
      <c r="C157" s="24">
        <v>1</v>
      </c>
      <c r="D157" s="24">
        <v>1</v>
      </c>
      <c r="E157" s="24">
        <v>1215</v>
      </c>
      <c r="F157" s="24">
        <v>1243</v>
      </c>
      <c r="G157" s="24">
        <v>1215</v>
      </c>
      <c r="H157" s="24">
        <v>1243</v>
      </c>
    </row>
    <row r="158" spans="1:8" x14ac:dyDescent="0.2">
      <c r="A158" s="22" t="s">
        <v>647</v>
      </c>
      <c r="B158" s="24">
        <v>1</v>
      </c>
      <c r="C158" s="24">
        <v>1</v>
      </c>
      <c r="D158" s="24">
        <v>1</v>
      </c>
      <c r="E158" s="24">
        <v>1215</v>
      </c>
      <c r="F158" s="24">
        <v>1243</v>
      </c>
      <c r="G158" s="24">
        <v>1215</v>
      </c>
      <c r="H158" s="24">
        <v>1243</v>
      </c>
    </row>
    <row r="159" spans="1:8" x14ac:dyDescent="0.2">
      <c r="A159" s="23" t="s">
        <v>564</v>
      </c>
      <c r="B159" s="24">
        <v>1</v>
      </c>
      <c r="C159" s="24">
        <v>1</v>
      </c>
      <c r="D159" s="24">
        <v>1</v>
      </c>
      <c r="E159" s="24">
        <v>1215</v>
      </c>
      <c r="F159" s="24">
        <v>1243</v>
      </c>
      <c r="G159" s="24">
        <v>1215</v>
      </c>
      <c r="H159" s="24">
        <v>1243</v>
      </c>
    </row>
    <row r="160" spans="1:8" x14ac:dyDescent="0.2">
      <c r="A160" s="18" t="s">
        <v>441</v>
      </c>
      <c r="B160" s="24">
        <v>1</v>
      </c>
      <c r="C160" s="24"/>
      <c r="D160" s="24"/>
      <c r="E160" s="24"/>
      <c r="F160" s="24"/>
      <c r="G160" s="24"/>
      <c r="H160" s="24"/>
    </row>
    <row r="161" spans="1:8" x14ac:dyDescent="0.2">
      <c r="A161" s="19" t="s">
        <v>564</v>
      </c>
      <c r="B161" s="24">
        <v>1</v>
      </c>
      <c r="C161" s="24"/>
      <c r="D161" s="24"/>
      <c r="E161" s="24"/>
      <c r="F161" s="24"/>
      <c r="G161" s="24"/>
      <c r="H161" s="24"/>
    </row>
    <row r="162" spans="1:8" x14ac:dyDescent="0.2">
      <c r="A162" s="20" t="s">
        <v>564</v>
      </c>
      <c r="B162" s="24">
        <v>1</v>
      </c>
      <c r="C162" s="24"/>
      <c r="D162" s="24"/>
      <c r="E162" s="24"/>
      <c r="F162" s="24"/>
      <c r="G162" s="24"/>
      <c r="H162" s="24"/>
    </row>
    <row r="163" spans="1:8" x14ac:dyDescent="0.2">
      <c r="A163" s="21" t="s">
        <v>110</v>
      </c>
      <c r="B163" s="24">
        <v>1</v>
      </c>
      <c r="C163" s="24"/>
      <c r="D163" s="24"/>
      <c r="E163" s="24"/>
      <c r="F163" s="24"/>
      <c r="G163" s="24"/>
      <c r="H163" s="24"/>
    </row>
    <row r="164" spans="1:8" x14ac:dyDescent="0.2">
      <c r="A164" s="22" t="s">
        <v>643</v>
      </c>
      <c r="B164" s="24">
        <v>1</v>
      </c>
      <c r="C164" s="24"/>
      <c r="D164" s="24"/>
      <c r="E164" s="24"/>
      <c r="F164" s="24"/>
      <c r="G164" s="24"/>
      <c r="H164" s="24"/>
    </row>
    <row r="165" spans="1:8" x14ac:dyDescent="0.2">
      <c r="A165" s="23" t="s">
        <v>564</v>
      </c>
      <c r="B165" s="24">
        <v>1</v>
      </c>
      <c r="C165" s="24"/>
      <c r="D165" s="24"/>
      <c r="E165" s="24"/>
      <c r="F165" s="24"/>
      <c r="G165" s="24"/>
      <c r="H165" s="24"/>
    </row>
    <row r="166" spans="1:8" x14ac:dyDescent="0.2">
      <c r="A166" s="18" t="s">
        <v>447</v>
      </c>
      <c r="B166" s="24">
        <v>1</v>
      </c>
      <c r="C166" s="24">
        <v>1</v>
      </c>
      <c r="D166" s="24">
        <v>1</v>
      </c>
      <c r="E166" s="24">
        <v>1227</v>
      </c>
      <c r="F166" s="24">
        <v>1235</v>
      </c>
      <c r="G166" s="24">
        <v>1227</v>
      </c>
      <c r="H166" s="24">
        <v>1235</v>
      </c>
    </row>
    <row r="167" spans="1:8" x14ac:dyDescent="0.2">
      <c r="A167" s="19">
        <v>1227</v>
      </c>
      <c r="B167" s="24">
        <v>1</v>
      </c>
      <c r="C167" s="24">
        <v>1</v>
      </c>
      <c r="D167" s="24">
        <v>1</v>
      </c>
      <c r="E167" s="24">
        <v>1227</v>
      </c>
      <c r="F167" s="24">
        <v>1235</v>
      </c>
      <c r="G167" s="24">
        <v>1227</v>
      </c>
      <c r="H167" s="24">
        <v>1235</v>
      </c>
    </row>
    <row r="168" spans="1:8" x14ac:dyDescent="0.2">
      <c r="A168" s="20">
        <v>1235</v>
      </c>
      <c r="B168" s="24">
        <v>1</v>
      </c>
      <c r="C168" s="24">
        <v>1</v>
      </c>
      <c r="D168" s="24">
        <v>1</v>
      </c>
      <c r="E168" s="24">
        <v>1227</v>
      </c>
      <c r="F168" s="24">
        <v>1235</v>
      </c>
      <c r="G168" s="24">
        <v>1227</v>
      </c>
      <c r="H168" s="24">
        <v>1235</v>
      </c>
    </row>
    <row r="169" spans="1:8" x14ac:dyDescent="0.2">
      <c r="A169" s="21" t="s">
        <v>110</v>
      </c>
      <c r="B169" s="24">
        <v>1</v>
      </c>
      <c r="C169" s="24">
        <v>1</v>
      </c>
      <c r="D169" s="24">
        <v>1</v>
      </c>
      <c r="E169" s="24">
        <v>1227</v>
      </c>
      <c r="F169" s="24">
        <v>1235</v>
      </c>
      <c r="G169" s="24">
        <v>1227</v>
      </c>
      <c r="H169" s="24">
        <v>1235</v>
      </c>
    </row>
    <row r="170" spans="1:8" x14ac:dyDescent="0.2">
      <c r="A170" s="22" t="s">
        <v>620</v>
      </c>
      <c r="B170" s="24">
        <v>1</v>
      </c>
      <c r="C170" s="24">
        <v>1</v>
      </c>
      <c r="D170" s="24">
        <v>1</v>
      </c>
      <c r="E170" s="24">
        <v>1227</v>
      </c>
      <c r="F170" s="24">
        <v>1235</v>
      </c>
      <c r="G170" s="24">
        <v>1227</v>
      </c>
      <c r="H170" s="24">
        <v>1235</v>
      </c>
    </row>
    <row r="171" spans="1:8" x14ac:dyDescent="0.2">
      <c r="A171" s="23" t="s">
        <v>564</v>
      </c>
      <c r="B171" s="24">
        <v>1</v>
      </c>
      <c r="C171" s="24">
        <v>1</v>
      </c>
      <c r="D171" s="24">
        <v>1</v>
      </c>
      <c r="E171" s="24">
        <v>1227</v>
      </c>
      <c r="F171" s="24">
        <v>1235</v>
      </c>
      <c r="G171" s="24">
        <v>1227</v>
      </c>
      <c r="H171" s="24">
        <v>1235</v>
      </c>
    </row>
    <row r="172" spans="1:8" x14ac:dyDescent="0.2">
      <c r="A172" s="18" t="s">
        <v>454</v>
      </c>
      <c r="B172" s="24">
        <v>1</v>
      </c>
      <c r="C172" s="24"/>
      <c r="D172" s="24"/>
      <c r="E172" s="24"/>
      <c r="F172" s="24"/>
      <c r="G172" s="24"/>
      <c r="H172" s="24"/>
    </row>
    <row r="173" spans="1:8" x14ac:dyDescent="0.2">
      <c r="A173" s="19" t="s">
        <v>564</v>
      </c>
      <c r="B173" s="24">
        <v>1</v>
      </c>
      <c r="C173" s="24"/>
      <c r="D173" s="24"/>
      <c r="E173" s="24"/>
      <c r="F173" s="24"/>
      <c r="G173" s="24"/>
      <c r="H173" s="24"/>
    </row>
    <row r="174" spans="1:8" x14ac:dyDescent="0.2">
      <c r="A174" s="20" t="s">
        <v>564</v>
      </c>
      <c r="B174" s="24">
        <v>1</v>
      </c>
      <c r="C174" s="24"/>
      <c r="D174" s="24"/>
      <c r="E174" s="24"/>
      <c r="F174" s="24"/>
      <c r="G174" s="24"/>
      <c r="H174" s="24"/>
    </row>
    <row r="175" spans="1:8" x14ac:dyDescent="0.2">
      <c r="A175" s="21" t="s">
        <v>457</v>
      </c>
      <c r="B175" s="24">
        <v>1</v>
      </c>
      <c r="C175" s="24"/>
      <c r="D175" s="24"/>
      <c r="E175" s="24"/>
      <c r="F175" s="24"/>
      <c r="G175" s="24"/>
      <c r="H175" s="24"/>
    </row>
    <row r="176" spans="1:8" x14ac:dyDescent="0.2">
      <c r="A176" s="22" t="s">
        <v>643</v>
      </c>
      <c r="B176" s="24">
        <v>1</v>
      </c>
      <c r="C176" s="24"/>
      <c r="D176" s="24"/>
      <c r="E176" s="24"/>
      <c r="F176" s="24"/>
      <c r="G176" s="24"/>
      <c r="H176" s="24"/>
    </row>
    <row r="177" spans="1:8" x14ac:dyDescent="0.2">
      <c r="A177" s="23" t="s">
        <v>564</v>
      </c>
      <c r="B177" s="24">
        <v>1</v>
      </c>
      <c r="C177" s="24"/>
      <c r="D177" s="24"/>
      <c r="E177" s="24"/>
      <c r="F177" s="24"/>
      <c r="G177" s="24"/>
      <c r="H177" s="24"/>
    </row>
    <row r="178" spans="1:8" x14ac:dyDescent="0.2">
      <c r="A178" s="18" t="s">
        <v>462</v>
      </c>
      <c r="B178" s="24">
        <v>1</v>
      </c>
      <c r="C178" s="24">
        <v>1</v>
      </c>
      <c r="D178" s="24">
        <v>1</v>
      </c>
      <c r="E178" s="24">
        <v>1238</v>
      </c>
      <c r="F178" s="24">
        <v>1241</v>
      </c>
      <c r="G178" s="24">
        <v>1238</v>
      </c>
      <c r="H178" s="24">
        <v>1241</v>
      </c>
    </row>
    <row r="179" spans="1:8" x14ac:dyDescent="0.2">
      <c r="A179" s="19">
        <v>1238</v>
      </c>
      <c r="B179" s="24">
        <v>1</v>
      </c>
      <c r="C179" s="24">
        <v>1</v>
      </c>
      <c r="D179" s="24">
        <v>1</v>
      </c>
      <c r="E179" s="24">
        <v>1238</v>
      </c>
      <c r="F179" s="24">
        <v>1241</v>
      </c>
      <c r="G179" s="24">
        <v>1238</v>
      </c>
      <c r="H179" s="24">
        <v>1241</v>
      </c>
    </row>
    <row r="180" spans="1:8" x14ac:dyDescent="0.2">
      <c r="A180" s="20">
        <v>1241</v>
      </c>
      <c r="B180" s="24">
        <v>1</v>
      </c>
      <c r="C180" s="24">
        <v>1</v>
      </c>
      <c r="D180" s="24">
        <v>1</v>
      </c>
      <c r="E180" s="24">
        <v>1238</v>
      </c>
      <c r="F180" s="24">
        <v>1241</v>
      </c>
      <c r="G180" s="24">
        <v>1238</v>
      </c>
      <c r="H180" s="24">
        <v>1241</v>
      </c>
    </row>
    <row r="181" spans="1:8" x14ac:dyDescent="0.2">
      <c r="A181" s="21" t="s">
        <v>55</v>
      </c>
      <c r="B181" s="24">
        <v>1</v>
      </c>
      <c r="C181" s="24">
        <v>1</v>
      </c>
      <c r="D181" s="24">
        <v>1</v>
      </c>
      <c r="E181" s="24">
        <v>1238</v>
      </c>
      <c r="F181" s="24">
        <v>1241</v>
      </c>
      <c r="G181" s="24">
        <v>1238</v>
      </c>
      <c r="H181" s="24">
        <v>1241</v>
      </c>
    </row>
    <row r="182" spans="1:8" x14ac:dyDescent="0.2">
      <c r="A182" s="22" t="s">
        <v>650</v>
      </c>
      <c r="B182" s="24">
        <v>1</v>
      </c>
      <c r="C182" s="24">
        <v>1</v>
      </c>
      <c r="D182" s="24">
        <v>1</v>
      </c>
      <c r="E182" s="24">
        <v>1238</v>
      </c>
      <c r="F182" s="24">
        <v>1241</v>
      </c>
      <c r="G182" s="24">
        <v>1238</v>
      </c>
      <c r="H182" s="24">
        <v>1241</v>
      </c>
    </row>
    <row r="183" spans="1:8" x14ac:dyDescent="0.2">
      <c r="A183" s="23" t="s">
        <v>564</v>
      </c>
      <c r="B183" s="24">
        <v>1</v>
      </c>
      <c r="C183" s="24">
        <v>1</v>
      </c>
      <c r="D183" s="24">
        <v>1</v>
      </c>
      <c r="E183" s="24">
        <v>1238</v>
      </c>
      <c r="F183" s="24">
        <v>1241</v>
      </c>
      <c r="G183" s="24">
        <v>1238</v>
      </c>
      <c r="H183" s="24">
        <v>1241</v>
      </c>
    </row>
    <row r="184" spans="1:8" x14ac:dyDescent="0.2">
      <c r="A184" s="18" t="s">
        <v>542</v>
      </c>
      <c r="B184" s="24">
        <v>1</v>
      </c>
      <c r="C184" s="24">
        <v>1</v>
      </c>
      <c r="D184" s="24">
        <v>1</v>
      </c>
      <c r="E184" s="24">
        <v>1231</v>
      </c>
      <c r="F184" s="24">
        <v>1239</v>
      </c>
      <c r="G184" s="24">
        <v>1231</v>
      </c>
      <c r="H184" s="24">
        <v>1239</v>
      </c>
    </row>
    <row r="185" spans="1:8" x14ac:dyDescent="0.2">
      <c r="A185" s="19">
        <v>1231</v>
      </c>
      <c r="B185" s="24">
        <v>1</v>
      </c>
      <c r="C185" s="24">
        <v>1</v>
      </c>
      <c r="D185" s="24">
        <v>1</v>
      </c>
      <c r="E185" s="24">
        <v>1231</v>
      </c>
      <c r="F185" s="24">
        <v>1239</v>
      </c>
      <c r="G185" s="24">
        <v>1231</v>
      </c>
      <c r="H185" s="24">
        <v>1239</v>
      </c>
    </row>
    <row r="186" spans="1:8" x14ac:dyDescent="0.2">
      <c r="A186" s="20">
        <v>1239</v>
      </c>
      <c r="B186" s="24">
        <v>1</v>
      </c>
      <c r="C186" s="24">
        <v>1</v>
      </c>
      <c r="D186" s="24">
        <v>1</v>
      </c>
      <c r="E186" s="24">
        <v>1231</v>
      </c>
      <c r="F186" s="24">
        <v>1239</v>
      </c>
      <c r="G186" s="24">
        <v>1231</v>
      </c>
      <c r="H186" s="24">
        <v>1239</v>
      </c>
    </row>
    <row r="187" spans="1:8" x14ac:dyDescent="0.2">
      <c r="A187" s="21" t="s">
        <v>307</v>
      </c>
      <c r="B187" s="24">
        <v>1</v>
      </c>
      <c r="C187" s="24">
        <v>1</v>
      </c>
      <c r="D187" s="24">
        <v>1</v>
      </c>
      <c r="E187" s="24">
        <v>1231</v>
      </c>
      <c r="F187" s="24">
        <v>1239</v>
      </c>
      <c r="G187" s="24">
        <v>1231</v>
      </c>
      <c r="H187" s="24">
        <v>1239</v>
      </c>
    </row>
    <row r="188" spans="1:8" x14ac:dyDescent="0.2">
      <c r="A188" s="22" t="s">
        <v>653</v>
      </c>
      <c r="B188" s="24">
        <v>1</v>
      </c>
      <c r="C188" s="24">
        <v>1</v>
      </c>
      <c r="D188" s="24">
        <v>1</v>
      </c>
      <c r="E188" s="24">
        <v>1231</v>
      </c>
      <c r="F188" s="24">
        <v>1239</v>
      </c>
      <c r="G188" s="24">
        <v>1231</v>
      </c>
      <c r="H188" s="24">
        <v>1239</v>
      </c>
    </row>
    <row r="189" spans="1:8" x14ac:dyDescent="0.2">
      <c r="A189" s="23" t="s">
        <v>564</v>
      </c>
      <c r="B189" s="24">
        <v>1</v>
      </c>
      <c r="C189" s="24">
        <v>1</v>
      </c>
      <c r="D189" s="24">
        <v>1</v>
      </c>
      <c r="E189" s="24">
        <v>1231</v>
      </c>
      <c r="F189" s="24">
        <v>1239</v>
      </c>
      <c r="G189" s="24">
        <v>1231</v>
      </c>
      <c r="H189" s="24">
        <v>1239</v>
      </c>
    </row>
    <row r="190" spans="1:8" x14ac:dyDescent="0.2">
      <c r="A190" s="18" t="s">
        <v>549</v>
      </c>
      <c r="B190" s="24">
        <v>1</v>
      </c>
      <c r="C190" s="24">
        <v>1</v>
      </c>
      <c r="D190" s="24">
        <v>1</v>
      </c>
      <c r="E190" s="24">
        <v>1231</v>
      </c>
      <c r="F190" s="24">
        <v>1240</v>
      </c>
      <c r="G190" s="24">
        <v>1231</v>
      </c>
      <c r="H190" s="24">
        <v>1240</v>
      </c>
    </row>
    <row r="191" spans="1:8" x14ac:dyDescent="0.2">
      <c r="A191" s="19">
        <v>1231</v>
      </c>
      <c r="B191" s="24">
        <v>1</v>
      </c>
      <c r="C191" s="24">
        <v>1</v>
      </c>
      <c r="D191" s="24">
        <v>1</v>
      </c>
      <c r="E191" s="24">
        <v>1231</v>
      </c>
      <c r="F191" s="24">
        <v>1240</v>
      </c>
      <c r="G191" s="24">
        <v>1231</v>
      </c>
      <c r="H191" s="24">
        <v>1240</v>
      </c>
    </row>
    <row r="192" spans="1:8" x14ac:dyDescent="0.2">
      <c r="A192" s="20">
        <v>1240</v>
      </c>
      <c r="B192" s="24">
        <v>1</v>
      </c>
      <c r="C192" s="24">
        <v>1</v>
      </c>
      <c r="D192" s="24">
        <v>1</v>
      </c>
      <c r="E192" s="24">
        <v>1231</v>
      </c>
      <c r="F192" s="24">
        <v>1240</v>
      </c>
      <c r="G192" s="24">
        <v>1231</v>
      </c>
      <c r="H192" s="24">
        <v>1240</v>
      </c>
    </row>
    <row r="193" spans="1:8" x14ac:dyDescent="0.2">
      <c r="A193" s="21" t="s">
        <v>307</v>
      </c>
      <c r="B193" s="24">
        <v>1</v>
      </c>
      <c r="C193" s="24">
        <v>1</v>
      </c>
      <c r="D193" s="24">
        <v>1</v>
      </c>
      <c r="E193" s="24">
        <v>1231</v>
      </c>
      <c r="F193" s="24">
        <v>1240</v>
      </c>
      <c r="G193" s="24">
        <v>1231</v>
      </c>
      <c r="H193" s="24">
        <v>1240</v>
      </c>
    </row>
    <row r="194" spans="1:8" x14ac:dyDescent="0.2">
      <c r="A194" s="22" t="s">
        <v>654</v>
      </c>
      <c r="B194" s="24">
        <v>1</v>
      </c>
      <c r="C194" s="24">
        <v>1</v>
      </c>
      <c r="D194" s="24">
        <v>1</v>
      </c>
      <c r="E194" s="24">
        <v>1231</v>
      </c>
      <c r="F194" s="24">
        <v>1240</v>
      </c>
      <c r="G194" s="24">
        <v>1231</v>
      </c>
      <c r="H194" s="24">
        <v>1240</v>
      </c>
    </row>
    <row r="195" spans="1:8" x14ac:dyDescent="0.2">
      <c r="A195" s="23" t="s">
        <v>564</v>
      </c>
      <c r="B195" s="24">
        <v>1</v>
      </c>
      <c r="C195" s="24">
        <v>1</v>
      </c>
      <c r="D195" s="24">
        <v>1</v>
      </c>
      <c r="E195" s="24">
        <v>1231</v>
      </c>
      <c r="F195" s="24">
        <v>1240</v>
      </c>
      <c r="G195" s="24">
        <v>1231</v>
      </c>
      <c r="H195" s="24">
        <v>1240</v>
      </c>
    </row>
    <row r="196" spans="1:8" x14ac:dyDescent="0.2">
      <c r="A196" s="18" t="s">
        <v>565</v>
      </c>
      <c r="B196" s="24">
        <v>32</v>
      </c>
      <c r="C196" s="24">
        <v>23</v>
      </c>
      <c r="D196" s="24">
        <v>23</v>
      </c>
      <c r="E196" s="24">
        <v>1224.9130434782608</v>
      </c>
      <c r="F196" s="24">
        <v>1237.4782608695652</v>
      </c>
      <c r="G196" s="24">
        <v>1195</v>
      </c>
      <c r="H196" s="24">
        <v>1244</v>
      </c>
    </row>
  </sheetData>
  <pageMargins left="0.7" right="0.7" top="0.75" bottom="0.75" header="0.3" footer="0.3"/>
  <pageSetup orientation="portrait" horizontalDpi="0" verticalDpi="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3"/>
  <sheetViews>
    <sheetView topLeftCell="A204" workbookViewId="0">
      <selection activeCell="K205" sqref="K205"/>
    </sheetView>
  </sheetViews>
  <sheetFormatPr baseColWidth="10" defaultRowHeight="16" x14ac:dyDescent="0.2"/>
  <cols>
    <col min="1" max="1" width="14.83203125" style="1" bestFit="1" customWidth="1"/>
    <col min="2" max="3" width="52.83203125" style="2" customWidth="1"/>
    <col min="4" max="4" width="30.83203125" style="2" customWidth="1"/>
    <col min="5" max="5" width="20.83203125" style="2" customWidth="1"/>
    <col min="6" max="6" width="12.1640625" style="1" bestFit="1" customWidth="1"/>
    <col min="7" max="7" width="11.1640625" style="1" customWidth="1"/>
    <col min="8" max="8" width="20.83203125" style="2" customWidth="1"/>
    <col min="9" max="10" width="40.83203125" style="2" customWidth="1"/>
    <col min="11" max="11" width="26.6640625" style="1" customWidth="1"/>
    <col min="12" max="12" width="25.6640625" style="12" customWidth="1"/>
    <col min="13" max="16384" width="10.83203125" style="1"/>
  </cols>
  <sheetData>
    <row r="1" spans="1:11" x14ac:dyDescent="0.2">
      <c r="A1" s="1" t="s">
        <v>554</v>
      </c>
      <c r="B1" s="2" t="s">
        <v>555</v>
      </c>
      <c r="C1" s="2" t="s">
        <v>556</v>
      </c>
      <c r="D1" s="2" t="s">
        <v>557</v>
      </c>
      <c r="E1" s="2" t="s">
        <v>558</v>
      </c>
      <c r="F1" s="1" t="s">
        <v>559</v>
      </c>
      <c r="G1" s="1" t="s">
        <v>560</v>
      </c>
      <c r="H1" s="2" t="s">
        <v>561</v>
      </c>
      <c r="I1" s="2" t="s">
        <v>562</v>
      </c>
      <c r="J1" s="2" t="s">
        <v>655</v>
      </c>
      <c r="K1" s="2" t="s">
        <v>611</v>
      </c>
    </row>
    <row r="2" spans="1:11" ht="224" x14ac:dyDescent="0.2">
      <c r="A2" s="1" t="s">
        <v>0</v>
      </c>
      <c r="B2" s="2" t="s">
        <v>1</v>
      </c>
      <c r="C2" s="2" t="s">
        <v>2</v>
      </c>
      <c r="D2" s="2" t="s">
        <v>3</v>
      </c>
      <c r="E2" s="2" t="s">
        <v>4</v>
      </c>
      <c r="F2" s="1">
        <v>1238</v>
      </c>
      <c r="G2" s="1">
        <v>1240</v>
      </c>
      <c r="H2" s="2" t="s">
        <v>5</v>
      </c>
      <c r="I2" s="2" t="s">
        <v>6</v>
      </c>
      <c r="J2" s="13" t="s">
        <v>656</v>
      </c>
      <c r="K2" s="2" t="s">
        <v>612</v>
      </c>
    </row>
    <row r="3" spans="1:11" ht="160" x14ac:dyDescent="0.2">
      <c r="A3" s="1" t="s">
        <v>7</v>
      </c>
      <c r="B3" s="2" t="s">
        <v>8</v>
      </c>
      <c r="D3" s="2" t="s">
        <v>9</v>
      </c>
      <c r="E3" s="2" t="s">
        <v>10</v>
      </c>
      <c r="F3" s="1">
        <v>1233</v>
      </c>
      <c r="G3" s="1">
        <v>1241</v>
      </c>
      <c r="H3" s="2" t="s">
        <v>11</v>
      </c>
      <c r="I3" s="2" t="s">
        <v>6</v>
      </c>
      <c r="J3" s="13" t="s">
        <v>657</v>
      </c>
      <c r="K3" s="2" t="s">
        <v>613</v>
      </c>
    </row>
    <row r="4" spans="1:11" ht="32" x14ac:dyDescent="0.2">
      <c r="A4" s="1" t="s">
        <v>7</v>
      </c>
      <c r="B4" s="2" t="s">
        <v>11</v>
      </c>
      <c r="J4" s="13"/>
      <c r="K4" s="2"/>
    </row>
    <row r="5" spans="1:11" ht="176" x14ac:dyDescent="0.2">
      <c r="A5" s="1" t="s">
        <v>12</v>
      </c>
      <c r="B5" s="2" t="s">
        <v>13</v>
      </c>
      <c r="C5" s="2" t="s">
        <v>14</v>
      </c>
      <c r="D5" s="2" t="s">
        <v>15</v>
      </c>
      <c r="E5" s="2" t="s">
        <v>16</v>
      </c>
      <c r="F5" s="1">
        <v>1230</v>
      </c>
      <c r="G5" s="1">
        <v>1235</v>
      </c>
      <c r="H5" s="2" t="s">
        <v>17</v>
      </c>
      <c r="I5" s="2" t="s">
        <v>18</v>
      </c>
      <c r="J5" s="13" t="s">
        <v>658</v>
      </c>
      <c r="K5" s="2" t="s">
        <v>614</v>
      </c>
    </row>
    <row r="6" spans="1:11" ht="144" x14ac:dyDescent="0.2">
      <c r="A6" s="1" t="s">
        <v>19</v>
      </c>
      <c r="B6" s="2" t="s">
        <v>20</v>
      </c>
      <c r="C6" s="2" t="s">
        <v>21</v>
      </c>
      <c r="D6" s="2" t="s">
        <v>22</v>
      </c>
      <c r="E6" s="2" t="s">
        <v>23</v>
      </c>
      <c r="F6" s="1">
        <v>1232</v>
      </c>
      <c r="G6" s="1">
        <v>1239</v>
      </c>
      <c r="H6" s="2" t="s">
        <v>24</v>
      </c>
      <c r="I6" s="2" t="s">
        <v>18</v>
      </c>
      <c r="J6" s="13" t="s">
        <v>659</v>
      </c>
      <c r="K6" s="2" t="s">
        <v>615</v>
      </c>
    </row>
    <row r="7" spans="1:11" ht="192" x14ac:dyDescent="0.2">
      <c r="A7" s="1" t="s">
        <v>25</v>
      </c>
      <c r="B7" s="2" t="s">
        <v>26</v>
      </c>
      <c r="C7" s="2" t="s">
        <v>27</v>
      </c>
      <c r="D7" s="2" t="s">
        <v>28</v>
      </c>
      <c r="E7" s="2" t="s">
        <v>29</v>
      </c>
      <c r="F7" s="1">
        <v>1215</v>
      </c>
      <c r="G7" s="1">
        <v>1233</v>
      </c>
      <c r="H7" s="2" t="s">
        <v>30</v>
      </c>
      <c r="I7" s="2" t="s">
        <v>6</v>
      </c>
      <c r="J7" s="13" t="s">
        <v>660</v>
      </c>
      <c r="K7" s="2" t="s">
        <v>616</v>
      </c>
    </row>
    <row r="8" spans="1:11" ht="32" x14ac:dyDescent="0.2">
      <c r="A8" s="1" t="s">
        <v>25</v>
      </c>
      <c r="B8" s="2" t="s">
        <v>30</v>
      </c>
      <c r="J8" s="13"/>
      <c r="K8" s="2"/>
    </row>
    <row r="9" spans="1:11" ht="144" x14ac:dyDescent="0.2">
      <c r="A9" s="1" t="s">
        <v>31</v>
      </c>
      <c r="B9" s="2" t="s">
        <v>32</v>
      </c>
      <c r="C9" s="2" t="s">
        <v>33</v>
      </c>
      <c r="D9" s="2" t="s">
        <v>34</v>
      </c>
      <c r="E9" s="2" t="s">
        <v>35</v>
      </c>
      <c r="F9" s="1">
        <v>1243</v>
      </c>
      <c r="G9" s="1">
        <v>1244</v>
      </c>
      <c r="H9" s="2" t="s">
        <v>36</v>
      </c>
      <c r="I9" s="2" t="s">
        <v>6</v>
      </c>
      <c r="J9" s="13" t="s">
        <v>661</v>
      </c>
      <c r="K9" s="2" t="s">
        <v>617</v>
      </c>
    </row>
    <row r="10" spans="1:11" ht="32" x14ac:dyDescent="0.2">
      <c r="A10" s="1" t="s">
        <v>31</v>
      </c>
      <c r="B10" s="2" t="s">
        <v>36</v>
      </c>
      <c r="J10" s="13"/>
      <c r="K10" s="2"/>
    </row>
    <row r="11" spans="1:11" ht="208" x14ac:dyDescent="0.2">
      <c r="A11" s="1" t="s">
        <v>37</v>
      </c>
      <c r="B11" s="2" t="s">
        <v>38</v>
      </c>
      <c r="C11" s="2" t="s">
        <v>39</v>
      </c>
      <c r="D11" s="2" t="s">
        <v>40</v>
      </c>
      <c r="E11" s="2" t="s">
        <v>41</v>
      </c>
      <c r="F11" s="1">
        <v>1229</v>
      </c>
      <c r="G11" s="1">
        <v>1237</v>
      </c>
      <c r="H11" s="2" t="s">
        <v>42</v>
      </c>
      <c r="I11" s="2" t="s">
        <v>43</v>
      </c>
      <c r="J11" s="13"/>
      <c r="K11" s="2"/>
    </row>
    <row r="12" spans="1:11" ht="48" x14ac:dyDescent="0.2">
      <c r="A12" s="1" t="s">
        <v>37</v>
      </c>
      <c r="B12" s="2" t="s">
        <v>42</v>
      </c>
      <c r="J12" s="13"/>
      <c r="K12" s="2"/>
    </row>
    <row r="13" spans="1:11" ht="240" x14ac:dyDescent="0.2">
      <c r="A13" s="1" t="s">
        <v>44</v>
      </c>
      <c r="B13" s="2" t="s">
        <v>45</v>
      </c>
      <c r="C13" s="2" t="s">
        <v>46</v>
      </c>
      <c r="D13" s="2" t="s">
        <v>47</v>
      </c>
      <c r="E13" s="2" t="s">
        <v>48</v>
      </c>
      <c r="F13" s="1">
        <v>1223</v>
      </c>
      <c r="G13" s="1">
        <v>1242</v>
      </c>
      <c r="H13" s="2" t="s">
        <v>49</v>
      </c>
      <c r="I13" s="2" t="s">
        <v>50</v>
      </c>
      <c r="J13" s="13" t="s">
        <v>662</v>
      </c>
      <c r="K13" s="2" t="s">
        <v>618</v>
      </c>
    </row>
    <row r="14" spans="1:11" ht="32" x14ac:dyDescent="0.2">
      <c r="A14" s="1" t="s">
        <v>44</v>
      </c>
      <c r="B14" s="2" t="s">
        <v>49</v>
      </c>
      <c r="J14" s="13"/>
      <c r="K14" s="2"/>
    </row>
    <row r="15" spans="1:11" ht="160" x14ac:dyDescent="0.2">
      <c r="A15" s="1" t="s">
        <v>51</v>
      </c>
      <c r="B15" s="2" t="s">
        <v>52</v>
      </c>
      <c r="C15" s="2" t="s">
        <v>53</v>
      </c>
      <c r="H15" s="2" t="s">
        <v>54</v>
      </c>
      <c r="I15" s="2" t="s">
        <v>55</v>
      </c>
      <c r="J15" s="13" t="s">
        <v>663</v>
      </c>
      <c r="K15" s="2" t="s">
        <v>619</v>
      </c>
    </row>
    <row r="16" spans="1:11" ht="32" x14ac:dyDescent="0.2">
      <c r="A16" s="1" t="s">
        <v>51</v>
      </c>
      <c r="B16" s="2" t="s">
        <v>54</v>
      </c>
      <c r="J16" s="13"/>
      <c r="K16" s="2"/>
    </row>
    <row r="17" spans="1:11" ht="32" x14ac:dyDescent="0.2">
      <c r="A17" s="1" t="s">
        <v>56</v>
      </c>
      <c r="B17" s="2" t="s">
        <v>57</v>
      </c>
      <c r="J17" s="13"/>
      <c r="K17" s="2"/>
    </row>
    <row r="18" spans="1:11" ht="128" x14ac:dyDescent="0.2">
      <c r="A18" s="1" t="s">
        <v>58</v>
      </c>
      <c r="B18" s="2" t="s">
        <v>59</v>
      </c>
      <c r="C18" s="2" t="s">
        <v>60</v>
      </c>
      <c r="J18" s="13"/>
      <c r="K18" s="2"/>
    </row>
    <row r="19" spans="1:11" ht="160" x14ac:dyDescent="0.2">
      <c r="A19" s="1" t="s">
        <v>61</v>
      </c>
      <c r="B19" s="2" t="s">
        <v>62</v>
      </c>
      <c r="C19" s="2" t="s">
        <v>63</v>
      </c>
      <c r="J19" s="13"/>
      <c r="K19" s="2"/>
    </row>
    <row r="20" spans="1:11" ht="144" x14ac:dyDescent="0.2">
      <c r="A20" s="1" t="s">
        <v>61</v>
      </c>
      <c r="B20" s="2" t="s">
        <v>64</v>
      </c>
      <c r="C20" s="2" t="s">
        <v>65</v>
      </c>
      <c r="D20" s="2" t="s">
        <v>66</v>
      </c>
      <c r="E20" s="2" t="s">
        <v>67</v>
      </c>
      <c r="F20" s="1">
        <v>1225</v>
      </c>
      <c r="G20" s="1">
        <v>1235</v>
      </c>
      <c r="H20" s="2" t="s">
        <v>68</v>
      </c>
      <c r="I20" s="2" t="s">
        <v>50</v>
      </c>
      <c r="J20" s="13" t="s">
        <v>664</v>
      </c>
      <c r="K20" s="2" t="s">
        <v>619</v>
      </c>
    </row>
    <row r="21" spans="1:11" ht="48" x14ac:dyDescent="0.2">
      <c r="A21" s="1" t="s">
        <v>61</v>
      </c>
      <c r="B21" s="2" t="s">
        <v>68</v>
      </c>
      <c r="J21" s="13"/>
      <c r="K21" s="2"/>
    </row>
    <row r="22" spans="1:11" ht="176" x14ac:dyDescent="0.2">
      <c r="A22" s="1" t="s">
        <v>69</v>
      </c>
      <c r="B22" s="2" t="s">
        <v>70</v>
      </c>
      <c r="C22" s="2" t="s">
        <v>71</v>
      </c>
      <c r="H22" s="2" t="s">
        <v>72</v>
      </c>
      <c r="I22" s="2" t="s">
        <v>50</v>
      </c>
      <c r="J22" s="13" t="s">
        <v>665</v>
      </c>
      <c r="K22" s="2" t="s">
        <v>620</v>
      </c>
    </row>
    <row r="23" spans="1:11" ht="32" x14ac:dyDescent="0.2">
      <c r="A23" s="1" t="s">
        <v>69</v>
      </c>
      <c r="B23" s="2" t="s">
        <v>72</v>
      </c>
      <c r="J23" s="13"/>
      <c r="K23" s="2"/>
    </row>
    <row r="24" spans="1:11" ht="192" x14ac:dyDescent="0.2">
      <c r="A24" s="1" t="s">
        <v>73</v>
      </c>
      <c r="B24" s="2" t="s">
        <v>74</v>
      </c>
      <c r="C24" s="2" t="s">
        <v>75</v>
      </c>
      <c r="D24" s="2" t="s">
        <v>76</v>
      </c>
      <c r="E24" s="2" t="s">
        <v>77</v>
      </c>
      <c r="F24" s="1">
        <v>1223</v>
      </c>
      <c r="G24" s="1">
        <v>1229</v>
      </c>
      <c r="H24" s="2" t="s">
        <v>78</v>
      </c>
      <c r="I24" s="2" t="s">
        <v>50</v>
      </c>
      <c r="J24" s="13" t="s">
        <v>666</v>
      </c>
      <c r="K24" s="2" t="s">
        <v>620</v>
      </c>
    </row>
    <row r="25" spans="1:11" ht="48" x14ac:dyDescent="0.2">
      <c r="A25" s="1" t="s">
        <v>73</v>
      </c>
      <c r="B25" s="2" t="s">
        <v>78</v>
      </c>
      <c r="J25" s="13"/>
      <c r="K25" s="2"/>
    </row>
    <row r="26" spans="1:11" ht="192" x14ac:dyDescent="0.2">
      <c r="A26" s="1" t="s">
        <v>79</v>
      </c>
      <c r="B26" s="2" t="s">
        <v>80</v>
      </c>
      <c r="D26" s="2" t="s">
        <v>81</v>
      </c>
      <c r="E26" s="2" t="s">
        <v>82</v>
      </c>
      <c r="F26" s="1">
        <v>1225</v>
      </c>
      <c r="G26" s="1">
        <v>1235</v>
      </c>
      <c r="H26" s="2" t="s">
        <v>83</v>
      </c>
      <c r="I26" s="2" t="s">
        <v>84</v>
      </c>
      <c r="J26" s="13" t="s">
        <v>667</v>
      </c>
      <c r="K26" s="2" t="s">
        <v>621</v>
      </c>
    </row>
    <row r="27" spans="1:11" ht="48" x14ac:dyDescent="0.2">
      <c r="A27" s="1" t="s">
        <v>79</v>
      </c>
      <c r="B27" s="2" t="s">
        <v>83</v>
      </c>
      <c r="J27" s="13"/>
      <c r="K27" s="2"/>
    </row>
    <row r="28" spans="1:11" ht="160" x14ac:dyDescent="0.2">
      <c r="A28" s="1" t="s">
        <v>85</v>
      </c>
      <c r="B28" s="2" t="s">
        <v>86</v>
      </c>
      <c r="C28" s="2" t="s">
        <v>87</v>
      </c>
      <c r="D28" s="2" t="s">
        <v>88</v>
      </c>
      <c r="E28" s="2" t="s">
        <v>89</v>
      </c>
      <c r="F28" s="1">
        <v>1235</v>
      </c>
      <c r="G28" s="1">
        <v>1239</v>
      </c>
      <c r="H28" s="2" t="s">
        <v>90</v>
      </c>
      <c r="I28" s="2" t="s">
        <v>50</v>
      </c>
      <c r="J28" s="13" t="s">
        <v>668</v>
      </c>
      <c r="K28" s="2" t="s">
        <v>619</v>
      </c>
    </row>
    <row r="29" spans="1:11" ht="48" x14ac:dyDescent="0.2">
      <c r="A29" s="1" t="s">
        <v>85</v>
      </c>
      <c r="B29" s="2" t="s">
        <v>90</v>
      </c>
      <c r="J29" s="13"/>
      <c r="K29" s="2"/>
    </row>
    <row r="30" spans="1:11" ht="144" x14ac:dyDescent="0.2">
      <c r="A30" s="1" t="s">
        <v>91</v>
      </c>
      <c r="B30" s="2" t="s">
        <v>92</v>
      </c>
      <c r="H30" s="2" t="s">
        <v>93</v>
      </c>
      <c r="I30" s="2" t="s">
        <v>94</v>
      </c>
      <c r="J30" s="13" t="s">
        <v>669</v>
      </c>
      <c r="K30" s="2" t="s">
        <v>622</v>
      </c>
    </row>
    <row r="31" spans="1:11" ht="32" x14ac:dyDescent="0.2">
      <c r="A31" s="1" t="s">
        <v>91</v>
      </c>
      <c r="B31" s="2" t="s">
        <v>93</v>
      </c>
      <c r="J31" s="13"/>
      <c r="K31" s="2"/>
    </row>
    <row r="32" spans="1:11" ht="176" x14ac:dyDescent="0.2">
      <c r="A32" s="1" t="s">
        <v>95</v>
      </c>
      <c r="B32" s="2" t="s">
        <v>96</v>
      </c>
      <c r="C32" s="2" t="s">
        <v>97</v>
      </c>
      <c r="D32" s="2" t="s">
        <v>98</v>
      </c>
      <c r="E32" s="2" t="s">
        <v>99</v>
      </c>
      <c r="F32" s="1">
        <v>1227</v>
      </c>
      <c r="G32" s="1">
        <v>1244</v>
      </c>
      <c r="H32" s="2" t="s">
        <v>100</v>
      </c>
      <c r="I32" s="2" t="s">
        <v>50</v>
      </c>
      <c r="J32" s="13" t="s">
        <v>670</v>
      </c>
      <c r="K32" s="2" t="s">
        <v>623</v>
      </c>
    </row>
    <row r="33" spans="1:11" ht="48" x14ac:dyDescent="0.2">
      <c r="A33" s="1" t="s">
        <v>95</v>
      </c>
      <c r="B33" s="2" t="s">
        <v>100</v>
      </c>
      <c r="J33" s="13"/>
      <c r="K33" s="2"/>
    </row>
    <row r="34" spans="1:11" ht="192" x14ac:dyDescent="0.2">
      <c r="A34" s="1" t="s">
        <v>101</v>
      </c>
      <c r="B34" s="2" t="s">
        <v>102</v>
      </c>
      <c r="D34" s="2" t="s">
        <v>103</v>
      </c>
      <c r="E34" s="2" t="s">
        <v>104</v>
      </c>
      <c r="F34" s="1">
        <v>1237</v>
      </c>
      <c r="G34" s="1">
        <v>1241</v>
      </c>
      <c r="H34" s="2" t="s">
        <v>105</v>
      </c>
      <c r="I34" s="2" t="s">
        <v>50</v>
      </c>
      <c r="J34" s="13" t="s">
        <v>671</v>
      </c>
      <c r="K34" s="2" t="s">
        <v>623</v>
      </c>
    </row>
    <row r="35" spans="1:11" ht="48" x14ac:dyDescent="0.2">
      <c r="A35" s="1" t="s">
        <v>101</v>
      </c>
      <c r="B35" s="2" t="s">
        <v>105</v>
      </c>
      <c r="J35" s="13"/>
      <c r="K35" s="2"/>
    </row>
    <row r="36" spans="1:11" ht="224" x14ac:dyDescent="0.2">
      <c r="A36" s="1" t="s">
        <v>106</v>
      </c>
      <c r="B36" s="2" t="s">
        <v>107</v>
      </c>
      <c r="C36" s="2" t="s">
        <v>108</v>
      </c>
      <c r="H36" s="2" t="s">
        <v>109</v>
      </c>
      <c r="I36" s="2" t="s">
        <v>110</v>
      </c>
      <c r="J36" s="13" t="s">
        <v>672</v>
      </c>
      <c r="K36" s="2" t="s">
        <v>621</v>
      </c>
    </row>
    <row r="37" spans="1:11" ht="48" x14ac:dyDescent="0.2">
      <c r="A37" s="1" t="s">
        <v>106</v>
      </c>
      <c r="B37" s="2" t="s">
        <v>109</v>
      </c>
      <c r="J37" s="13"/>
      <c r="K37" s="2"/>
    </row>
    <row r="38" spans="1:11" ht="192" x14ac:dyDescent="0.2">
      <c r="A38" s="1" t="s">
        <v>111</v>
      </c>
      <c r="B38" s="2" t="s">
        <v>112</v>
      </c>
      <c r="C38" s="2" t="s">
        <v>113</v>
      </c>
      <c r="H38" s="2" t="s">
        <v>114</v>
      </c>
      <c r="I38" s="2" t="s">
        <v>18</v>
      </c>
      <c r="J38" s="13" t="s">
        <v>673</v>
      </c>
      <c r="K38" s="2" t="s">
        <v>621</v>
      </c>
    </row>
    <row r="39" spans="1:11" ht="64" x14ac:dyDescent="0.2">
      <c r="A39" s="1" t="s">
        <v>111</v>
      </c>
      <c r="B39" s="2" t="s">
        <v>114</v>
      </c>
      <c r="J39" s="13"/>
      <c r="K39" s="2"/>
    </row>
    <row r="40" spans="1:11" ht="176" x14ac:dyDescent="0.2">
      <c r="A40" s="1" t="s">
        <v>115</v>
      </c>
      <c r="B40" s="2" t="s">
        <v>116</v>
      </c>
      <c r="C40" s="2" t="s">
        <v>117</v>
      </c>
      <c r="D40" s="2" t="s">
        <v>118</v>
      </c>
      <c r="E40" s="2" t="s">
        <v>119</v>
      </c>
      <c r="F40" s="1">
        <v>1237</v>
      </c>
      <c r="G40" s="1">
        <v>1239</v>
      </c>
      <c r="H40" s="2" t="s">
        <v>120</v>
      </c>
      <c r="I40" s="2" t="s">
        <v>55</v>
      </c>
      <c r="J40" s="13" t="s">
        <v>674</v>
      </c>
      <c r="K40" s="2" t="s">
        <v>623</v>
      </c>
    </row>
    <row r="41" spans="1:11" ht="32" x14ac:dyDescent="0.2">
      <c r="A41" s="1" t="s">
        <v>115</v>
      </c>
      <c r="B41" s="2" t="s">
        <v>120</v>
      </c>
      <c r="J41" s="13"/>
      <c r="K41" s="2"/>
    </row>
    <row r="42" spans="1:11" ht="160" x14ac:dyDescent="0.2">
      <c r="A42" s="1" t="s">
        <v>121</v>
      </c>
      <c r="B42" s="2" t="s">
        <v>122</v>
      </c>
      <c r="D42" s="2" t="s">
        <v>123</v>
      </c>
      <c r="E42" s="2" t="s">
        <v>124</v>
      </c>
      <c r="F42" s="1">
        <v>1231</v>
      </c>
      <c r="G42" s="1">
        <v>1233</v>
      </c>
      <c r="H42" s="2" t="s">
        <v>125</v>
      </c>
      <c r="I42" s="2" t="s">
        <v>126</v>
      </c>
      <c r="J42" s="13" t="s">
        <v>675</v>
      </c>
      <c r="K42" s="2" t="s">
        <v>624</v>
      </c>
    </row>
    <row r="43" spans="1:11" ht="32" x14ac:dyDescent="0.2">
      <c r="A43" s="1" t="s">
        <v>121</v>
      </c>
      <c r="B43" s="2" t="s">
        <v>125</v>
      </c>
      <c r="J43" s="13"/>
      <c r="K43" s="2"/>
    </row>
    <row r="44" spans="1:11" ht="112" x14ac:dyDescent="0.2">
      <c r="A44" s="1" t="s">
        <v>127</v>
      </c>
      <c r="B44" s="2" t="s">
        <v>128</v>
      </c>
      <c r="C44" s="2" t="s">
        <v>129</v>
      </c>
      <c r="H44" s="2" t="s">
        <v>130</v>
      </c>
      <c r="J44" s="13"/>
      <c r="K44" s="2"/>
    </row>
    <row r="45" spans="1:11" ht="48" x14ac:dyDescent="0.2">
      <c r="A45" s="1" t="s">
        <v>127</v>
      </c>
      <c r="B45" s="2" t="s">
        <v>130</v>
      </c>
      <c r="J45" s="13"/>
      <c r="K45" s="2"/>
    </row>
    <row r="46" spans="1:11" ht="176" x14ac:dyDescent="0.2">
      <c r="A46" s="1" t="s">
        <v>131</v>
      </c>
      <c r="B46" s="2" t="s">
        <v>132</v>
      </c>
      <c r="D46" s="2" t="s">
        <v>133</v>
      </c>
      <c r="E46" s="2" t="s">
        <v>134</v>
      </c>
      <c r="F46" s="1">
        <v>1233</v>
      </c>
      <c r="G46" s="1">
        <v>1240</v>
      </c>
      <c r="H46" s="2" t="s">
        <v>135</v>
      </c>
      <c r="I46" s="2" t="s">
        <v>126</v>
      </c>
      <c r="J46" s="13" t="s">
        <v>676</v>
      </c>
      <c r="K46" s="2" t="s">
        <v>617</v>
      </c>
    </row>
    <row r="47" spans="1:11" ht="32" x14ac:dyDescent="0.2">
      <c r="A47" s="1" t="s">
        <v>131</v>
      </c>
      <c r="B47" s="2" t="s">
        <v>135</v>
      </c>
      <c r="J47" s="13"/>
      <c r="K47" s="2"/>
    </row>
    <row r="48" spans="1:11" ht="32" x14ac:dyDescent="0.2">
      <c r="A48" s="1" t="s">
        <v>136</v>
      </c>
      <c r="B48" s="2" t="s">
        <v>135</v>
      </c>
      <c r="J48" s="13"/>
      <c r="K48" s="2"/>
    </row>
    <row r="49" spans="1:11" ht="192" x14ac:dyDescent="0.2">
      <c r="A49" s="1" t="s">
        <v>137</v>
      </c>
      <c r="B49" s="2" t="s">
        <v>138</v>
      </c>
      <c r="C49" s="2" t="s">
        <v>139</v>
      </c>
      <c r="D49" s="2" t="s">
        <v>140</v>
      </c>
      <c r="E49" s="2" t="s">
        <v>141</v>
      </c>
      <c r="F49" s="1">
        <v>1223</v>
      </c>
      <c r="G49" s="1">
        <v>1237</v>
      </c>
      <c r="H49" s="2" t="s">
        <v>142</v>
      </c>
      <c r="I49" s="2" t="s">
        <v>126</v>
      </c>
      <c r="J49" s="13" t="s">
        <v>677</v>
      </c>
      <c r="K49" s="2" t="s">
        <v>615</v>
      </c>
    </row>
    <row r="50" spans="1:11" ht="32" x14ac:dyDescent="0.2">
      <c r="A50" s="1" t="s">
        <v>137</v>
      </c>
      <c r="B50" s="2" t="s">
        <v>142</v>
      </c>
      <c r="J50" s="13"/>
      <c r="K50" s="2"/>
    </row>
    <row r="51" spans="1:11" ht="192" x14ac:dyDescent="0.2">
      <c r="A51" s="1" t="s">
        <v>143</v>
      </c>
      <c r="B51" s="2" t="s">
        <v>144</v>
      </c>
      <c r="C51" s="2" t="s">
        <v>145</v>
      </c>
      <c r="D51" s="2" t="s">
        <v>146</v>
      </c>
      <c r="E51" s="2" t="s">
        <v>147</v>
      </c>
      <c r="F51" s="1">
        <v>1230</v>
      </c>
      <c r="G51" s="1">
        <v>1235</v>
      </c>
      <c r="J51" s="13"/>
      <c r="K51" s="2"/>
    </row>
    <row r="52" spans="1:11" ht="96" x14ac:dyDescent="0.2">
      <c r="A52" s="1" t="s">
        <v>148</v>
      </c>
      <c r="B52" s="2" t="s">
        <v>149</v>
      </c>
      <c r="J52" s="13"/>
      <c r="K52" s="2"/>
    </row>
    <row r="53" spans="1:11" ht="160" x14ac:dyDescent="0.2">
      <c r="A53" s="1" t="s">
        <v>148</v>
      </c>
      <c r="B53" s="2" t="s">
        <v>150</v>
      </c>
      <c r="D53" s="2" t="s">
        <v>66</v>
      </c>
      <c r="E53" s="2" t="s">
        <v>151</v>
      </c>
      <c r="F53" s="1">
        <v>1225</v>
      </c>
      <c r="G53" s="1">
        <v>1230</v>
      </c>
      <c r="J53" s="13"/>
      <c r="K53" s="2"/>
    </row>
    <row r="54" spans="1:11" ht="32" x14ac:dyDescent="0.2">
      <c r="A54" s="1" t="s">
        <v>148</v>
      </c>
      <c r="B54" s="2" t="s">
        <v>152</v>
      </c>
      <c r="J54" s="13"/>
      <c r="K54" s="2"/>
    </row>
    <row r="55" spans="1:11" ht="144" x14ac:dyDescent="0.2">
      <c r="A55" s="1" t="s">
        <v>153</v>
      </c>
      <c r="B55" s="2" t="s">
        <v>154</v>
      </c>
      <c r="C55" s="2" t="s">
        <v>155</v>
      </c>
      <c r="D55" s="2" t="s">
        <v>156</v>
      </c>
      <c r="E55" s="2" t="s">
        <v>157</v>
      </c>
      <c r="F55" s="1">
        <v>1205</v>
      </c>
      <c r="G55" s="1">
        <v>1233</v>
      </c>
      <c r="H55" s="2" t="s">
        <v>158</v>
      </c>
      <c r="I55" s="2" t="s">
        <v>55</v>
      </c>
      <c r="J55" s="13"/>
      <c r="K55" s="2"/>
    </row>
    <row r="56" spans="1:11" x14ac:dyDescent="0.2">
      <c r="A56" s="1" t="s">
        <v>153</v>
      </c>
      <c r="B56" s="2" t="s">
        <v>158</v>
      </c>
      <c r="J56" s="13"/>
      <c r="K56" s="2"/>
    </row>
    <row r="57" spans="1:11" ht="128" x14ac:dyDescent="0.2">
      <c r="A57" s="1" t="s">
        <v>159</v>
      </c>
      <c r="B57" s="2" t="s">
        <v>160</v>
      </c>
      <c r="C57" s="2" t="s">
        <v>161</v>
      </c>
      <c r="D57" s="2" t="s">
        <v>162</v>
      </c>
      <c r="E57" s="2" t="s">
        <v>163</v>
      </c>
      <c r="F57" s="1">
        <v>1237</v>
      </c>
      <c r="G57" s="1">
        <v>1237</v>
      </c>
      <c r="H57" s="2" t="s">
        <v>164</v>
      </c>
      <c r="I57" s="2" t="s">
        <v>165</v>
      </c>
      <c r="J57" s="13"/>
      <c r="K57" s="2"/>
    </row>
    <row r="58" spans="1:11" ht="32" x14ac:dyDescent="0.2">
      <c r="A58" s="1" t="s">
        <v>159</v>
      </c>
      <c r="B58" s="2" t="s">
        <v>164</v>
      </c>
      <c r="J58" s="13"/>
      <c r="K58" s="2"/>
    </row>
    <row r="59" spans="1:11" ht="80" x14ac:dyDescent="0.2">
      <c r="A59" s="1" t="s">
        <v>166</v>
      </c>
      <c r="B59" s="2" t="s">
        <v>167</v>
      </c>
      <c r="C59" s="2" t="s">
        <v>168</v>
      </c>
      <c r="H59" s="2" t="s">
        <v>169</v>
      </c>
      <c r="I59" s="2" t="s">
        <v>165</v>
      </c>
      <c r="J59" s="13"/>
      <c r="K59" s="2"/>
    </row>
    <row r="60" spans="1:11" ht="32" x14ac:dyDescent="0.2">
      <c r="A60" s="1" t="s">
        <v>166</v>
      </c>
      <c r="B60" s="2" t="s">
        <v>169</v>
      </c>
      <c r="J60" s="13"/>
      <c r="K60" s="2"/>
    </row>
    <row r="61" spans="1:11" ht="32" x14ac:dyDescent="0.2">
      <c r="A61" s="1" t="s">
        <v>170</v>
      </c>
      <c r="B61" s="2" t="s">
        <v>171</v>
      </c>
      <c r="J61" s="13"/>
      <c r="K61" s="2"/>
    </row>
    <row r="62" spans="1:11" ht="160" x14ac:dyDescent="0.2">
      <c r="A62" s="1" t="s">
        <v>172</v>
      </c>
      <c r="B62" s="2" t="s">
        <v>173</v>
      </c>
      <c r="H62" s="2" t="s">
        <v>174</v>
      </c>
      <c r="I62" s="2" t="s">
        <v>175</v>
      </c>
      <c r="J62" s="13" t="s">
        <v>174</v>
      </c>
      <c r="K62" s="2" t="s">
        <v>175</v>
      </c>
    </row>
    <row r="63" spans="1:11" ht="32" x14ac:dyDescent="0.2">
      <c r="A63" s="1" t="s">
        <v>176</v>
      </c>
      <c r="B63" s="2" t="s">
        <v>177</v>
      </c>
      <c r="J63" s="13"/>
      <c r="K63" s="2"/>
    </row>
    <row r="64" spans="1:11" ht="32" x14ac:dyDescent="0.2">
      <c r="A64" s="1" t="s">
        <v>178</v>
      </c>
      <c r="B64" s="2" t="s">
        <v>179</v>
      </c>
      <c r="J64" s="13"/>
      <c r="K64" s="2"/>
    </row>
    <row r="65" spans="1:11" ht="240" x14ac:dyDescent="0.2">
      <c r="A65" s="1" t="s">
        <v>180</v>
      </c>
      <c r="B65" s="2" t="s">
        <v>181</v>
      </c>
      <c r="C65" s="2" t="s">
        <v>182</v>
      </c>
      <c r="D65" s="2" t="s">
        <v>183</v>
      </c>
      <c r="E65" s="2" t="s">
        <v>184</v>
      </c>
      <c r="F65" s="1">
        <v>1215</v>
      </c>
      <c r="G65" s="1">
        <v>1239</v>
      </c>
      <c r="H65" s="2" t="s">
        <v>177</v>
      </c>
      <c r="I65" s="2" t="s">
        <v>185</v>
      </c>
      <c r="J65" s="13" t="s">
        <v>678</v>
      </c>
      <c r="K65" s="2" t="s">
        <v>625</v>
      </c>
    </row>
    <row r="66" spans="1:11" ht="32" x14ac:dyDescent="0.2">
      <c r="A66" s="1" t="s">
        <v>180</v>
      </c>
      <c r="B66" s="2" t="s">
        <v>177</v>
      </c>
      <c r="J66" s="13"/>
      <c r="K66" s="2"/>
    </row>
    <row r="67" spans="1:11" ht="32" x14ac:dyDescent="0.2">
      <c r="A67" s="1" t="s">
        <v>186</v>
      </c>
      <c r="B67" s="2" t="s">
        <v>187</v>
      </c>
      <c r="J67" s="13"/>
      <c r="K67" s="2"/>
    </row>
    <row r="68" spans="1:11" ht="208" x14ac:dyDescent="0.2">
      <c r="A68" s="1" t="s">
        <v>188</v>
      </c>
      <c r="B68" s="2" t="s">
        <v>189</v>
      </c>
      <c r="C68" s="2" t="s">
        <v>190</v>
      </c>
      <c r="E68" s="2" t="s">
        <v>191</v>
      </c>
      <c r="G68" s="1">
        <v>1240</v>
      </c>
      <c r="H68" s="2" t="s">
        <v>192</v>
      </c>
      <c r="I68" s="2" t="s">
        <v>185</v>
      </c>
      <c r="J68" s="13" t="s">
        <v>679</v>
      </c>
      <c r="K68" s="2" t="s">
        <v>626</v>
      </c>
    </row>
    <row r="69" spans="1:11" ht="32" x14ac:dyDescent="0.2">
      <c r="A69" s="1" t="s">
        <v>188</v>
      </c>
      <c r="B69" s="2" t="s">
        <v>192</v>
      </c>
      <c r="J69" s="13"/>
      <c r="K69" s="2"/>
    </row>
    <row r="70" spans="1:11" ht="208" x14ac:dyDescent="0.2">
      <c r="A70" s="1" t="s">
        <v>193</v>
      </c>
      <c r="B70" s="2" t="s">
        <v>194</v>
      </c>
      <c r="C70" s="2" t="s">
        <v>195</v>
      </c>
      <c r="D70" s="2" t="s">
        <v>196</v>
      </c>
      <c r="E70" s="2" t="s">
        <v>197</v>
      </c>
      <c r="F70" s="1">
        <v>1205</v>
      </c>
      <c r="G70" s="1">
        <v>1238</v>
      </c>
      <c r="H70" s="2" t="s">
        <v>198</v>
      </c>
      <c r="I70" s="2" t="s">
        <v>185</v>
      </c>
      <c r="J70" s="13" t="s">
        <v>680</v>
      </c>
      <c r="K70" s="2" t="s">
        <v>627</v>
      </c>
    </row>
    <row r="71" spans="1:11" ht="32" x14ac:dyDescent="0.2">
      <c r="A71" s="1" t="s">
        <v>193</v>
      </c>
      <c r="B71" s="2" t="s">
        <v>198</v>
      </c>
      <c r="J71" s="13"/>
      <c r="K71" s="2"/>
    </row>
    <row r="72" spans="1:11" ht="32" x14ac:dyDescent="0.2">
      <c r="A72" s="1" t="s">
        <v>199</v>
      </c>
      <c r="B72" s="2" t="s">
        <v>200</v>
      </c>
      <c r="J72" s="13"/>
      <c r="K72" s="2"/>
    </row>
    <row r="73" spans="1:11" ht="144" x14ac:dyDescent="0.2">
      <c r="A73" s="1" t="s">
        <v>201</v>
      </c>
      <c r="B73" s="2" t="s">
        <v>202</v>
      </c>
      <c r="C73" s="2" t="s">
        <v>203</v>
      </c>
      <c r="D73" s="2" t="s">
        <v>204</v>
      </c>
      <c r="E73" s="2" t="s">
        <v>205</v>
      </c>
      <c r="F73" s="1">
        <v>1220</v>
      </c>
      <c r="G73" s="1">
        <v>1240</v>
      </c>
      <c r="H73" s="2" t="s">
        <v>206</v>
      </c>
      <c r="I73" s="2" t="s">
        <v>6</v>
      </c>
      <c r="J73" s="13" t="s">
        <v>681</v>
      </c>
      <c r="K73" s="2" t="s">
        <v>628</v>
      </c>
    </row>
    <row r="74" spans="1:11" ht="32" x14ac:dyDescent="0.2">
      <c r="A74" s="1" t="s">
        <v>201</v>
      </c>
      <c r="B74" s="2" t="s">
        <v>206</v>
      </c>
      <c r="J74" s="13"/>
      <c r="K74" s="2"/>
    </row>
    <row r="75" spans="1:11" ht="208" x14ac:dyDescent="0.2">
      <c r="A75" s="1" t="s">
        <v>207</v>
      </c>
      <c r="B75" s="2" t="s">
        <v>208</v>
      </c>
      <c r="C75" s="2" t="s">
        <v>209</v>
      </c>
      <c r="H75" s="2" t="s">
        <v>210</v>
      </c>
      <c r="I75" s="2" t="s">
        <v>6</v>
      </c>
      <c r="J75" s="13" t="s">
        <v>682</v>
      </c>
      <c r="K75" s="2" t="s">
        <v>629</v>
      </c>
    </row>
    <row r="76" spans="1:11" ht="32" x14ac:dyDescent="0.2">
      <c r="A76" s="1" t="s">
        <v>207</v>
      </c>
      <c r="B76" s="2" t="s">
        <v>210</v>
      </c>
      <c r="J76" s="13"/>
      <c r="K76" s="2"/>
    </row>
    <row r="77" spans="1:11" ht="176" x14ac:dyDescent="0.2">
      <c r="A77" s="1" t="s">
        <v>211</v>
      </c>
      <c r="B77" s="2" t="s">
        <v>212</v>
      </c>
      <c r="C77" s="2" t="s">
        <v>213</v>
      </c>
      <c r="D77" s="2" t="s">
        <v>214</v>
      </c>
      <c r="E77" s="2" t="s">
        <v>215</v>
      </c>
      <c r="F77" s="1">
        <v>1238</v>
      </c>
      <c r="G77" s="1">
        <v>1242</v>
      </c>
      <c r="H77" s="2" t="s">
        <v>216</v>
      </c>
      <c r="I77" s="2" t="s">
        <v>217</v>
      </c>
      <c r="J77" s="13" t="s">
        <v>216</v>
      </c>
      <c r="K77" s="2" t="s">
        <v>217</v>
      </c>
    </row>
    <row r="78" spans="1:11" ht="32" x14ac:dyDescent="0.2">
      <c r="A78" s="1" t="s">
        <v>218</v>
      </c>
      <c r="B78" s="2" t="s">
        <v>219</v>
      </c>
      <c r="J78" s="13"/>
      <c r="K78" s="2"/>
    </row>
    <row r="79" spans="1:11" ht="160" x14ac:dyDescent="0.2">
      <c r="A79" s="1" t="s">
        <v>220</v>
      </c>
      <c r="B79" s="2" t="s">
        <v>221</v>
      </c>
      <c r="C79" s="2" t="s">
        <v>222</v>
      </c>
      <c r="D79" s="2" t="s">
        <v>223</v>
      </c>
      <c r="E79" s="2" t="s">
        <v>224</v>
      </c>
      <c r="F79" s="1">
        <v>1220</v>
      </c>
      <c r="G79" s="1">
        <v>1239</v>
      </c>
      <c r="H79" s="2" t="s">
        <v>225</v>
      </c>
      <c r="I79" s="2" t="s">
        <v>84</v>
      </c>
      <c r="J79" s="13" t="s">
        <v>683</v>
      </c>
      <c r="K79" s="2" t="s">
        <v>630</v>
      </c>
    </row>
    <row r="80" spans="1:11" ht="32" x14ac:dyDescent="0.2">
      <c r="A80" s="1" t="s">
        <v>220</v>
      </c>
      <c r="B80" s="2" t="s">
        <v>225</v>
      </c>
      <c r="J80" s="13"/>
      <c r="K80" s="2"/>
    </row>
    <row r="81" spans="1:11" ht="96" x14ac:dyDescent="0.2">
      <c r="A81" s="1" t="s">
        <v>220</v>
      </c>
      <c r="B81" s="2" t="s">
        <v>226</v>
      </c>
      <c r="C81" s="2" t="s">
        <v>227</v>
      </c>
      <c r="J81" s="13"/>
      <c r="K81" s="2"/>
    </row>
    <row r="82" spans="1:11" ht="112" x14ac:dyDescent="0.2">
      <c r="A82" s="1" t="s">
        <v>228</v>
      </c>
      <c r="B82" s="2" t="s">
        <v>229</v>
      </c>
      <c r="C82" s="2" t="s">
        <v>230</v>
      </c>
      <c r="H82" s="2" t="s">
        <v>231</v>
      </c>
      <c r="I82" s="2" t="s">
        <v>94</v>
      </c>
      <c r="J82" s="13" t="s">
        <v>684</v>
      </c>
      <c r="K82" s="2" t="s">
        <v>631</v>
      </c>
    </row>
    <row r="83" spans="1:11" ht="32" x14ac:dyDescent="0.2">
      <c r="A83" s="1" t="s">
        <v>228</v>
      </c>
      <c r="B83" s="2" t="s">
        <v>231</v>
      </c>
      <c r="J83" s="13"/>
      <c r="K83" s="2"/>
    </row>
    <row r="84" spans="1:11" ht="80" x14ac:dyDescent="0.2">
      <c r="A84" s="1" t="s">
        <v>228</v>
      </c>
      <c r="B84" s="2" t="s">
        <v>232</v>
      </c>
      <c r="C84" s="2" t="s">
        <v>233</v>
      </c>
      <c r="J84" s="13"/>
      <c r="K84" s="2"/>
    </row>
    <row r="85" spans="1:11" ht="192" x14ac:dyDescent="0.2">
      <c r="A85" s="1" t="s">
        <v>234</v>
      </c>
      <c r="B85" s="2" t="s">
        <v>235</v>
      </c>
      <c r="C85" s="2" t="s">
        <v>236</v>
      </c>
      <c r="H85" s="2" t="s">
        <v>237</v>
      </c>
      <c r="I85" s="2" t="s">
        <v>84</v>
      </c>
      <c r="J85" s="13" t="s">
        <v>685</v>
      </c>
      <c r="K85" s="2" t="s">
        <v>632</v>
      </c>
    </row>
    <row r="86" spans="1:11" ht="32" x14ac:dyDescent="0.2">
      <c r="A86" s="1" t="s">
        <v>234</v>
      </c>
      <c r="B86" s="2" t="s">
        <v>237</v>
      </c>
      <c r="J86" s="13"/>
      <c r="K86" s="2"/>
    </row>
    <row r="87" spans="1:11" ht="160" x14ac:dyDescent="0.2">
      <c r="A87" s="1" t="s">
        <v>238</v>
      </c>
      <c r="B87" s="2" t="s">
        <v>239</v>
      </c>
      <c r="C87" s="2" t="s">
        <v>240</v>
      </c>
      <c r="D87" s="2" t="s">
        <v>241</v>
      </c>
      <c r="E87" s="2" t="s">
        <v>242</v>
      </c>
      <c r="F87" s="1">
        <v>1225</v>
      </c>
      <c r="H87" s="2" t="s">
        <v>243</v>
      </c>
      <c r="I87" s="2" t="s">
        <v>244</v>
      </c>
      <c r="J87" s="13" t="s">
        <v>686</v>
      </c>
      <c r="K87" s="2" t="s">
        <v>633</v>
      </c>
    </row>
    <row r="88" spans="1:11" ht="48" x14ac:dyDescent="0.2">
      <c r="A88" s="1" t="s">
        <v>238</v>
      </c>
      <c r="B88" s="2" t="s">
        <v>243</v>
      </c>
      <c r="J88" s="13"/>
      <c r="K88" s="2"/>
    </row>
    <row r="89" spans="1:11" ht="80" x14ac:dyDescent="0.2">
      <c r="A89" s="1" t="s">
        <v>238</v>
      </c>
      <c r="B89" s="2" t="s">
        <v>245</v>
      </c>
      <c r="C89" s="2" t="s">
        <v>246</v>
      </c>
      <c r="J89" s="13"/>
      <c r="K89" s="2"/>
    </row>
    <row r="90" spans="1:11" ht="32" x14ac:dyDescent="0.2">
      <c r="A90" s="1" t="s">
        <v>247</v>
      </c>
      <c r="B90" s="2" t="s">
        <v>248</v>
      </c>
      <c r="J90" s="13"/>
      <c r="K90" s="2"/>
    </row>
    <row r="91" spans="1:11" ht="48" x14ac:dyDescent="0.2">
      <c r="A91" s="1" t="s">
        <v>249</v>
      </c>
      <c r="B91" s="2" t="s">
        <v>250</v>
      </c>
      <c r="J91" s="13"/>
      <c r="K91" s="2"/>
    </row>
    <row r="92" spans="1:11" ht="208" x14ac:dyDescent="0.2">
      <c r="A92" s="1" t="s">
        <v>251</v>
      </c>
      <c r="B92" s="2" t="s">
        <v>252</v>
      </c>
      <c r="C92" s="2" t="s">
        <v>253</v>
      </c>
      <c r="D92" s="2" t="s">
        <v>254</v>
      </c>
      <c r="E92" s="2" t="s">
        <v>255</v>
      </c>
      <c r="F92" s="1">
        <v>1215</v>
      </c>
      <c r="G92" s="1">
        <v>1235</v>
      </c>
      <c r="H92" s="2" t="s">
        <v>256</v>
      </c>
      <c r="I92" s="2" t="s">
        <v>257</v>
      </c>
      <c r="J92" s="13" t="s">
        <v>687</v>
      </c>
      <c r="K92" s="2" t="s">
        <v>634</v>
      </c>
    </row>
    <row r="93" spans="1:11" ht="32" x14ac:dyDescent="0.2">
      <c r="A93" s="1" t="s">
        <v>251</v>
      </c>
      <c r="B93" s="2" t="s">
        <v>256</v>
      </c>
      <c r="J93" s="13"/>
      <c r="K93" s="2"/>
    </row>
    <row r="94" spans="1:11" ht="240" x14ac:dyDescent="0.2">
      <c r="A94" s="1" t="s">
        <v>258</v>
      </c>
      <c r="B94" s="2" t="s">
        <v>259</v>
      </c>
      <c r="C94" s="2" t="s">
        <v>260</v>
      </c>
      <c r="D94" s="2" t="s">
        <v>261</v>
      </c>
      <c r="E94" s="2" t="s">
        <v>262</v>
      </c>
      <c r="F94" s="1">
        <v>1233</v>
      </c>
      <c r="G94" s="1">
        <v>1240</v>
      </c>
      <c r="H94" s="2" t="s">
        <v>263</v>
      </c>
      <c r="I94" s="2" t="s">
        <v>84</v>
      </c>
      <c r="J94" s="13" t="s">
        <v>688</v>
      </c>
      <c r="K94" s="2" t="s">
        <v>630</v>
      </c>
    </row>
    <row r="95" spans="1:11" ht="48" x14ac:dyDescent="0.2">
      <c r="A95" s="1" t="s">
        <v>258</v>
      </c>
      <c r="B95" s="2" t="s">
        <v>263</v>
      </c>
      <c r="J95" s="13"/>
      <c r="K95" s="2"/>
    </row>
    <row r="96" spans="1:11" ht="192" x14ac:dyDescent="0.2">
      <c r="A96" s="1" t="s">
        <v>264</v>
      </c>
      <c r="B96" s="2" t="s">
        <v>265</v>
      </c>
      <c r="C96" s="2" t="s">
        <v>266</v>
      </c>
      <c r="H96" s="2" t="s">
        <v>267</v>
      </c>
      <c r="I96" s="2" t="s">
        <v>268</v>
      </c>
      <c r="J96" s="13" t="s">
        <v>689</v>
      </c>
      <c r="K96" s="2" t="s">
        <v>635</v>
      </c>
    </row>
    <row r="97" spans="1:11" ht="48" x14ac:dyDescent="0.2">
      <c r="A97" s="1" t="s">
        <v>264</v>
      </c>
      <c r="B97" s="2" t="s">
        <v>267</v>
      </c>
      <c r="J97" s="13"/>
      <c r="K97" s="2"/>
    </row>
    <row r="98" spans="1:11" ht="256" x14ac:dyDescent="0.2">
      <c r="A98" s="1" t="s">
        <v>269</v>
      </c>
      <c r="B98" s="2" t="s">
        <v>270</v>
      </c>
      <c r="C98" s="2" t="s">
        <v>271</v>
      </c>
      <c r="D98" s="2" t="s">
        <v>272</v>
      </c>
      <c r="E98" s="2" t="s">
        <v>273</v>
      </c>
      <c r="F98" s="1">
        <v>1229</v>
      </c>
      <c r="G98" s="1">
        <v>1242</v>
      </c>
      <c r="H98" s="2" t="s">
        <v>274</v>
      </c>
      <c r="I98" s="2" t="s">
        <v>275</v>
      </c>
      <c r="J98" s="13" t="s">
        <v>690</v>
      </c>
      <c r="K98" s="2" t="s">
        <v>636</v>
      </c>
    </row>
    <row r="99" spans="1:11" ht="48" x14ac:dyDescent="0.2">
      <c r="A99" s="1" t="s">
        <v>269</v>
      </c>
      <c r="B99" s="2" t="s">
        <v>274</v>
      </c>
      <c r="J99" s="13"/>
      <c r="K99" s="2"/>
    </row>
    <row r="100" spans="1:11" ht="224" x14ac:dyDescent="0.2">
      <c r="A100" s="1" t="s">
        <v>276</v>
      </c>
      <c r="B100" s="2" t="s">
        <v>277</v>
      </c>
      <c r="C100" s="2" t="s">
        <v>278</v>
      </c>
      <c r="D100" s="2" t="s">
        <v>279</v>
      </c>
      <c r="E100" s="2" t="s">
        <v>280</v>
      </c>
      <c r="F100" s="1">
        <v>1225</v>
      </c>
      <c r="G100" s="1">
        <v>1243</v>
      </c>
      <c r="H100" s="2" t="s">
        <v>281</v>
      </c>
      <c r="I100" s="2" t="s">
        <v>282</v>
      </c>
      <c r="J100" s="13" t="s">
        <v>691</v>
      </c>
      <c r="K100" s="2" t="s">
        <v>633</v>
      </c>
    </row>
    <row r="101" spans="1:11" ht="32" x14ac:dyDescent="0.2">
      <c r="A101" s="1" t="s">
        <v>276</v>
      </c>
      <c r="B101" s="2" t="s">
        <v>281</v>
      </c>
      <c r="J101" s="13"/>
      <c r="K101" s="2"/>
    </row>
    <row r="102" spans="1:11" ht="144" x14ac:dyDescent="0.2">
      <c r="A102" s="1" t="s">
        <v>283</v>
      </c>
      <c r="B102" s="2" t="s">
        <v>284</v>
      </c>
      <c r="C102" s="2" t="s">
        <v>285</v>
      </c>
      <c r="H102" s="2" t="s">
        <v>286</v>
      </c>
      <c r="I102" s="2" t="s">
        <v>287</v>
      </c>
      <c r="J102" s="13" t="s">
        <v>692</v>
      </c>
      <c r="K102" s="2" t="s">
        <v>637</v>
      </c>
    </row>
    <row r="103" spans="1:11" ht="32" x14ac:dyDescent="0.2">
      <c r="A103" s="1" t="s">
        <v>283</v>
      </c>
      <c r="B103" s="2" t="s">
        <v>286</v>
      </c>
      <c r="J103" s="13"/>
      <c r="K103" s="2"/>
    </row>
    <row r="104" spans="1:11" ht="96" x14ac:dyDescent="0.2">
      <c r="A104" s="1" t="s">
        <v>288</v>
      </c>
      <c r="B104" s="2" t="s">
        <v>289</v>
      </c>
      <c r="C104" s="2" t="s">
        <v>290</v>
      </c>
      <c r="H104" s="2" t="s">
        <v>291</v>
      </c>
      <c r="I104" s="2" t="s">
        <v>292</v>
      </c>
      <c r="J104" s="13" t="s">
        <v>693</v>
      </c>
      <c r="K104" s="2" t="s">
        <v>638</v>
      </c>
    </row>
    <row r="105" spans="1:11" ht="32" x14ac:dyDescent="0.2">
      <c r="A105" s="1" t="s">
        <v>288</v>
      </c>
      <c r="B105" s="2" t="s">
        <v>291</v>
      </c>
      <c r="J105" s="13"/>
      <c r="K105" s="2"/>
    </row>
    <row r="106" spans="1:11" ht="176" x14ac:dyDescent="0.2">
      <c r="A106" s="1" t="s">
        <v>293</v>
      </c>
      <c r="B106" s="2" t="s">
        <v>294</v>
      </c>
      <c r="C106" s="2" t="s">
        <v>295</v>
      </c>
      <c r="H106" s="2" t="s">
        <v>296</v>
      </c>
      <c r="I106" s="2" t="s">
        <v>297</v>
      </c>
      <c r="J106" s="13" t="s">
        <v>694</v>
      </c>
      <c r="K106" s="2" t="s">
        <v>627</v>
      </c>
    </row>
    <row r="107" spans="1:11" ht="32" x14ac:dyDescent="0.2">
      <c r="A107" s="1" t="s">
        <v>293</v>
      </c>
      <c r="B107" s="2" t="s">
        <v>296</v>
      </c>
      <c r="J107" s="13"/>
      <c r="K107" s="2"/>
    </row>
    <row r="108" spans="1:11" ht="208" x14ac:dyDescent="0.2">
      <c r="A108" s="1" t="s">
        <v>298</v>
      </c>
      <c r="B108" s="2" t="s">
        <v>299</v>
      </c>
      <c r="C108" s="2" t="s">
        <v>300</v>
      </c>
      <c r="H108" s="2" t="s">
        <v>301</v>
      </c>
      <c r="I108" s="2" t="s">
        <v>297</v>
      </c>
      <c r="J108" s="13" t="s">
        <v>695</v>
      </c>
      <c r="K108" s="2" t="s">
        <v>639</v>
      </c>
    </row>
    <row r="109" spans="1:11" x14ac:dyDescent="0.2">
      <c r="A109" s="1" t="s">
        <v>298</v>
      </c>
      <c r="B109" s="2" t="s">
        <v>301</v>
      </c>
      <c r="J109" s="13"/>
      <c r="K109" s="2"/>
    </row>
    <row r="110" spans="1:11" ht="160" x14ac:dyDescent="0.2">
      <c r="A110" s="1" t="s">
        <v>302</v>
      </c>
      <c r="B110" s="2" t="s">
        <v>303</v>
      </c>
      <c r="C110" s="2" t="s">
        <v>304</v>
      </c>
      <c r="D110" s="2" t="s">
        <v>305</v>
      </c>
      <c r="F110" s="1">
        <v>1200</v>
      </c>
      <c r="H110" s="2" t="s">
        <v>306</v>
      </c>
      <c r="I110" s="2" t="s">
        <v>307</v>
      </c>
      <c r="J110" s="13"/>
      <c r="K110" s="2"/>
    </row>
    <row r="111" spans="1:11" ht="32" x14ac:dyDescent="0.2">
      <c r="A111" s="1" t="s">
        <v>302</v>
      </c>
      <c r="B111" s="2" t="s">
        <v>306</v>
      </c>
      <c r="J111" s="13"/>
      <c r="K111" s="2"/>
    </row>
    <row r="112" spans="1:11" ht="80" x14ac:dyDescent="0.2">
      <c r="A112" s="1" t="s">
        <v>308</v>
      </c>
      <c r="B112" s="2" t="s">
        <v>309</v>
      </c>
      <c r="J112" s="13"/>
      <c r="K112" s="2"/>
    </row>
    <row r="113" spans="1:11" ht="144" x14ac:dyDescent="0.2">
      <c r="A113" s="1" t="s">
        <v>310</v>
      </c>
      <c r="B113" s="2" t="s">
        <v>311</v>
      </c>
      <c r="C113" s="2" t="s">
        <v>312</v>
      </c>
      <c r="D113" s="2" t="s">
        <v>313</v>
      </c>
      <c r="E113" s="2" t="s">
        <v>280</v>
      </c>
      <c r="F113" s="1">
        <v>1225</v>
      </c>
      <c r="G113" s="1">
        <v>1243</v>
      </c>
      <c r="H113" s="2" t="s">
        <v>314</v>
      </c>
      <c r="I113" s="2" t="s">
        <v>315</v>
      </c>
      <c r="J113" s="13" t="s">
        <v>696</v>
      </c>
      <c r="K113" s="2" t="s">
        <v>640</v>
      </c>
    </row>
    <row r="114" spans="1:11" ht="80" x14ac:dyDescent="0.2">
      <c r="A114" s="1" t="s">
        <v>310</v>
      </c>
      <c r="B114" s="2" t="s">
        <v>316</v>
      </c>
      <c r="C114" s="2" t="s">
        <v>317</v>
      </c>
      <c r="J114" s="13"/>
      <c r="K114" s="2"/>
    </row>
    <row r="115" spans="1:11" ht="32" x14ac:dyDescent="0.2">
      <c r="A115" s="1" t="s">
        <v>310</v>
      </c>
      <c r="B115" s="2" t="s">
        <v>318</v>
      </c>
      <c r="C115" s="2" t="s">
        <v>319</v>
      </c>
      <c r="J115" s="13"/>
      <c r="K115" s="2"/>
    </row>
    <row r="116" spans="1:11" ht="128" x14ac:dyDescent="0.2">
      <c r="A116" s="1" t="s">
        <v>320</v>
      </c>
      <c r="B116" s="2" t="s">
        <v>321</v>
      </c>
      <c r="C116" s="2" t="s">
        <v>322</v>
      </c>
      <c r="H116" s="2" t="s">
        <v>323</v>
      </c>
      <c r="I116" s="2" t="s">
        <v>324</v>
      </c>
      <c r="J116" s="13" t="s">
        <v>697</v>
      </c>
      <c r="K116" s="2" t="s">
        <v>641</v>
      </c>
    </row>
    <row r="117" spans="1:11" ht="32" x14ac:dyDescent="0.2">
      <c r="A117" s="1" t="s">
        <v>320</v>
      </c>
      <c r="B117" s="2" t="s">
        <v>323</v>
      </c>
      <c r="J117" s="13"/>
      <c r="K117" s="2"/>
    </row>
    <row r="118" spans="1:11" ht="256" x14ac:dyDescent="0.2">
      <c r="A118" s="1" t="s">
        <v>325</v>
      </c>
      <c r="B118" s="2" t="s">
        <v>326</v>
      </c>
      <c r="C118" s="2" t="s">
        <v>327</v>
      </c>
      <c r="D118" s="2" t="s">
        <v>28</v>
      </c>
      <c r="E118" s="2" t="s">
        <v>328</v>
      </c>
      <c r="F118" s="1">
        <v>1215</v>
      </c>
      <c r="G118" s="1">
        <v>1234</v>
      </c>
      <c r="H118" s="2" t="s">
        <v>329</v>
      </c>
      <c r="I118" s="2" t="s">
        <v>18</v>
      </c>
      <c r="J118" s="13" t="s">
        <v>698</v>
      </c>
      <c r="K118" s="2" t="s">
        <v>642</v>
      </c>
    </row>
    <row r="119" spans="1:11" ht="48" x14ac:dyDescent="0.2">
      <c r="A119" s="1" t="s">
        <v>325</v>
      </c>
      <c r="B119" s="2" t="s">
        <v>329</v>
      </c>
      <c r="J119" s="13"/>
      <c r="K119" s="2"/>
    </row>
    <row r="120" spans="1:11" ht="112" x14ac:dyDescent="0.2">
      <c r="A120" s="1" t="s">
        <v>330</v>
      </c>
      <c r="B120" s="2" t="s">
        <v>331</v>
      </c>
      <c r="C120" s="2" t="s">
        <v>332</v>
      </c>
      <c r="H120" s="2" t="s">
        <v>333</v>
      </c>
      <c r="I120" s="2" t="s">
        <v>185</v>
      </c>
      <c r="J120" s="13" t="s">
        <v>699</v>
      </c>
      <c r="K120" s="2" t="s">
        <v>643</v>
      </c>
    </row>
    <row r="121" spans="1:11" ht="48" x14ac:dyDescent="0.2">
      <c r="A121" s="1" t="s">
        <v>330</v>
      </c>
      <c r="B121" s="2" t="s">
        <v>333</v>
      </c>
      <c r="J121" s="13"/>
      <c r="K121" s="2"/>
    </row>
    <row r="122" spans="1:11" ht="96" x14ac:dyDescent="0.2">
      <c r="A122" s="1" t="s">
        <v>330</v>
      </c>
      <c r="B122" s="2" t="s">
        <v>334</v>
      </c>
      <c r="C122" s="2" t="s">
        <v>335</v>
      </c>
      <c r="J122" s="13"/>
      <c r="K122" s="2"/>
    </row>
    <row r="123" spans="1:11" ht="112" x14ac:dyDescent="0.2">
      <c r="A123" s="1" t="s">
        <v>330</v>
      </c>
      <c r="B123" s="2" t="s">
        <v>336</v>
      </c>
      <c r="C123" s="2" t="s">
        <v>337</v>
      </c>
      <c r="H123" s="2" t="s">
        <v>338</v>
      </c>
      <c r="I123" s="2" t="s">
        <v>55</v>
      </c>
      <c r="J123" s="13"/>
      <c r="K123" s="2"/>
    </row>
    <row r="124" spans="1:11" ht="32" x14ac:dyDescent="0.2">
      <c r="A124" s="1" t="s">
        <v>330</v>
      </c>
      <c r="B124" s="2" t="s">
        <v>338</v>
      </c>
      <c r="J124" s="13"/>
      <c r="K124" s="2"/>
    </row>
    <row r="125" spans="1:11" ht="272" x14ac:dyDescent="0.2">
      <c r="A125" s="1" t="s">
        <v>339</v>
      </c>
      <c r="B125" s="2" t="s">
        <v>340</v>
      </c>
      <c r="C125" s="2" t="s">
        <v>341</v>
      </c>
      <c r="D125" s="2" t="s">
        <v>342</v>
      </c>
      <c r="E125" s="2" t="s">
        <v>343</v>
      </c>
      <c r="F125" s="1">
        <v>1195</v>
      </c>
      <c r="G125" s="1">
        <v>1233</v>
      </c>
      <c r="H125" s="2" t="s">
        <v>344</v>
      </c>
      <c r="I125" s="2" t="s">
        <v>297</v>
      </c>
      <c r="J125" s="13" t="s">
        <v>700</v>
      </c>
      <c r="K125" s="2" t="s">
        <v>643</v>
      </c>
    </row>
    <row r="126" spans="1:11" ht="32" x14ac:dyDescent="0.2">
      <c r="A126" s="1" t="s">
        <v>339</v>
      </c>
      <c r="B126" s="2" t="s">
        <v>344</v>
      </c>
      <c r="J126" s="13"/>
      <c r="K126" s="2"/>
    </row>
    <row r="127" spans="1:11" ht="32" x14ac:dyDescent="0.2">
      <c r="A127" s="1" t="s">
        <v>345</v>
      </c>
      <c r="B127" s="2" t="s">
        <v>346</v>
      </c>
      <c r="J127" s="13"/>
      <c r="K127" s="2"/>
    </row>
    <row r="128" spans="1:11" ht="80" x14ac:dyDescent="0.2">
      <c r="A128" s="1" t="s">
        <v>347</v>
      </c>
      <c r="B128" s="2" t="s">
        <v>348</v>
      </c>
      <c r="H128" s="2" t="s">
        <v>349</v>
      </c>
      <c r="I128" s="2" t="s">
        <v>350</v>
      </c>
      <c r="J128" s="13"/>
      <c r="K128" s="2"/>
    </row>
    <row r="129" spans="1:11" ht="32" x14ac:dyDescent="0.2">
      <c r="A129" s="1" t="s">
        <v>347</v>
      </c>
      <c r="B129" s="2" t="s">
        <v>349</v>
      </c>
      <c r="J129" s="13"/>
      <c r="K129" s="2"/>
    </row>
    <row r="130" spans="1:11" ht="32" x14ac:dyDescent="0.2">
      <c r="A130" s="1" t="s">
        <v>351</v>
      </c>
      <c r="B130" s="2" t="s">
        <v>352</v>
      </c>
      <c r="J130" s="13"/>
      <c r="K130" s="2"/>
    </row>
    <row r="131" spans="1:11" ht="208" x14ac:dyDescent="0.2">
      <c r="A131" s="1" t="s">
        <v>353</v>
      </c>
      <c r="B131" s="2" t="s">
        <v>354</v>
      </c>
      <c r="D131" s="2" t="s">
        <v>355</v>
      </c>
      <c r="E131" s="2" t="s">
        <v>356</v>
      </c>
      <c r="F131" s="1">
        <v>1220</v>
      </c>
      <c r="G131" s="1">
        <v>1221</v>
      </c>
      <c r="H131" s="2" t="s">
        <v>357</v>
      </c>
      <c r="I131" s="2" t="s">
        <v>268</v>
      </c>
      <c r="J131" s="13" t="s">
        <v>701</v>
      </c>
      <c r="K131" s="2" t="s">
        <v>637</v>
      </c>
    </row>
    <row r="132" spans="1:11" ht="48" x14ac:dyDescent="0.2">
      <c r="A132" s="1" t="s">
        <v>353</v>
      </c>
      <c r="B132" s="2" t="s">
        <v>357</v>
      </c>
      <c r="J132" s="13"/>
      <c r="K132" s="2"/>
    </row>
    <row r="133" spans="1:11" ht="96" x14ac:dyDescent="0.2">
      <c r="A133" s="1" t="s">
        <v>358</v>
      </c>
      <c r="B133" s="2" t="s">
        <v>359</v>
      </c>
      <c r="J133" s="13"/>
      <c r="K133" s="2"/>
    </row>
    <row r="134" spans="1:11" ht="64" x14ac:dyDescent="0.2">
      <c r="A134" s="1" t="s">
        <v>360</v>
      </c>
      <c r="B134" s="2" t="s">
        <v>361</v>
      </c>
      <c r="J134" s="13"/>
      <c r="K134" s="2"/>
    </row>
    <row r="135" spans="1:11" ht="96" x14ac:dyDescent="0.2">
      <c r="A135" s="1" t="s">
        <v>362</v>
      </c>
      <c r="B135" s="2" t="s">
        <v>363</v>
      </c>
      <c r="H135" s="2" t="s">
        <v>364</v>
      </c>
      <c r="I135" s="2" t="s">
        <v>365</v>
      </c>
      <c r="J135" s="13" t="s">
        <v>702</v>
      </c>
      <c r="K135" s="2" t="s">
        <v>644</v>
      </c>
    </row>
    <row r="136" spans="1:11" ht="32" x14ac:dyDescent="0.2">
      <c r="A136" s="1" t="s">
        <v>362</v>
      </c>
      <c r="B136" s="2" t="s">
        <v>364</v>
      </c>
      <c r="J136" s="13"/>
      <c r="K136" s="2"/>
    </row>
    <row r="137" spans="1:11" ht="48" x14ac:dyDescent="0.2">
      <c r="A137" s="1" t="s">
        <v>366</v>
      </c>
      <c r="B137" s="2" t="s">
        <v>367</v>
      </c>
      <c r="J137" s="13"/>
      <c r="K137" s="2"/>
    </row>
    <row r="138" spans="1:11" ht="96" x14ac:dyDescent="0.2">
      <c r="A138" s="1" t="s">
        <v>368</v>
      </c>
      <c r="B138" s="2" t="s">
        <v>369</v>
      </c>
      <c r="H138" s="2" t="s">
        <v>370</v>
      </c>
      <c r="J138" s="13"/>
      <c r="K138" s="2"/>
    </row>
    <row r="139" spans="1:11" ht="128" x14ac:dyDescent="0.2">
      <c r="A139" s="1" t="s">
        <v>371</v>
      </c>
      <c r="B139" s="2" t="s">
        <v>372</v>
      </c>
      <c r="D139" s="2" t="s">
        <v>373</v>
      </c>
      <c r="E139" s="2" t="s">
        <v>374</v>
      </c>
      <c r="F139" s="1">
        <v>1231</v>
      </c>
      <c r="G139" s="1">
        <v>1241</v>
      </c>
      <c r="H139" s="2" t="s">
        <v>375</v>
      </c>
      <c r="I139" s="2" t="s">
        <v>307</v>
      </c>
      <c r="J139" s="13" t="s">
        <v>703</v>
      </c>
      <c r="K139" s="2" t="s">
        <v>644</v>
      </c>
    </row>
    <row r="140" spans="1:11" ht="48" x14ac:dyDescent="0.2">
      <c r="A140" s="1" t="s">
        <v>371</v>
      </c>
      <c r="B140" s="2" t="s">
        <v>375</v>
      </c>
      <c r="J140" s="13"/>
      <c r="K140" s="2"/>
    </row>
    <row r="141" spans="1:11" ht="128" x14ac:dyDescent="0.2">
      <c r="A141" s="1" t="s">
        <v>376</v>
      </c>
      <c r="B141" s="2" t="s">
        <v>377</v>
      </c>
      <c r="D141" s="2" t="s">
        <v>15</v>
      </c>
      <c r="E141" s="2" t="s">
        <v>378</v>
      </c>
      <c r="F141" s="1">
        <v>1230</v>
      </c>
      <c r="G141" s="1">
        <v>1236</v>
      </c>
      <c r="H141" s="2" t="s">
        <v>379</v>
      </c>
      <c r="I141" s="2" t="s">
        <v>380</v>
      </c>
      <c r="J141" s="13" t="s">
        <v>703</v>
      </c>
      <c r="K141" s="2" t="s">
        <v>644</v>
      </c>
    </row>
    <row r="142" spans="1:11" ht="48" x14ac:dyDescent="0.2">
      <c r="A142" s="1" t="s">
        <v>376</v>
      </c>
      <c r="B142" s="2" t="s">
        <v>379</v>
      </c>
      <c r="J142" s="13"/>
      <c r="K142" s="2"/>
    </row>
    <row r="143" spans="1:11" ht="144" x14ac:dyDescent="0.2">
      <c r="A143" s="1" t="s">
        <v>381</v>
      </c>
      <c r="B143" s="2" t="s">
        <v>382</v>
      </c>
      <c r="H143" s="2" t="s">
        <v>383</v>
      </c>
      <c r="I143" s="2" t="s">
        <v>384</v>
      </c>
      <c r="J143" s="13" t="s">
        <v>704</v>
      </c>
      <c r="K143" s="2" t="s">
        <v>644</v>
      </c>
    </row>
    <row r="144" spans="1:11" ht="32" x14ac:dyDescent="0.2">
      <c r="A144" s="1" t="s">
        <v>381</v>
      </c>
      <c r="B144" s="2" t="s">
        <v>383</v>
      </c>
      <c r="J144" s="13"/>
      <c r="K144" s="2"/>
    </row>
    <row r="145" spans="1:11" ht="176" x14ac:dyDescent="0.2">
      <c r="A145" s="1" t="s">
        <v>385</v>
      </c>
      <c r="B145" s="2" t="s">
        <v>386</v>
      </c>
      <c r="D145" s="2" t="s">
        <v>387</v>
      </c>
      <c r="E145" s="2" t="s">
        <v>388</v>
      </c>
      <c r="F145" s="1">
        <v>1239</v>
      </c>
      <c r="G145" s="1">
        <v>1241</v>
      </c>
      <c r="H145" s="2" t="s">
        <v>389</v>
      </c>
      <c r="I145" s="2" t="s">
        <v>390</v>
      </c>
      <c r="J145" s="13" t="s">
        <v>705</v>
      </c>
      <c r="K145" s="2" t="s">
        <v>644</v>
      </c>
    </row>
    <row r="146" spans="1:11" ht="48" x14ac:dyDescent="0.2">
      <c r="A146" s="1" t="s">
        <v>385</v>
      </c>
      <c r="B146" s="2" t="s">
        <v>389</v>
      </c>
      <c r="J146" s="13"/>
      <c r="K146" s="2"/>
    </row>
    <row r="147" spans="1:11" ht="128" x14ac:dyDescent="0.2">
      <c r="A147" s="1" t="s">
        <v>391</v>
      </c>
      <c r="B147" s="2" t="s">
        <v>392</v>
      </c>
      <c r="D147" s="2" t="s">
        <v>3</v>
      </c>
      <c r="E147" s="2" t="s">
        <v>393</v>
      </c>
      <c r="F147" s="1">
        <v>1238</v>
      </c>
      <c r="G147" s="1">
        <v>1240</v>
      </c>
      <c r="H147" s="2" t="s">
        <v>394</v>
      </c>
      <c r="I147" s="2" t="s">
        <v>84</v>
      </c>
      <c r="J147" s="13" t="s">
        <v>703</v>
      </c>
      <c r="K147" s="2" t="s">
        <v>644</v>
      </c>
    </row>
    <row r="148" spans="1:11" ht="48" x14ac:dyDescent="0.2">
      <c r="A148" s="1" t="s">
        <v>391</v>
      </c>
      <c r="B148" s="2" t="s">
        <v>394</v>
      </c>
      <c r="J148" s="13"/>
      <c r="K148" s="2"/>
    </row>
    <row r="149" spans="1:11" ht="32" x14ac:dyDescent="0.2">
      <c r="A149" s="1" t="s">
        <v>395</v>
      </c>
      <c r="B149" s="2" t="s">
        <v>396</v>
      </c>
      <c r="J149" s="13"/>
      <c r="K149" s="2"/>
    </row>
    <row r="150" spans="1:11" ht="240" x14ac:dyDescent="0.2">
      <c r="A150" s="1" t="s">
        <v>397</v>
      </c>
      <c r="B150" s="2" t="s">
        <v>398</v>
      </c>
      <c r="D150" s="2" t="s">
        <v>399</v>
      </c>
      <c r="E150" s="2" t="s">
        <v>400</v>
      </c>
      <c r="F150" s="1">
        <v>1225</v>
      </c>
      <c r="G150" s="1">
        <v>1240</v>
      </c>
      <c r="H150" s="2" t="s">
        <v>401</v>
      </c>
      <c r="I150" s="2" t="s">
        <v>287</v>
      </c>
      <c r="J150" s="13" t="s">
        <v>706</v>
      </c>
      <c r="K150" s="2" t="s">
        <v>645</v>
      </c>
    </row>
    <row r="151" spans="1:11" ht="48" x14ac:dyDescent="0.2">
      <c r="A151" s="1" t="s">
        <v>397</v>
      </c>
      <c r="B151" s="2" t="s">
        <v>401</v>
      </c>
      <c r="J151" s="13"/>
      <c r="K151" s="2"/>
    </row>
    <row r="152" spans="1:11" ht="192" x14ac:dyDescent="0.2">
      <c r="A152" s="1" t="s">
        <v>402</v>
      </c>
      <c r="B152" s="2" t="s">
        <v>403</v>
      </c>
      <c r="D152" s="2" t="s">
        <v>404</v>
      </c>
      <c r="E152" s="2" t="s">
        <v>405</v>
      </c>
      <c r="F152" s="1">
        <v>1235</v>
      </c>
      <c r="G152" s="1">
        <v>1244</v>
      </c>
      <c r="H152" s="2" t="s">
        <v>406</v>
      </c>
      <c r="I152" s="2" t="s">
        <v>407</v>
      </c>
      <c r="J152" s="13" t="s">
        <v>707</v>
      </c>
      <c r="K152" s="2" t="s">
        <v>646</v>
      </c>
    </row>
    <row r="153" spans="1:11" ht="48" x14ac:dyDescent="0.2">
      <c r="A153" s="1" t="s">
        <v>402</v>
      </c>
      <c r="B153" s="2" t="s">
        <v>406</v>
      </c>
      <c r="J153" s="13"/>
      <c r="K153" s="2"/>
    </row>
    <row r="154" spans="1:11" ht="160" x14ac:dyDescent="0.2">
      <c r="A154" s="1" t="s">
        <v>408</v>
      </c>
      <c r="B154" s="2" t="s">
        <v>409</v>
      </c>
      <c r="D154" s="2" t="s">
        <v>410</v>
      </c>
      <c r="E154" s="2" t="s">
        <v>411</v>
      </c>
      <c r="F154" s="1">
        <v>1240</v>
      </c>
      <c r="G154" s="1">
        <v>1244</v>
      </c>
      <c r="H154" s="2" t="s">
        <v>412</v>
      </c>
      <c r="I154" s="2" t="s">
        <v>413</v>
      </c>
      <c r="J154" s="13" t="s">
        <v>708</v>
      </c>
      <c r="K154" s="2" t="s">
        <v>619</v>
      </c>
    </row>
    <row r="155" spans="1:11" ht="48" x14ac:dyDescent="0.2">
      <c r="A155" s="1" t="s">
        <v>408</v>
      </c>
      <c r="B155" s="2" t="s">
        <v>412</v>
      </c>
      <c r="J155" s="13"/>
      <c r="K155" s="2"/>
    </row>
    <row r="156" spans="1:11" ht="160" x14ac:dyDescent="0.2">
      <c r="A156" s="1" t="s">
        <v>414</v>
      </c>
      <c r="B156" s="2" t="s">
        <v>415</v>
      </c>
      <c r="H156" s="2" t="s">
        <v>416</v>
      </c>
      <c r="I156" s="2" t="s">
        <v>94</v>
      </c>
      <c r="J156" s="13"/>
      <c r="K156" s="2"/>
    </row>
    <row r="157" spans="1:11" ht="48" x14ac:dyDescent="0.2">
      <c r="A157" s="1" t="s">
        <v>414</v>
      </c>
      <c r="B157" s="2" t="s">
        <v>416</v>
      </c>
      <c r="J157" s="13"/>
      <c r="K157" s="2"/>
    </row>
    <row r="158" spans="1:11" ht="96" x14ac:dyDescent="0.2">
      <c r="A158" s="1" t="s">
        <v>417</v>
      </c>
      <c r="B158" s="2" t="s">
        <v>418</v>
      </c>
      <c r="H158" s="2" t="s">
        <v>419</v>
      </c>
      <c r="I158" s="2" t="s">
        <v>55</v>
      </c>
      <c r="J158" s="13"/>
      <c r="K158" s="2"/>
    </row>
    <row r="159" spans="1:11" ht="32" x14ac:dyDescent="0.2">
      <c r="A159" s="1" t="s">
        <v>417</v>
      </c>
      <c r="B159" s="2" t="s">
        <v>419</v>
      </c>
      <c r="J159" s="13"/>
      <c r="K159" s="2"/>
    </row>
    <row r="160" spans="1:11" ht="240" x14ac:dyDescent="0.2">
      <c r="A160" s="1" t="s">
        <v>420</v>
      </c>
      <c r="B160" s="2" t="s">
        <v>421</v>
      </c>
      <c r="D160" s="2" t="s">
        <v>422</v>
      </c>
      <c r="E160" s="2" t="s">
        <v>423</v>
      </c>
      <c r="F160" s="1">
        <v>1215</v>
      </c>
      <c r="G160" s="1">
        <v>1243</v>
      </c>
      <c r="H160" s="2" t="s">
        <v>424</v>
      </c>
      <c r="I160" s="2" t="s">
        <v>413</v>
      </c>
      <c r="J160" s="13" t="s">
        <v>709</v>
      </c>
      <c r="K160" s="2" t="s">
        <v>647</v>
      </c>
    </row>
    <row r="161" spans="1:11" ht="48" x14ac:dyDescent="0.2">
      <c r="A161" s="1" t="s">
        <v>420</v>
      </c>
      <c r="B161" s="2" t="s">
        <v>424</v>
      </c>
      <c r="J161" s="13"/>
      <c r="K161" s="2"/>
    </row>
    <row r="162" spans="1:11" x14ac:dyDescent="0.2">
      <c r="A162" s="1" t="s">
        <v>425</v>
      </c>
      <c r="B162" s="2" t="s">
        <v>426</v>
      </c>
      <c r="J162" s="13"/>
      <c r="K162" s="2"/>
    </row>
    <row r="163" spans="1:11" ht="256" x14ac:dyDescent="0.2">
      <c r="A163" s="1" t="s">
        <v>427</v>
      </c>
      <c r="B163" s="2" t="s">
        <v>428</v>
      </c>
      <c r="D163" s="2" t="s">
        <v>429</v>
      </c>
      <c r="E163" s="2" t="s">
        <v>430</v>
      </c>
      <c r="F163" s="1">
        <v>1229</v>
      </c>
      <c r="G163" s="1">
        <v>1244</v>
      </c>
      <c r="H163" s="2" t="s">
        <v>431</v>
      </c>
      <c r="I163" s="2" t="s">
        <v>432</v>
      </c>
      <c r="J163" s="13" t="s">
        <v>710</v>
      </c>
      <c r="K163" s="2" t="s">
        <v>644</v>
      </c>
    </row>
    <row r="164" spans="1:11" ht="48" x14ac:dyDescent="0.2">
      <c r="A164" s="1" t="s">
        <v>427</v>
      </c>
      <c r="B164" s="2" t="s">
        <v>431</v>
      </c>
      <c r="J164" s="13"/>
      <c r="K164" s="2"/>
    </row>
    <row r="165" spans="1:11" ht="288" x14ac:dyDescent="0.2">
      <c r="A165" s="1" t="s">
        <v>433</v>
      </c>
      <c r="B165" s="2" t="s">
        <v>434</v>
      </c>
      <c r="D165" s="2" t="s">
        <v>261</v>
      </c>
      <c r="E165" s="2" t="s">
        <v>435</v>
      </c>
      <c r="F165" s="1">
        <v>1233</v>
      </c>
      <c r="G165" s="1">
        <v>1244</v>
      </c>
      <c r="H165" s="2" t="s">
        <v>436</v>
      </c>
      <c r="I165" s="2" t="s">
        <v>18</v>
      </c>
      <c r="J165" s="13" t="s">
        <v>711</v>
      </c>
      <c r="K165" s="2" t="s">
        <v>648</v>
      </c>
    </row>
    <row r="166" spans="1:11" ht="48" x14ac:dyDescent="0.2">
      <c r="A166" s="1" t="s">
        <v>433</v>
      </c>
      <c r="B166" s="2" t="s">
        <v>436</v>
      </c>
      <c r="J166" s="13"/>
      <c r="K166" s="2"/>
    </row>
    <row r="167" spans="1:11" ht="240" x14ac:dyDescent="0.2">
      <c r="A167" s="1" t="s">
        <v>437</v>
      </c>
      <c r="B167" s="2" t="s">
        <v>438</v>
      </c>
      <c r="D167" s="2" t="s">
        <v>15</v>
      </c>
      <c r="E167" s="2" t="s">
        <v>439</v>
      </c>
      <c r="F167" s="1">
        <v>1230</v>
      </c>
      <c r="G167" s="1">
        <v>1242</v>
      </c>
      <c r="H167" s="2" t="s">
        <v>440</v>
      </c>
      <c r="I167" s="2" t="s">
        <v>257</v>
      </c>
      <c r="J167" s="13" t="s">
        <v>712</v>
      </c>
      <c r="K167" s="2" t="s">
        <v>649</v>
      </c>
    </row>
    <row r="168" spans="1:11" ht="32" x14ac:dyDescent="0.2">
      <c r="A168" s="1" t="s">
        <v>437</v>
      </c>
      <c r="B168" s="2" t="s">
        <v>440</v>
      </c>
      <c r="J168" s="13"/>
      <c r="K168" s="2"/>
    </row>
    <row r="169" spans="1:11" ht="224" x14ac:dyDescent="0.2">
      <c r="A169" s="1" t="s">
        <v>441</v>
      </c>
      <c r="B169" s="2" t="s">
        <v>442</v>
      </c>
      <c r="H169" s="2" t="s">
        <v>443</v>
      </c>
      <c r="I169" s="2" t="s">
        <v>110</v>
      </c>
      <c r="J169" s="13" t="s">
        <v>713</v>
      </c>
      <c r="K169" s="2" t="s">
        <v>643</v>
      </c>
    </row>
    <row r="170" spans="1:11" ht="48" x14ac:dyDescent="0.2">
      <c r="A170" s="1" t="s">
        <v>441</v>
      </c>
      <c r="B170" s="2" t="s">
        <v>443</v>
      </c>
      <c r="J170" s="13"/>
      <c r="K170" s="2"/>
    </row>
    <row r="171" spans="1:11" ht="128" x14ac:dyDescent="0.2">
      <c r="A171" s="1" t="s">
        <v>444</v>
      </c>
      <c r="B171" s="2" t="s">
        <v>445</v>
      </c>
      <c r="H171" s="2" t="s">
        <v>446</v>
      </c>
      <c r="I171" s="2" t="s">
        <v>350</v>
      </c>
      <c r="J171" s="13"/>
      <c r="K171" s="2"/>
    </row>
    <row r="172" spans="1:11" ht="48" x14ac:dyDescent="0.2">
      <c r="A172" s="1" t="s">
        <v>444</v>
      </c>
      <c r="B172" s="2" t="s">
        <v>446</v>
      </c>
      <c r="J172" s="13"/>
      <c r="K172" s="2"/>
    </row>
    <row r="173" spans="1:11" ht="192" x14ac:dyDescent="0.2">
      <c r="A173" s="1" t="s">
        <v>447</v>
      </c>
      <c r="B173" s="2" t="s">
        <v>448</v>
      </c>
      <c r="D173" s="2" t="s">
        <v>449</v>
      </c>
      <c r="E173" s="2" t="s">
        <v>450</v>
      </c>
      <c r="F173" s="1">
        <v>1227</v>
      </c>
      <c r="G173" s="1">
        <v>1235</v>
      </c>
      <c r="H173" s="2" t="s">
        <v>451</v>
      </c>
      <c r="I173" s="2" t="s">
        <v>110</v>
      </c>
      <c r="J173" s="13" t="s">
        <v>714</v>
      </c>
      <c r="K173" s="2" t="s">
        <v>620</v>
      </c>
    </row>
    <row r="174" spans="1:11" ht="32" x14ac:dyDescent="0.2">
      <c r="A174" s="1" t="s">
        <v>447</v>
      </c>
      <c r="B174" s="2" t="s">
        <v>451</v>
      </c>
      <c r="J174" s="13"/>
      <c r="K174" s="2"/>
    </row>
    <row r="175" spans="1:11" ht="96" x14ac:dyDescent="0.2">
      <c r="A175" s="1" t="s">
        <v>452</v>
      </c>
      <c r="B175" s="2" t="s">
        <v>453</v>
      </c>
      <c r="J175" s="13"/>
      <c r="K175" s="2"/>
    </row>
    <row r="176" spans="1:11" ht="160" x14ac:dyDescent="0.2">
      <c r="A176" s="1" t="s">
        <v>454</v>
      </c>
      <c r="B176" s="2" t="s">
        <v>455</v>
      </c>
      <c r="H176" s="2" t="s">
        <v>456</v>
      </c>
      <c r="I176" s="2" t="s">
        <v>457</v>
      </c>
      <c r="J176" s="13" t="s">
        <v>715</v>
      </c>
      <c r="K176" s="2" t="s">
        <v>643</v>
      </c>
    </row>
    <row r="177" spans="1:11" ht="32" x14ac:dyDescent="0.2">
      <c r="A177" s="1" t="s">
        <v>454</v>
      </c>
      <c r="B177" s="2" t="s">
        <v>456</v>
      </c>
      <c r="J177" s="13"/>
      <c r="K177" s="2"/>
    </row>
    <row r="178" spans="1:11" ht="32" x14ac:dyDescent="0.2">
      <c r="A178" s="1" t="s">
        <v>458</v>
      </c>
      <c r="B178" s="2" t="s">
        <v>459</v>
      </c>
      <c r="J178" s="13"/>
      <c r="K178" s="2"/>
    </row>
    <row r="179" spans="1:11" ht="64" x14ac:dyDescent="0.2">
      <c r="A179" s="1" t="s">
        <v>460</v>
      </c>
      <c r="B179" s="2" t="s">
        <v>461</v>
      </c>
      <c r="J179" s="13"/>
      <c r="K179" s="2"/>
    </row>
    <row r="180" spans="1:11" ht="160" x14ac:dyDescent="0.2">
      <c r="A180" s="1" t="s">
        <v>462</v>
      </c>
      <c r="B180" s="2" t="s">
        <v>463</v>
      </c>
      <c r="D180" s="2" t="s">
        <v>464</v>
      </c>
      <c r="E180" s="2" t="s">
        <v>465</v>
      </c>
      <c r="F180" s="1">
        <v>1238</v>
      </c>
      <c r="G180" s="1">
        <v>1241</v>
      </c>
      <c r="H180" s="2" t="s">
        <v>466</v>
      </c>
      <c r="I180" s="2" t="s">
        <v>55</v>
      </c>
      <c r="J180" s="13" t="s">
        <v>716</v>
      </c>
      <c r="K180" s="2" t="s">
        <v>650</v>
      </c>
    </row>
    <row r="181" spans="1:11" ht="32" x14ac:dyDescent="0.2">
      <c r="A181" s="1" t="s">
        <v>462</v>
      </c>
      <c r="B181" s="2" t="s">
        <v>466</v>
      </c>
      <c r="J181" s="13"/>
      <c r="K181" s="2"/>
    </row>
    <row r="182" spans="1:11" ht="32" x14ac:dyDescent="0.2">
      <c r="A182" s="1" t="s">
        <v>467</v>
      </c>
      <c r="B182" s="2" t="s">
        <v>468</v>
      </c>
      <c r="J182" s="13"/>
      <c r="K182" s="2"/>
    </row>
    <row r="183" spans="1:11" ht="144" x14ac:dyDescent="0.2">
      <c r="A183" s="1" t="s">
        <v>469</v>
      </c>
      <c r="B183" s="2" t="s">
        <v>470</v>
      </c>
      <c r="H183" s="2" t="s">
        <v>471</v>
      </c>
      <c r="I183" s="2" t="s">
        <v>55</v>
      </c>
      <c r="J183" s="13" t="s">
        <v>717</v>
      </c>
      <c r="K183" s="2" t="s">
        <v>619</v>
      </c>
    </row>
    <row r="184" spans="1:11" ht="32" x14ac:dyDescent="0.2">
      <c r="A184" s="1" t="s">
        <v>469</v>
      </c>
      <c r="B184" s="2" t="s">
        <v>471</v>
      </c>
      <c r="J184" s="13"/>
      <c r="K184" s="2"/>
    </row>
    <row r="185" spans="1:11" ht="32" x14ac:dyDescent="0.2">
      <c r="A185" s="1" t="s">
        <v>472</v>
      </c>
      <c r="B185" s="2" t="s">
        <v>473</v>
      </c>
      <c r="J185" s="13"/>
      <c r="K185" s="2"/>
    </row>
    <row r="186" spans="1:11" ht="32" x14ac:dyDescent="0.2">
      <c r="A186" s="1" t="s">
        <v>474</v>
      </c>
      <c r="B186" s="2" t="s">
        <v>475</v>
      </c>
      <c r="J186" s="13"/>
      <c r="K186" s="2"/>
    </row>
    <row r="187" spans="1:11" ht="128" x14ac:dyDescent="0.2">
      <c r="A187" s="1" t="s">
        <v>476</v>
      </c>
      <c r="B187" s="2" t="s">
        <v>477</v>
      </c>
      <c r="D187" s="2" t="s">
        <v>133</v>
      </c>
      <c r="E187" s="2" t="s">
        <v>478</v>
      </c>
      <c r="F187" s="1">
        <v>1233</v>
      </c>
      <c r="G187" s="1">
        <v>1241</v>
      </c>
      <c r="H187" s="2" t="s">
        <v>479</v>
      </c>
      <c r="I187" s="2" t="s">
        <v>480</v>
      </c>
      <c r="J187" s="13" t="s">
        <v>718</v>
      </c>
      <c r="K187" s="2" t="s">
        <v>644</v>
      </c>
    </row>
    <row r="188" spans="1:11" ht="48" x14ac:dyDescent="0.2">
      <c r="A188" s="1" t="s">
        <v>476</v>
      </c>
      <c r="B188" s="2" t="s">
        <v>479</v>
      </c>
      <c r="J188" s="13"/>
      <c r="K188" s="2"/>
    </row>
    <row r="189" spans="1:11" ht="112" x14ac:dyDescent="0.2">
      <c r="A189" s="1" t="s">
        <v>481</v>
      </c>
      <c r="B189" s="2" t="s">
        <v>482</v>
      </c>
      <c r="D189" s="2" t="s">
        <v>483</v>
      </c>
      <c r="E189" s="2" t="s">
        <v>484</v>
      </c>
      <c r="F189" s="1">
        <v>1240</v>
      </c>
      <c r="G189" s="1">
        <v>1243</v>
      </c>
      <c r="H189" s="2" t="s">
        <v>485</v>
      </c>
      <c r="I189" s="2" t="s">
        <v>486</v>
      </c>
      <c r="J189" s="13" t="s">
        <v>719</v>
      </c>
      <c r="K189" s="2" t="s">
        <v>644</v>
      </c>
    </row>
    <row r="190" spans="1:11" ht="48" x14ac:dyDescent="0.2">
      <c r="A190" s="1" t="s">
        <v>481</v>
      </c>
      <c r="B190" s="2" t="s">
        <v>485</v>
      </c>
      <c r="J190" s="13"/>
      <c r="K190" s="2"/>
    </row>
    <row r="191" spans="1:11" ht="112" x14ac:dyDescent="0.2">
      <c r="A191" s="1" t="s">
        <v>487</v>
      </c>
      <c r="B191" s="2" t="s">
        <v>488</v>
      </c>
      <c r="D191" s="2" t="s">
        <v>489</v>
      </c>
      <c r="E191" s="2" t="s">
        <v>490</v>
      </c>
      <c r="F191" s="1">
        <v>1237</v>
      </c>
      <c r="G191" s="1">
        <v>1237</v>
      </c>
      <c r="H191" s="2" t="s">
        <v>491</v>
      </c>
      <c r="I191" s="2" t="s">
        <v>50</v>
      </c>
      <c r="J191" s="13" t="s">
        <v>720</v>
      </c>
      <c r="K191" s="2" t="s">
        <v>651</v>
      </c>
    </row>
    <row r="192" spans="1:11" ht="48" x14ac:dyDescent="0.2">
      <c r="A192" s="1" t="s">
        <v>487</v>
      </c>
      <c r="B192" s="2" t="s">
        <v>491</v>
      </c>
      <c r="J192" s="13"/>
      <c r="K192" s="2"/>
    </row>
    <row r="193" spans="1:11" ht="48" x14ac:dyDescent="0.2">
      <c r="A193" s="1" t="s">
        <v>492</v>
      </c>
      <c r="B193" s="2" t="s">
        <v>493</v>
      </c>
      <c r="J193" s="13"/>
      <c r="K193" s="2"/>
    </row>
    <row r="194" spans="1:11" ht="112" x14ac:dyDescent="0.2">
      <c r="A194" s="1" t="s">
        <v>494</v>
      </c>
      <c r="B194" s="2" t="s">
        <v>495</v>
      </c>
      <c r="D194" s="2" t="s">
        <v>496</v>
      </c>
      <c r="E194" s="2" t="s">
        <v>393</v>
      </c>
      <c r="F194" s="1">
        <v>1241</v>
      </c>
      <c r="G194" s="1">
        <v>1243</v>
      </c>
      <c r="H194" s="2" t="s">
        <v>497</v>
      </c>
      <c r="I194" s="2" t="s">
        <v>287</v>
      </c>
      <c r="J194" s="13" t="s">
        <v>721</v>
      </c>
      <c r="K194" s="2" t="s">
        <v>652</v>
      </c>
    </row>
    <row r="195" spans="1:11" ht="32" x14ac:dyDescent="0.2">
      <c r="A195" s="1" t="s">
        <v>494</v>
      </c>
      <c r="B195" s="2" t="s">
        <v>497</v>
      </c>
      <c r="J195" s="13"/>
      <c r="K195" s="2"/>
    </row>
    <row r="196" spans="1:11" ht="112" x14ac:dyDescent="0.2">
      <c r="A196" s="1" t="s">
        <v>498</v>
      </c>
      <c r="B196" s="2" t="s">
        <v>499</v>
      </c>
      <c r="H196" s="2" t="s">
        <v>500</v>
      </c>
      <c r="I196" s="2" t="s">
        <v>350</v>
      </c>
      <c r="J196" s="13" t="s">
        <v>722</v>
      </c>
      <c r="K196" s="2" t="s">
        <v>619</v>
      </c>
    </row>
    <row r="197" spans="1:11" ht="48" x14ac:dyDescent="0.2">
      <c r="A197" s="1" t="s">
        <v>498</v>
      </c>
      <c r="B197" s="2" t="s">
        <v>500</v>
      </c>
      <c r="J197" s="13"/>
      <c r="K197" s="2"/>
    </row>
    <row r="198" spans="1:11" ht="160" x14ac:dyDescent="0.2">
      <c r="A198" s="1" t="s">
        <v>501</v>
      </c>
      <c r="B198" s="2" t="s">
        <v>502</v>
      </c>
      <c r="D198" s="2" t="s">
        <v>503</v>
      </c>
      <c r="E198" s="2" t="s">
        <v>504</v>
      </c>
      <c r="F198" s="1">
        <v>1205</v>
      </c>
      <c r="G198" s="1">
        <v>1215</v>
      </c>
      <c r="H198" s="2" t="s">
        <v>505</v>
      </c>
      <c r="I198" s="2" t="s">
        <v>506</v>
      </c>
      <c r="J198" s="13"/>
      <c r="K198" s="2"/>
    </row>
    <row r="199" spans="1:11" ht="32" x14ac:dyDescent="0.2">
      <c r="A199" s="1" t="s">
        <v>501</v>
      </c>
      <c r="B199" s="2" t="s">
        <v>505</v>
      </c>
      <c r="J199" s="13"/>
      <c r="K199" s="2"/>
    </row>
    <row r="200" spans="1:11" ht="32" x14ac:dyDescent="0.2">
      <c r="A200" s="1" t="s">
        <v>507</v>
      </c>
      <c r="B200" s="2" t="s">
        <v>508</v>
      </c>
      <c r="J200" s="13"/>
      <c r="K200" s="2"/>
    </row>
    <row r="201" spans="1:11" ht="96" x14ac:dyDescent="0.2">
      <c r="A201" s="1" t="s">
        <v>509</v>
      </c>
      <c r="B201" s="2" t="s">
        <v>510</v>
      </c>
      <c r="J201" s="13"/>
      <c r="K201" s="2"/>
    </row>
    <row r="202" spans="1:11" ht="112" x14ac:dyDescent="0.2">
      <c r="A202" s="1" t="s">
        <v>511</v>
      </c>
      <c r="B202" s="2" t="s">
        <v>512</v>
      </c>
      <c r="H202" s="2" t="s">
        <v>513</v>
      </c>
      <c r="I202" s="2" t="s">
        <v>287</v>
      </c>
      <c r="J202" s="13"/>
      <c r="K202" s="2"/>
    </row>
    <row r="203" spans="1:11" ht="48" x14ac:dyDescent="0.2">
      <c r="A203" s="1" t="s">
        <v>511</v>
      </c>
      <c r="B203" s="2" t="s">
        <v>513</v>
      </c>
      <c r="J203" s="13"/>
      <c r="K203" s="2"/>
    </row>
    <row r="204" spans="1:11" ht="80" x14ac:dyDescent="0.2">
      <c r="A204" s="1" t="s">
        <v>514</v>
      </c>
      <c r="B204" s="2" t="s">
        <v>515</v>
      </c>
      <c r="J204" s="13"/>
      <c r="K204" s="2"/>
    </row>
    <row r="205" spans="1:11" ht="144" x14ac:dyDescent="0.2">
      <c r="A205" s="1" t="s">
        <v>516</v>
      </c>
      <c r="B205" s="2" t="s">
        <v>517</v>
      </c>
      <c r="D205" s="2" t="s">
        <v>518</v>
      </c>
      <c r="E205" s="2" t="s">
        <v>393</v>
      </c>
      <c r="F205" s="1">
        <v>1233</v>
      </c>
      <c r="G205" s="1">
        <v>1235</v>
      </c>
      <c r="H205" s="2" t="s">
        <v>519</v>
      </c>
      <c r="I205" s="2" t="s">
        <v>380</v>
      </c>
      <c r="J205" s="13" t="s">
        <v>723</v>
      </c>
      <c r="K205" s="2" t="s">
        <v>644</v>
      </c>
    </row>
    <row r="206" spans="1:11" ht="48" x14ac:dyDescent="0.2">
      <c r="A206" s="1" t="s">
        <v>516</v>
      </c>
      <c r="B206" s="2" t="s">
        <v>519</v>
      </c>
      <c r="J206" s="13"/>
      <c r="K206" s="2"/>
    </row>
    <row r="207" spans="1:11" ht="160" x14ac:dyDescent="0.2">
      <c r="A207" s="1" t="s">
        <v>520</v>
      </c>
      <c r="B207" s="2" t="s">
        <v>521</v>
      </c>
      <c r="D207" s="2" t="s">
        <v>522</v>
      </c>
      <c r="E207" s="2" t="s">
        <v>523</v>
      </c>
      <c r="F207" s="1">
        <v>1231</v>
      </c>
      <c r="G207" s="1">
        <v>1239</v>
      </c>
      <c r="H207" s="2" t="s">
        <v>524</v>
      </c>
      <c r="I207" s="2" t="s">
        <v>380</v>
      </c>
      <c r="J207" s="13" t="s">
        <v>703</v>
      </c>
      <c r="K207" s="2" t="s">
        <v>644</v>
      </c>
    </row>
    <row r="208" spans="1:11" ht="48" x14ac:dyDescent="0.2">
      <c r="A208" s="1" t="s">
        <v>520</v>
      </c>
      <c r="B208" s="2" t="s">
        <v>524</v>
      </c>
      <c r="J208" s="13"/>
      <c r="K208" s="2"/>
    </row>
    <row r="209" spans="1:13" ht="80" x14ac:dyDescent="0.2">
      <c r="A209" s="1" t="s">
        <v>525</v>
      </c>
      <c r="B209" s="2" t="s">
        <v>526</v>
      </c>
      <c r="H209" s="2" t="s">
        <v>527</v>
      </c>
      <c r="I209" s="2" t="s">
        <v>307</v>
      </c>
      <c r="J209" s="13"/>
      <c r="K209" s="2"/>
    </row>
    <row r="210" spans="1:13" ht="32" x14ac:dyDescent="0.2">
      <c r="A210" s="1" t="s">
        <v>525</v>
      </c>
      <c r="B210" s="2" t="s">
        <v>527</v>
      </c>
      <c r="J210" s="13"/>
      <c r="K210" s="2"/>
    </row>
    <row r="211" spans="1:13" ht="48" x14ac:dyDescent="0.2">
      <c r="A211" s="1" t="s">
        <v>528</v>
      </c>
      <c r="B211" s="2" t="s">
        <v>529</v>
      </c>
      <c r="J211" s="13"/>
      <c r="K211" s="2"/>
    </row>
    <row r="212" spans="1:13" ht="48" x14ac:dyDescent="0.2">
      <c r="A212" s="1" t="s">
        <v>530</v>
      </c>
      <c r="B212" s="2" t="s">
        <v>531</v>
      </c>
      <c r="J212" s="13"/>
      <c r="K212" s="2"/>
    </row>
    <row r="213" spans="1:13" ht="96" x14ac:dyDescent="0.2">
      <c r="A213" s="1" t="s">
        <v>532</v>
      </c>
      <c r="B213" s="2" t="s">
        <v>533</v>
      </c>
      <c r="J213" s="13"/>
      <c r="K213" s="2"/>
    </row>
    <row r="214" spans="1:13" ht="64" x14ac:dyDescent="0.2">
      <c r="A214" s="1" t="s">
        <v>534</v>
      </c>
      <c r="B214" s="2" t="s">
        <v>535</v>
      </c>
      <c r="J214" s="13"/>
      <c r="K214" s="2"/>
    </row>
    <row r="215" spans="1:13" ht="144" x14ac:dyDescent="0.2">
      <c r="A215" s="1" t="s">
        <v>536</v>
      </c>
      <c r="B215" s="2" t="s">
        <v>537</v>
      </c>
      <c r="J215" s="13"/>
      <c r="K215" s="2"/>
    </row>
    <row r="216" spans="1:13" ht="96" x14ac:dyDescent="0.2">
      <c r="A216" s="1" t="s">
        <v>538</v>
      </c>
      <c r="B216" s="2" t="s">
        <v>539</v>
      </c>
      <c r="J216" s="13"/>
      <c r="K216" s="2"/>
    </row>
    <row r="217" spans="1:13" ht="64" x14ac:dyDescent="0.2">
      <c r="A217" s="1" t="s">
        <v>540</v>
      </c>
      <c r="B217" s="2" t="s">
        <v>541</v>
      </c>
      <c r="J217" s="13"/>
      <c r="K217" s="2"/>
    </row>
    <row r="218" spans="1:13" ht="352" x14ac:dyDescent="0.2">
      <c r="A218" s="1" t="s">
        <v>542</v>
      </c>
      <c r="B218" s="2" t="s">
        <v>543</v>
      </c>
      <c r="D218" s="2" t="s">
        <v>544</v>
      </c>
      <c r="E218" s="2" t="s">
        <v>545</v>
      </c>
      <c r="F218" s="1">
        <v>1231</v>
      </c>
      <c r="G218" s="1">
        <v>1239</v>
      </c>
      <c r="H218" s="2" t="s">
        <v>546</v>
      </c>
      <c r="I218" s="2" t="s">
        <v>307</v>
      </c>
      <c r="J218" s="13" t="s">
        <v>724</v>
      </c>
      <c r="K218" s="2" t="s">
        <v>653</v>
      </c>
    </row>
    <row r="219" spans="1:13" ht="48" x14ac:dyDescent="0.2">
      <c r="A219" s="1" t="s">
        <v>542</v>
      </c>
      <c r="B219" s="2" t="s">
        <v>546</v>
      </c>
      <c r="J219" s="13"/>
      <c r="K219" s="2"/>
    </row>
    <row r="220" spans="1:13" x14ac:dyDescent="0.2">
      <c r="A220" s="1" t="s">
        <v>547</v>
      </c>
      <c r="B220" s="2" t="s">
        <v>548</v>
      </c>
      <c r="J220" s="13"/>
      <c r="K220" s="2"/>
    </row>
    <row r="221" spans="1:13" ht="224" x14ac:dyDescent="0.2">
      <c r="A221" s="1" t="s">
        <v>549</v>
      </c>
      <c r="B221" s="2" t="s">
        <v>550</v>
      </c>
      <c r="D221" s="2" t="s">
        <v>551</v>
      </c>
      <c r="E221" s="2" t="s">
        <v>552</v>
      </c>
      <c r="F221" s="1">
        <v>1231</v>
      </c>
      <c r="G221" s="1">
        <v>1240</v>
      </c>
      <c r="H221" s="2" t="s">
        <v>553</v>
      </c>
      <c r="I221" s="2" t="s">
        <v>307</v>
      </c>
      <c r="J221" s="13" t="s">
        <v>725</v>
      </c>
      <c r="K221" s="2" t="s">
        <v>654</v>
      </c>
    </row>
    <row r="222" spans="1:13" ht="48" x14ac:dyDescent="0.2">
      <c r="A222" s="1" t="s">
        <v>549</v>
      </c>
      <c r="B222" s="2" t="s">
        <v>553</v>
      </c>
      <c r="J222" s="13"/>
      <c r="K222" s="2"/>
    </row>
    <row r="223" spans="1:13" hidden="1" x14ac:dyDescent="0.2">
      <c r="K223" s="2"/>
      <c r="M223" s="12"/>
    </row>
  </sheetData>
  <pageMargins left="0.7" right="0.7" top="0.75" bottom="0.75" header="0.3" footer="0.3"/>
  <pageSetup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Sheet2</vt:lpstr>
      <vt:lpstr>Sheet4</vt:lpstr>
      <vt:lpstr>Sheet5</vt:lpstr>
      <vt:lpstr>Sheet3</vt:lpstr>
      <vt:lpstr>Sheet7</vt:lpstr>
      <vt:lpstr>Sheet9</vt:lpstr>
      <vt:lpstr>Sheet8</vt:lpstr>
      <vt:lpstr>Sheet10</vt:lpstr>
      <vt:lpstr>Sheet1</vt:lpstr>
      <vt:lpstr>Sheet6</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2019-01-02T23:17:15Z</dcterms:created>
  <dcterms:modified xsi:type="dcterms:W3CDTF">2019-02-28T04:14:18Z</dcterms:modified>
</cp:coreProperties>
</file>