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420" tabRatio="500" activeTab="6"/>
  </bookViews>
  <sheets>
    <sheet name="Sheet2" sheetId="2" r:id="rId1"/>
    <sheet name="Sheet4" sheetId="4" r:id="rId2"/>
    <sheet name="Sheet5" sheetId="5" r:id="rId3"/>
    <sheet name="Sheet3" sheetId="6" r:id="rId4"/>
    <sheet name="Sheet7" sheetId="8" r:id="rId5"/>
    <sheet name="Sheet9" sheetId="10" r:id="rId6"/>
    <sheet name="Sheet1" sheetId="1" r:id="rId7"/>
    <sheet name="Sheet6" sheetId="7" r:id="rId8"/>
  </sheets>
  <calcPr calcId="150000" concurrentCalc="0"/>
  <pivotCaches>
    <pivotCache cacheId="7" r:id="rId9"/>
    <pivotCache cacheId="6" r:id="rId10"/>
    <pivotCache cacheId="11" r:id="rId11"/>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 i="10" l="1"/>
  <c r="E10" i="10"/>
  <c r="E6" i="10"/>
  <c r="E7" i="10"/>
  <c r="E17" i="10"/>
  <c r="E12" i="10"/>
  <c r="E8" i="10"/>
  <c r="E16" i="10"/>
  <c r="E15" i="10"/>
  <c r="E14" i="10"/>
  <c r="E11" i="10"/>
  <c r="E13" i="10"/>
  <c r="E9" i="10"/>
  <c r="E5" i="8"/>
  <c r="E17" i="8"/>
  <c r="E10" i="8"/>
  <c r="E14" i="8"/>
  <c r="E13" i="8"/>
  <c r="E11" i="8"/>
  <c r="E9" i="8"/>
  <c r="E12" i="8"/>
  <c r="E6" i="8"/>
  <c r="E7" i="8"/>
  <c r="E8" i="8"/>
  <c r="E15" i="8"/>
  <c r="E16" i="8"/>
  <c r="F3" i="6"/>
  <c r="G3" i="6"/>
  <c r="F4" i="6"/>
  <c r="G4" i="6"/>
  <c r="F5" i="6"/>
  <c r="G5" i="6"/>
  <c r="F6" i="6"/>
  <c r="G6" i="6"/>
  <c r="F7" i="6"/>
  <c r="G7" i="6"/>
  <c r="F8" i="6"/>
  <c r="G8" i="6"/>
  <c r="F9" i="6"/>
  <c r="G9" i="6"/>
  <c r="F10" i="6"/>
  <c r="G10" i="6"/>
  <c r="F11" i="6"/>
  <c r="G11" i="6"/>
  <c r="F12" i="6"/>
  <c r="G12" i="6"/>
  <c r="F13" i="6"/>
  <c r="G13" i="6"/>
  <c r="F14" i="6"/>
  <c r="G14" i="6"/>
  <c r="F15" i="6"/>
  <c r="G15" i="6"/>
  <c r="F16" i="6"/>
  <c r="G16" i="6"/>
  <c r="F17" i="6"/>
  <c r="G17" i="6"/>
  <c r="F18" i="6"/>
  <c r="G18" i="6"/>
  <c r="F19" i="6"/>
  <c r="G19" i="6"/>
</calcChain>
</file>

<file path=xl/sharedStrings.xml><?xml version="1.0" encoding="utf-8"?>
<sst xmlns="http://schemas.openxmlformats.org/spreadsheetml/2006/main" count="1327" uniqueCount="745">
  <si>
    <t>MS609-0001.xml</t>
  </si>
  <si>
    <t>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t>
  </si>
  <si>
    <t>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t>
  </si>
  <si>
    <t>sunt VII anni quod primo credidit hereticos esse bonos</t>
  </si>
  <si>
    <t>sunt V anni quod ultimo dimisit ipsam credulitatem</t>
  </si>
  <si>
    <t>Dixit quod credebat hereticos esse bonoshomines et habere bonam fidem et esse veraces et amicos Dei</t>
  </si>
  <si>
    <t>#pos_bonos_homines #pos_bonam_fidem #pos_veraces #pos_amicos_dei</t>
  </si>
  <si>
    <t>MS609-0002.xml</t>
  </si>
  <si>
    <t>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t>
  </si>
  <si>
    <t>sunt XII anni</t>
  </si>
  <si>
    <t>sunt IIIIor anni</t>
  </si>
  <si>
    <t>credidit hereticos esse bonos et habere bonam fidem et esseveraces et amicos Dei</t>
  </si>
  <si>
    <t>MS609-0005.xml</t>
  </si>
  <si>
    <t>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t>
  </si>
  <si>
    <t>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t>
  </si>
  <si>
    <t>sunt XV anni quod primo credidit hereticos esse bonos</t>
  </si>
  <si>
    <t>sunt X anni quod non credidit.</t>
  </si>
  <si>
    <t>Dixit etiam quod credidit hereticos esse bonos homines et habere bonam fidem et esse veraces et amicos Die.</t>
  </si>
  <si>
    <t>#pos_bonos_homines #pos_bonam_fidem #pos_amicos_dei #pos_veraces</t>
  </si>
  <si>
    <t>MS609-0006.xml</t>
  </si>
  <si>
    <t>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t>
  </si>
  <si>
    <t>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t>
  </si>
  <si>
    <t>Et sunt XIII anni quod primo credidit hereticos</t>
  </si>
  <si>
    <t>et sunt VI anni ultimo dimisit</t>
  </si>
  <si>
    <t>credidit hereticos esse bonos et haberebonam fidem et esse veraces et amicos Dei.</t>
  </si>
  <si>
    <t>MS609-0011.xml</t>
  </si>
  <si>
    <t>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t>
  </si>
  <si>
    <t>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t>
  </si>
  <si>
    <t>sunt XXX anni quod primo credidit hereticos</t>
  </si>
  <si>
    <t>sunt XIX anni quod ultimo dimisit</t>
  </si>
  <si>
    <t>quod credidit hereticos esse bonos et habere bonam fidem et esse veraces et amicos Dei</t>
  </si>
  <si>
    <t>MS609-0012.xml</t>
  </si>
  <si>
    <t>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t>
  </si>
  <si>
    <t>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t>
  </si>
  <si>
    <t>sunt duo anni quod primo credidit</t>
  </si>
  <si>
    <t>est annus quod ultimo dimisit</t>
  </si>
  <si>
    <t>credidit hereticos esse bonos et habere bonam fidem et esse veraces et amicos Dei</t>
  </si>
  <si>
    <t>MS609-0013.xml</t>
  </si>
  <si>
    <t>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t>
  </si>
  <si>
    <t>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t>
  </si>
  <si>
    <t>sunt XVI anni quod primo credidit hereticos esse bonos</t>
  </si>
  <si>
    <t>non credidit VIII anni sunt</t>
  </si>
  <si>
    <t>Predictos hereticos credidit essebonos homines et amicos Dei et posse salvari per ipsos licet sciret quod ecclesia persequereter eos</t>
  </si>
  <si>
    <t>#pos_bonos_homines #pos_amicos_dei #pos_posse_salvari</t>
  </si>
  <si>
    <t>MS609-0015.xml</t>
  </si>
  <si>
    <t>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t>
  </si>
  <si>
    <t>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t>
  </si>
  <si>
    <t>sunt XXIII anni quod primo credit hereticos esse bonos,</t>
  </si>
  <si>
    <t>non credit postquam fecit confessionem suam de heresi fratri Ferrario et socio suo, inquisitores, apud Saysac</t>
  </si>
  <si>
    <t>Predictos hereticos credit esse bonos et habere bonam fidem et posse salvari per ipsos</t>
  </si>
  <si>
    <t>#pos_bonos_homines #pos_bonam_fidem #pos_posse_salvari</t>
  </si>
  <si>
    <t>MS609-0017.xml</t>
  </si>
  <si>
    <t>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t>
  </si>
  <si>
    <t>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t>
  </si>
  <si>
    <t>Predictos hereticos credidit tunc esse bonos homines et habere bonam fidem licet sciret quod Ecclesia persequeretur eos</t>
  </si>
  <si>
    <t>#pos_bonos_homines #pos_bonam_fidem</t>
  </si>
  <si>
    <t>MS609-0078.xml</t>
  </si>
  <si>
    <t>credidit hereticos esse bonos homines et habere bonam fidem et esse veraceset amicos Dei.</t>
  </si>
  <si>
    <t>MS609-0079.xml</t>
  </si>
  <si>
    <t>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t>
  </si>
  <si>
    <t>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t>
  </si>
  <si>
    <t>MS609-0080.xml</t>
  </si>
  <si>
    <t>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t>
  </si>
  <si>
    <t>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"Bless us good men, pray to God for us." And this was about 12 years ago.</t>
  </si>
  <si>
    <t>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t>
  </si>
  <si>
    <t>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t>
  </si>
  <si>
    <t>sunt XX anni quod primo credidit</t>
  </si>
  <si>
    <t>non credidit X anni</t>
  </si>
  <si>
    <t>Predictos hereticos credidit essebonos homines et habere bonam fidem et posse salvari per ipsos licet sciret quod ecclesia persequeret eos</t>
  </si>
  <si>
    <t>MS609-0081.xml</t>
  </si>
  <si>
    <t>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t>
  </si>
  <si>
    <t>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t>
  </si>
  <si>
    <t>Predictos hereticos credidit esse bonos homines et habere bonam fidem et posse salvari per ipsos.</t>
  </si>
  <si>
    <t>MS609-0082.xml</t>
  </si>
  <si>
    <t>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t>
  </si>
  <si>
    <t>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t>
  </si>
  <si>
    <t>sunt XXII anni quod primo credidit hereticos esse bonos</t>
  </si>
  <si>
    <t>sed non credidit postquam frater Ferrarius reconciliavitipsam</t>
  </si>
  <si>
    <t>Predictos hereticos credidit esse bonos homines et habere bonam fidem et posse salvari per ipsos licet sciret quod ecclesia persequereter eos</t>
  </si>
  <si>
    <t>MS609-0084.xml</t>
  </si>
  <si>
    <t>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t>
  </si>
  <si>
    <t>suntXX anni quod primo credidit hereticos esse bonos</t>
  </si>
  <si>
    <t>sed non credidit X anni sunt, licet ad instanciam Bertrandi Alamandi et Austorgue,uxorem Petri de Resengas, adoraverunt eas ad V anni citra.</t>
  </si>
  <si>
    <t>Predictos hereticos credidit esse bonos homines et habere bonam fidem et esse amicos Dei et posse salvari per ipsos licet sciret quod Ecclesia persequeretur eos.</t>
  </si>
  <si>
    <t>#pos_bonam_fidem #pos_bonos_homines #pos_amicos_dei #pos_posse_salvari</t>
  </si>
  <si>
    <t>MS609-0086.xml</t>
  </si>
  <si>
    <t>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t>
  </si>
  <si>
    <t>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t>
  </si>
  <si>
    <t>suntX anni quod primo credidit hereticos esse bonos homines</t>
  </si>
  <si>
    <t>sed non credidit sex anni sunt</t>
  </si>
  <si>
    <t>Predictos hereticos crediditesse bonos homines et habere bonam fidem et posse salvari per ipsos licet sciret quod ecclesia persequeretur eos.</t>
  </si>
  <si>
    <t>MS609-0088.xml</t>
  </si>
  <si>
    <t>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t>
  </si>
  <si>
    <t>Predictos hereticos non credidit esse bonos nec habere bonam fidem nec posse salvari per ipsos</t>
  </si>
  <si>
    <t>#neg_bonos_homines #neg_bonam_fidem #neg_posse_salvari</t>
  </si>
  <si>
    <t>MS609-0089.xml</t>
  </si>
  <si>
    <t>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t>
  </si>
  <si>
    <t>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t>
  </si>
  <si>
    <t>sunt XVIII anni quod primo credidit hereticos esse bonos</t>
  </si>
  <si>
    <t>sunt anni quod dimisit omnino credulitatem illorum</t>
  </si>
  <si>
    <t>Predictos hereticos credidit esse bonos homines et haberebonam fidem et posse salvari per ipsos quamvis sciret ecclesia persequeretur eos</t>
  </si>
  <si>
    <t>MS609-0090.xml</t>
  </si>
  <si>
    <t>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t>
  </si>
  <si>
    <t>sunt VIII anni vel circa quod primo credidit hereticos essebonos</t>
  </si>
  <si>
    <t>sunt IIIIor anni quod non credidit predicta omnia</t>
  </si>
  <si>
    <t>Predictos hereticoscredidit esse bonos homines et habere bonam fidem et posse salvari per ipsos licet sciret quod ecclesia persequeretur eos</t>
  </si>
  <si>
    <t>MS609-0093.xml</t>
  </si>
  <si>
    <t>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t>
  </si>
  <si>
    <t>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t>
  </si>
  <si>
    <t>Predictos hereticos o credidit hereticos credidit esse bonos homines et per ipsos licet sciret quod ecclesia persequeretur eos</t>
  </si>
  <si>
    <t>#pos_bonos_homines #pos_bonam_fidem #pos_amicos_dei #pos_posse_salvari</t>
  </si>
  <si>
    <t>MS609-0101.xml</t>
  </si>
  <si>
    <t>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t>
  </si>
  <si>
    <t>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t>
  </si>
  <si>
    <t>Predictos hereticos credidit esse bonos homines et habere bonamfidem et esse amicos Dei et veraces licet sciret quod ecclesia persequeretur eos, et si moreretur tunc velletmori in manibus eorum.</t>
  </si>
  <si>
    <t>MS609-0102.xml</t>
  </si>
  <si>
    <t>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t>
  </si>
  <si>
    <t>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t>
  </si>
  <si>
    <t>sunt VIII anni quod primo credebat hereticos esse bonos</t>
  </si>
  <si>
    <t>non credebat VI anni sunt</t>
  </si>
  <si>
    <t>credidit esse bonos homines at habere bonam fidem licet sciret quod Ecclesia persequeretur eos</t>
  </si>
  <si>
    <t>MS609-0132.xml</t>
  </si>
  <si>
    <t>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t>
  </si>
  <si>
    <t>sunt XIIIIanni vel circa quod primo credidit hereticos bonos homines</t>
  </si>
  <si>
    <t>sunt XIII anni vel circa quod ultimo dimisit illam credulitatem</t>
  </si>
  <si>
    <t>credidit hereticos esse bonos homines et habere bonam fidem et esse veraces et amicos Dei et posse salvari per ipsos.</t>
  </si>
  <si>
    <t>#pos_bonos_homines #pos_bonam_fidem #pos_veraces #pos_amicos_dei #pos_posse_salvari</t>
  </si>
  <si>
    <t>MS609-0133.xml</t>
  </si>
  <si>
    <t>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t>
  </si>
  <si>
    <t>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t>
  </si>
  <si>
    <t>nunquam adoravit nec nec credidit eos hereticos bonos homines nec esse veraces nec amicos dei nec posse salvariper ipsos</t>
  </si>
  <si>
    <t>MS609-0134.xml</t>
  </si>
  <si>
    <t>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t>
  </si>
  <si>
    <t>sunt XII anni quod primo credidit hereticos esse bonos</t>
  </si>
  <si>
    <t>sunt V anni quod non credidit</t>
  </si>
  <si>
    <t>se credidisse hereticos esse bonos homines et habere bonam fidem et esse veraces et amicos Dei et posse salvari per ipsos</t>
  </si>
  <si>
    <t>MS609-0135.xml</t>
  </si>
  <si>
    <t>MS609-0136.xml</t>
  </si>
  <si>
    <t>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t>
  </si>
  <si>
    <t>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t>
  </si>
  <si>
    <t>sunt XXII anniquod primo credidit hereticos esse bonos</t>
  </si>
  <si>
    <t>sunt VIII anni quod non credidit</t>
  </si>
  <si>
    <t>se credidisse esse bonos homines ethabere bonam fidem et esse veraces et amicos Dei et posse salvari per ipsos.</t>
  </si>
  <si>
    <t>MS609-0137.xml</t>
  </si>
  <si>
    <t>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t>
  </si>
  <si>
    <t>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t>
  </si>
  <si>
    <t>sunt XV anni quod primo credidit hereticos esse bonos homines</t>
  </si>
  <si>
    <t>sunt X anni quod non credidit</t>
  </si>
  <si>
    <t>MS609-0138.xml</t>
  </si>
  <si>
    <t>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t>
  </si>
  <si>
    <t>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t>
  </si>
  <si>
    <t>non credidit XV anni sunt</t>
  </si>
  <si>
    <t>credidit eos esse bonos homines et haberebonam fidem et esse amicos Dei.</t>
  </si>
  <si>
    <t>MS609-0160.xml</t>
  </si>
  <si>
    <t>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t>
  </si>
  <si>
    <t>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t>
  </si>
  <si>
    <t>sunt XL anni quod primo credidithereticos</t>
  </si>
  <si>
    <t>sunt XII anni quod ultimo dimisit errores eorum</t>
  </si>
  <si>
    <t>Predictos hereticos credidit esse bonos et habere bonam fidem</t>
  </si>
  <si>
    <t>MS609-0162.xml</t>
  </si>
  <si>
    <t>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t>
  </si>
  <si>
    <t>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t>
  </si>
  <si>
    <t>sunt VIII anni quod primo credidit ipsos esse bono</t>
  </si>
  <si>
    <t>in eodem anno dimisit errores.</t>
  </si>
  <si>
    <t>Predictos hereticos credidit esse bonos homines et habere bonam fidem.</t>
  </si>
  <si>
    <t>#pos_bonam_fidem #pos_bonos_homines</t>
  </si>
  <si>
    <t>MS609-0165.xml</t>
  </si>
  <si>
    <t>Et fuit confessus aliis inquisitori. Alibi nec vidit hereticos nec credit nec adoravit nec deditnec misit eis aliquid nec errores eorum audivit. Item. Dixit postea quod predictos hereticos esse bonos homines et habere bonamfidem et cetera. Testes: qui in confessione Poncii Garnerii.</t>
  </si>
  <si>
    <t>The witness did not see heretics otherwise, nor believed, nor gave or sent them anything, nor heard their errors. The witness said after that he believed the aforesaid heretics to be good men and to have good faith, etc. Witnesses as in confession of Pons Garnier.</t>
  </si>
  <si>
    <t>Item. Dixit postea quod predictos hereticos esse bonos homines et habere bonamfidem et cetera</t>
  </si>
  <si>
    <t>MS609-0172.xml</t>
  </si>
  <si>
    <t>credidit hereticos esse bonos homineslicet sciret quod ecclesia persequeretur eos.</t>
  </si>
  <si>
    <t>MS609-0173.xml</t>
  </si>
  <si>
    <t>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t>
  </si>
  <si>
    <t>Dixit etiam quod non audivit hereticos dicentes errores de visibilibus nec de hostia sacrata nec de matrimonio sed bene audivit ipsos dicentes quod carnis resurrectio non erit sed ipse testis non credidit eis.</t>
  </si>
  <si>
    <t>#neg_err_visibilia #neg_err_hostia #neg_err_matrimonio #pos_err_resurrectione</t>
  </si>
  <si>
    <t>MS609-0175.xml</t>
  </si>
  <si>
    <t>credidit hereticos esse bonos homines licet sciret quod ecclesia persequeretur eos</t>
  </si>
  <si>
    <t>MS609-0176.xml</t>
  </si>
  <si>
    <t>credidittunc hereticos esse bonos homines licet sciret quod ecclesia persequeretur eos</t>
  </si>
  <si>
    <t>MS609-0181.xml</t>
  </si>
  <si>
    <t>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t>
  </si>
  <si>
    <t>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t>
  </si>
  <si>
    <t>sunt XXX anni quod hoc credidit</t>
  </si>
  <si>
    <t>sunt VI anni non credidit.</t>
  </si>
  <si>
    <t>#pos_bonos_homines</t>
  </si>
  <si>
    <t>MS609-0182.xml</t>
  </si>
  <si>
    <t>credidit hereticos esse bones homines licet sciret quod Ecclesia persequeretur eos</t>
  </si>
  <si>
    <t>MS609-0183.xml</t>
  </si>
  <si>
    <t>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t>
  </si>
  <si>
    <t>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t>
  </si>
  <si>
    <t>sed non credidit Ve anni sunt ut dictum est</t>
  </si>
  <si>
    <t>credidit hereticos esse bones homines licet sciret quod ecclesia persequeretur eos</t>
  </si>
  <si>
    <t>MS609-0185.xml</t>
  </si>
  <si>
    <t>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t>
  </si>
  <si>
    <t>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t>
  </si>
  <si>
    <t>sunt XL anni quod hoc credidit</t>
  </si>
  <si>
    <t>sunt VII anni quod non credidit.</t>
  </si>
  <si>
    <t>credidit hereticos esse bonos homines licet sciretquod ecclesia persequeretur eos</t>
  </si>
  <si>
    <t>MS609-0186.xml</t>
  </si>
  <si>
    <t>Credidit hereticos esse bones homines et credidit salvari cum ipsis licet sciret quod ecclesiapersequeretur eos</t>
  </si>
  <si>
    <t>MS609-0188.xml</t>
  </si>
  <si>
    <t>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t>
  </si>
  <si>
    <t>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t>
  </si>
  <si>
    <t>sunt XXV anni quod primo credidit hereticos</t>
  </si>
  <si>
    <t>sunt Veanni quod non credidit.</t>
  </si>
  <si>
    <t>Dixit etiam quod credidit hereticos esse bonoset habere bonam fidem et esse veraces et amicos Dei</t>
  </si>
  <si>
    <t>MS609-0192.xml</t>
  </si>
  <si>
    <t>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t>
  </si>
  <si>
    <t>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t>
  </si>
  <si>
    <t>credidit hereticos esse bonos homineset habere bonam fidem et esse veraces et amicos Dei.</t>
  </si>
  <si>
    <t>MS609-0194.xml</t>
  </si>
  <si>
    <t>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t>
  </si>
  <si>
    <t>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t>
  </si>
  <si>
    <t>sunt VII anni vel circa quod primo credidit hereticos</t>
  </si>
  <si>
    <t>sunt III anni quod non credidit.</t>
  </si>
  <si>
    <t>audivit hereticos dicentes quod Deus non fecit celum etteram et ipse credidit predicto errori. De baptismo, de hostia sacrata, de matrimonio, de resurrectione mortuorum non recolitquod audivit hereticos loquentes</t>
  </si>
  <si>
    <t>#pos_err_visibilia #neg_err_resurrectione #neg_err_hostia #neg_err_matrimonio #neg_err_baptismo</t>
  </si>
  <si>
    <t>MS609-0196.xml</t>
  </si>
  <si>
    <t>credidit esse bonos homines et habere bonamfidem et esse veraces et amicos Dei et posse salvari per ipsos</t>
  </si>
  <si>
    <t>MS609-0198.xml</t>
  </si>
  <si>
    <t>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t>
  </si>
  <si>
    <t>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t>
  </si>
  <si>
    <t>sunt XXV anni quod primo credidit hereticos esse bonos homines</t>
  </si>
  <si>
    <t>non credidit VI anni sunt</t>
  </si>
  <si>
    <t>Predictos hereticos credidit esse bonoset habere bonam fidem et amicos die et posse salvarri salvari per ipsos</t>
  </si>
  <si>
    <t>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t>
  </si>
  <si>
    <t>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t>
  </si>
  <si>
    <t>MS609-0199.xml</t>
  </si>
  <si>
    <t>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t>
  </si>
  <si>
    <t>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t>
  </si>
  <si>
    <t>Predictos hereticos non credidit esse bonos homines nec habere bonam fidem nec posse salvariper ipsos</t>
  </si>
  <si>
    <t>Et recognovit quod malefecit quia postquam abiuravit heresim et iuravit persequi hereticos tempore Pacis Parisius facte, vidit hereticos, et adoravit et celavit hereticos. Et abiuravit heresimet iuravit et cetera. Testes: propedicti.</t>
  </si>
  <si>
    <t>He recognized that he had done a wicked thing, because after he abjured heresy and swore to persecute heretics from the time of the Peace of Paris, he then saw, adored, and hid heretics. He abjured heresy and swore, etc. Witnesses: as stated before.</t>
  </si>
  <si>
    <t>MS609-0201.xml</t>
  </si>
  <si>
    <t>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t>
  </si>
  <si>
    <t>??He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t>
  </si>
  <si>
    <t>Predictos hereticos credidit esse bonos homines et habere etbonam fidem et esse amicos Die et posse salvari per ipsos</t>
  </si>
  <si>
    <t>MS609-0202.xml</t>
  </si>
  <si>
    <t>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t>
  </si>
  <si>
    <t>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t>
  </si>
  <si>
    <t>sunt XX anni quod primo credidit esse bonos homines</t>
  </si>
  <si>
    <t>non credidit postquam fecit confessionem suam de heresi fratri Ferrario,inquisitori, apud Limos et credidit ipsam esse veram</t>
  </si>
  <si>
    <t>Predictos hereticos credidit esse bonos homines et habere bonam fidem et esse amicos die et veraces licet sciret quod ecclesia persequitor eos</t>
  </si>
  <si>
    <t>#pos_bonam_fidem #pos_bonos_homines #pos_amicos_dei #pos_veraces</t>
  </si>
  <si>
    <t>Et recognovit quod male fecit quia postquam aburavit dictos hereticos et iuravit promisitpersequi hereticos tempore pacecis facte Parisius, vidit et adoravit et credidit et celavit hereticos. Et abiuravit heresim et iuravit et cetera. Testes: propedicti.</t>
  </si>
  <si>
    <t>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t>
  </si>
  <si>
    <t>MS609-0203.xml</t>
  </si>
  <si>
    <t>Alibi non vidit hereticos nec credidit nunquam esse bonos homines nec habere bonam fidem nec posse salvari per ipsos</t>
  </si>
  <si>
    <t>MS609-0204.xml</t>
  </si>
  <si>
    <t>Predictos hereticos credidit esse bonos homines et habere bonamfidem et amicos die et posse salvari per ipsos licet sciret quod ecclesia persequeretur eos</t>
  </si>
  <si>
    <t>MS609-0205.xml</t>
  </si>
  <si>
    <t>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t>
  </si>
  <si>
    <t>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t>
  </si>
  <si>
    <t>sunt XXX anni quod primo credidit hereticos esse bonos</t>
  </si>
  <si>
    <t>sunt X anniquod non credidit</t>
  </si>
  <si>
    <t>Predictos hereticos credidit esse bonos homines et haberebonam fidem et posse salvari per ipsos</t>
  </si>
  <si>
    <t>#pos_bonam_fidem #pos_bonos_homines #pos_posse_salvari</t>
  </si>
  <si>
    <t>MS609-0207.xml</t>
  </si>
  <si>
    <t>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t>
  </si>
  <si>
    <t>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t>
  </si>
  <si>
    <t>sunt XII anni quod primo credidit hereticos esse bonos homines</t>
  </si>
  <si>
    <t>non credidit V anni sunt</t>
  </si>
  <si>
    <t>predictos hereticos credidit esse bonos homines et habere bonam fidem et esse amicos Die et veraces et possesalvari per ipsos licet sciret quod ecclesia persequeretur eos</t>
  </si>
  <si>
    <t>MS609-0209.xml</t>
  </si>
  <si>
    <t>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t>
  </si>
  <si>
    <t>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t>
  </si>
  <si>
    <t>Predictos hereticos credidit esse bonos homines et habere bonam fidem et esse amicos dei et veraceset posse salvari per ipsos</t>
  </si>
  <si>
    <t>#pos_bonam_fidem #pos_bonos_homines #pos_amicos_dei #pos_veraces #pos_posse_salvari</t>
  </si>
  <si>
    <t>MS609-0210.xml</t>
  </si>
  <si>
    <t>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t>
  </si>
  <si>
    <t>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t>
  </si>
  <si>
    <t>sunt XVIanno quod primo credidit hereticos esse bonos</t>
  </si>
  <si>
    <t>non credit postquam fecit confessionem suam fratri Ferrario inquisitori apud Limos.</t>
  </si>
  <si>
    <t>Predictos hereticos credidit esse bonoshomines et habere bonam fidem et esse amicos Dei et veraces et posse salvari per ipsos</t>
  </si>
  <si>
    <t>#pos_bonam_fidem #pos_bonos_homines #pos_veraces #pos_amicos_dei #pos_posse_salvari</t>
  </si>
  <si>
    <t>MS609-0211.xml</t>
  </si>
  <si>
    <t>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t>
  </si>
  <si>
    <t>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t>
  </si>
  <si>
    <t>sunt XXanni quod primo credidit hereticos esse bonos</t>
  </si>
  <si>
    <t>sunt duo anni quod non credidit</t>
  </si>
  <si>
    <t>predictos hereticos credidit esse bonos homines et amicos dei et esse veraces et posse salvariper ipsos</t>
  </si>
  <si>
    <t>#pos_bonos_homines #pos_amicos_dei #pos_veraces #pos_posse_salvari</t>
  </si>
  <si>
    <t>MS609-0212.xml</t>
  </si>
  <si>
    <t>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t>
  </si>
  <si>
    <t>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t>
  </si>
  <si>
    <t>Predictos hereticos credidit esse bonos homines et habere bonam fidem at esse amicos Dei</t>
  </si>
  <si>
    <t>#pos_bonos_homines #pos_bonam_fidem #pos_amicos_dei</t>
  </si>
  <si>
    <t>MS609-0214.xml</t>
  </si>
  <si>
    <t>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t>
  </si>
  <si>
    <t>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t>
  </si>
  <si>
    <t>Dixit etiam quod credidit hereticos esse bonossed non veraces nec amicos Die</t>
  </si>
  <si>
    <t>#neg_bonos_homines #neg_amicos_dei #neg_veraces</t>
  </si>
  <si>
    <t>MS609-0217.xml</t>
  </si>
  <si>
    <t>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t>
  </si>
  <si>
    <t>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t>
  </si>
  <si>
    <t>credidit hereticos esse bonos homines et veraces et amicos Dei licet sciret quod ecclesia persequeretur eos</t>
  </si>
  <si>
    <t>#pos_bonos_homines #pos_veraces #pos_amicos_dei</t>
  </si>
  <si>
    <t>MS609-0220.xml</t>
  </si>
  <si>
    <t>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t>
  </si>
  <si>
    <t>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t>
  </si>
  <si>
    <t>credidit hereticos esse bonos homines et veraces et amicos Dei</t>
  </si>
  <si>
    <t>MS609-0222.xml</t>
  </si>
  <si>
    <t>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t>
  </si>
  <si>
    <t>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t>
  </si>
  <si>
    <t>sunt XLV anni quod credidit</t>
  </si>
  <si>
    <t>tunc credidit hereticos esse bonos homines et veraces et amicos Dei et posse salvari per ipsos</t>
  </si>
  <si>
    <t>#pos_bonos_homines #pos_veraces #pos_amicos_dei #pos_posse_salvari</t>
  </si>
  <si>
    <t>MS609-0224.xml</t>
  </si>
  <si>
    <t>Dixit etiam quod audivit dici a matre sua quod ipsa quando erat parvula comederatmultociens cum hereticos et fuit cum eis diu. Et abiuravit heresim et iuravit et cetera. Testes:I Galhardus, prior de Manso; et Silvester, capellanode Viridifolio; et frater Bernardus, inquisitor.</t>
  </si>
  <si>
    <t>MS609-0230.xml</t>
  </si>
  <si>
    <t>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t>
  </si>
  <si>
    <t>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t>
  </si>
  <si>
    <t>XX anni quod primo credidit</t>
  </si>
  <si>
    <t>credidit hereticos esse bonos homines et veraces et amicos Dei licet sciret quod Ecclesia persequeretureos</t>
  </si>
  <si>
    <t>#pos_bonos_homines #pos_amicos_dei #pos_veraces</t>
  </si>
  <si>
    <t>Item. Dixit quod confessa fuit aliis inquisitoribus et postea non vidithereticos nec misit eis aliquid, quam confessionem credidit esse veram. Alibi non vidit hereticos nec adoravit nec dedit nec misit nec duxit nec recepit neceorum predicationem audivit.</t>
  </si>
  <si>
    <t>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t>
  </si>
  <si>
    <t>Etabiuravit heresim et iuravit et cetera. Testes: qui in confessione Ermengardis. Et non habuit penitentiam.</t>
  </si>
  <si>
    <t>She abjured heresy and wore, etc. Witnesses: as in the confession of Ermengarde. She was not given penance.</t>
  </si>
  <si>
    <t>MS609-0231.xml</t>
  </si>
  <si>
    <t>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t>
  </si>
  <si>
    <t>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t>
  </si>
  <si>
    <t>non credidit hereticos esse bonos homines necveraces nec amicos Dei</t>
  </si>
  <si>
    <t>#neg_bonos_homines #neg_veraces #neg_amicos_dei</t>
  </si>
  <si>
    <t>MS609-0232.xml</t>
  </si>
  <si>
    <t>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t>
  </si>
  <si>
    <t>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t>
  </si>
  <si>
    <t>non credidit XI anni anni sunt</t>
  </si>
  <si>
    <t>credidit esse bonos homines et habere bonam fidem et esse amicos Dei et veraces licet sciret quod Ecclesia persequetor eos.</t>
  </si>
  <si>
    <t>MS609-0233.xml</t>
  </si>
  <si>
    <t>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t>
  </si>
  <si>
    <t>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t>
  </si>
  <si>
    <t>non credidit firmiter hereticos esse bonos homines sed quandoque credidit ipsos esse bonos et quandoque discredebat</t>
  </si>
  <si>
    <t>Et fuit confessa aliis inquisitoribus apud Limos quam confessione credidit esse veram et post illam confessione non vidit hereticos nec misiteos aliquid. Alibi non vidit hereticos quod recolat nec credidit nec adoravit nec dedit nec misit nec eorum predicationem audivit.</t>
  </si>
  <si>
    <t>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t>
  </si>
  <si>
    <t>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t>
  </si>
  <si>
    <t>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t>
  </si>
  <si>
    <t>credidit hereticos esse bonos homines et habere bonam fidem et credidit erroribus heresibus supradictis</t>
  </si>
  <si>
    <t>MS609-0242.xml</t>
  </si>
  <si>
    <t>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t>
  </si>
  <si>
    <t>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t>
  </si>
  <si>
    <t>sunt L anni quod hoc credidit</t>
  </si>
  <si>
    <t>sunt XII quod non credidit</t>
  </si>
  <si>
    <t>credidit hereticos esse bonos homines et veraces et amicos Dei licet sciret quod ecclesia persequiretur eos</t>
  </si>
  <si>
    <t>MS609-0248.xml</t>
  </si>
  <si>
    <t>se credidisse hereticos esse bonos homines et habere bonam fidem et esse veraceset amicos Die et posse salvari per ipsos</t>
  </si>
  <si>
    <t>MS609-0262.xml</t>
  </si>
  <si>
    <t>Alibi nunquam vidit hereticos nec credidit nec adoravit nec dedit nec misit nec duxit nec receptavit nec eorum predictionem audivit nec credidit hereticosesse bonos homines nec habere bonam fidem. Et fuit confessus apud Saxiacum fratri Ferrario . Et postea non vidit hereticos.</t>
  </si>
  <si>
    <t>nec credidit hereticosesse bonos homines nec habere bonam fidem</t>
  </si>
  <si>
    <t>#neg_bonos_homines #neg_bonam_fidem</t>
  </si>
  <si>
    <t>MS609-0266.xml</t>
  </si>
  <si>
    <t>Se credidisse hereticos esse bonos homines et habere bonam fidem et esse veraces et amicos Deiet posse salvari per ipsos</t>
  </si>
  <si>
    <t>MS609-0276.xml</t>
  </si>
  <si>
    <t>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t>
  </si>
  <si>
    <t>sunt anni quod primo credidit hereticos esse bonos homines</t>
  </si>
  <si>
    <t>non stetit in illa credulitatenisi per unum annum</t>
  </si>
  <si>
    <t>predictos hereticos credidit esse bonos homines et habere bonam fidem et esse amicos Dei et veraces et posse salvari per ipsos</t>
  </si>
  <si>
    <t>MS609-0292.xml</t>
  </si>
  <si>
    <t>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t>
  </si>
  <si>
    <t>MS609-0294.xml</t>
  </si>
  <si>
    <t>Alibi nunquam vidit hereticos nisi captos nec credidit nec adoravit nec dedit nec misit nec duxit nec eorumpredicationem audivit. Et abiuravit heresim et iuravit et cetera. Testes: predicti.</t>
  </si>
  <si>
    <t>MS609-0295.xml</t>
  </si>
  <si>
    <t>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t>
  </si>
  <si>
    <t>Predictos hereticos credidit esse bonos homines et veraces et amicos Die et habere bonam fidem et posse salvari peripsos</t>
  </si>
  <si>
    <t>#pos_bonam_fidem #pos_bonos_homines #pos_veraces #pos_amicos_dei</t>
  </si>
  <si>
    <t>MS609-0298.xml</t>
  </si>
  <si>
    <t>Predictos hereticos credidit esse bonos homines et veraces et amicos Dei et habere bonam fidem et posse salvari per ipsos licet sciret quo ecclesia persequeretur eos</t>
  </si>
  <si>
    <t>MS609-0299.xml</t>
  </si>
  <si>
    <t>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t>
  </si>
  <si>
    <t>fuit confessa apud Saxiacum fratri Ferrario et postea non vidit hereticos</t>
  </si>
  <si>
    <t>MS609-0301.xml</t>
  </si>
  <si>
    <t>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t>
  </si>
  <si>
    <t>sunt XIIII anni quodprimo credidit hereticos esse bonos homines</t>
  </si>
  <si>
    <t>stetit in illa credulitate per IIIIor annos</t>
  </si>
  <si>
    <t>Predictos hereticos credidit esse bonos homines et veraces et amicos Dei et habere bonam fidem et posse salvari per ipsos licet sciret quod ecclesa persequitor eos</t>
  </si>
  <si>
    <t>MS609-0302.xml</t>
  </si>
  <si>
    <t>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t>
  </si>
  <si>
    <t>non stesl stetit in illa credulitate nisi per sex annos</t>
  </si>
  <si>
    <t>Predictos hereticos credidit esse bonos homines et veraces et amicos Dei et habere bonam fidem fidem et posse salvari per ipsos licet sciretquod ecclesia persequeretur eos</t>
  </si>
  <si>
    <t>#pos_bonos_homines #pos_veraces #pos_amicos_dei #pos_bonam_fidem #pos_posse_salvari</t>
  </si>
  <si>
    <t>MS609-0393.xml</t>
  </si>
  <si>
    <t>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t>
  </si>
  <si>
    <t>nec credidit hereticos esse bonos homines nec esse veraces nec habere bonam fidem nec posse salvari per ipsos</t>
  </si>
  <si>
    <t>#neg_bonos_homines #neg_veraces #neg_bonam_fidem #neg_posse_salvari</t>
  </si>
  <si>
    <t>MS609-0419.xml</t>
  </si>
  <si>
    <t>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t>
  </si>
  <si>
    <t>sunt VI anni quod primo credidit hereticos esse bonos homines</t>
  </si>
  <si>
    <t>non stetit in illa credulitatenisi per duos annos</t>
  </si>
  <si>
    <t>Predictos credidit esse bonos homines et veraces et amicos Dei et habere bonam fidem et posse salvari per ipso licet sciret quod Ecclesia persequeretur eos</t>
  </si>
  <si>
    <t>#pos_bonos_homines #pos_veraces #pos_bonam_fidem #pos_posse_salvari #pos_amicos_dei</t>
  </si>
  <si>
    <t>MS609-0421.xml</t>
  </si>
  <si>
    <t>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t>
  </si>
  <si>
    <t>non stetit in illa credulitate nisi per duos annos</t>
  </si>
  <si>
    <t>Predictos hereticos cre credidit esse bonos homines et veraces et amicos Dei et habere bonam fidem et posse salvari per ipsos licet sciretquod ecclesia persequeretur eos</t>
  </si>
  <si>
    <t>MS609-0425.xml</t>
  </si>
  <si>
    <t>Dixit tamen quod nunquam credidit hereticos esse bonos homines</t>
  </si>
  <si>
    <t>MS609-0450.xml</t>
  </si>
  <si>
    <t>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t>
  </si>
  <si>
    <t>sunt XX anni quod primo credidit hereticos esse bonos homines</t>
  </si>
  <si>
    <t>sed non credidit postquam fecit predictum confessionem Fratri Ferrario</t>
  </si>
  <si>
    <t>Predictos hereticos credidit esse bonos homines et habere bonamfidem et esse amicos Die licet sciret quod Ecclesia persequeretur eos</t>
  </si>
  <si>
    <t>MS609-0453.xml</t>
  </si>
  <si>
    <t>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t>
  </si>
  <si>
    <t>sunt X anni vel circa quod primo credidit hereticos hereticos esse bonos homines</t>
  </si>
  <si>
    <t>sed non credidit annus est elapsus idest</t>
  </si>
  <si>
    <t>Predictos hereticos credidit esse bonos homines et habere bonam fidem et posse salvari per ipsos licet sciret quod ecclesia perseqeuretur eos</t>
  </si>
  <si>
    <t>#pos_bonam_fidem #pos_bonam_fidem #pos_posse_salvari</t>
  </si>
  <si>
    <t>MS609-0454.xml</t>
  </si>
  <si>
    <t>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t>
  </si>
  <si>
    <t>sunt V anni quod primo credidit hereticos esse bonos homines</t>
  </si>
  <si>
    <t>sed non credidit postquam fuit confessus et est anno.</t>
  </si>
  <si>
    <t>Predictos hereticos credidit esse bonos homines et habere bonam fidem et esse amicos Dei licet sciret quod ecclesia perseqeuretur eos</t>
  </si>
  <si>
    <t>#pos_bonam_fidem #pos_bonos_homines #pos_amicos_dei</t>
  </si>
  <si>
    <t>MS609-0455.xml</t>
  </si>
  <si>
    <t>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t>
  </si>
  <si>
    <t>Predictos hereticos non credidit esse bonos homines nec habere bonam fidem nec posse salvari per ipsos licetadoraret eos</t>
  </si>
  <si>
    <t>MS609-0456.xml</t>
  </si>
  <si>
    <t>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t>
  </si>
  <si>
    <t>Predictos hereticos credidit esse bonos homineset habere bonam fidem licet sciret quod ecclesia persequeretur eos.</t>
  </si>
  <si>
    <t>MS609-0459.xml</t>
  </si>
  <si>
    <t>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t>
  </si>
  <si>
    <t>sunt XXX anni vel circa quod primo credidit hereticos esse bonos homines</t>
  </si>
  <si>
    <t>sed non credidit duo anni sunt</t>
  </si>
  <si>
    <t>Predictos hereticos credidit esse bonos homines et habere bonam fidem et esse amicos dei licet sciret quod ecclesia persequeretur eos</t>
  </si>
  <si>
    <t>MS609-0461.xml</t>
  </si>
  <si>
    <t>nec credidit eos bonos homines</t>
  </si>
  <si>
    <t>MS609-0465.xml</t>
  </si>
  <si>
    <t>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t>
  </si>
  <si>
    <t>sunt XVI anni quod primo credidit hereticos esse bonos homines</t>
  </si>
  <si>
    <t>sed non credidit postquam fecit confessionem suam fratri Ferrario apud Cocas et est annus.</t>
  </si>
  <si>
    <t>Predictos hereticos credidit esse bonos homines et amicos Dei et veraces et posse salvari per ipsoslicet sciret quod ecclesia persequeretor eos</t>
  </si>
  <si>
    <t>#pos_bonos_homines #pos_amicos_dei #pos_amicos_dei #pos_posse_salvari</t>
  </si>
  <si>
    <t>MS609-0467.xml</t>
  </si>
  <si>
    <t>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t>
  </si>
  <si>
    <t>sed non credit postquam fecit confessione suam de heresi fratri Ferrario, inquisitori, apudLimos et est annus et dimidius.</t>
  </si>
  <si>
    <t>Predictos hereticos credidit esse bonos homines et habere bonam fidem et esse amicos Dei et veraces licetsciret quod Ecclesia persequeretur eos</t>
  </si>
  <si>
    <t>MS609-0470.xml</t>
  </si>
  <si>
    <t>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t>
  </si>
  <si>
    <t>non credidit postquam facet dictam confessione fratri Ferrario, inquisitori, apud Limos</t>
  </si>
  <si>
    <t>Predictos hereticos credidit esse bonos homines et habere bonam fidem et posse salvari per ipsos</t>
  </si>
  <si>
    <t>MS609-0471.xml</t>
  </si>
  <si>
    <t>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t>
  </si>
  <si>
    <t>Predictos hereticos credidit esse bonos homines et habere bonam fidem et esse amicos Dei et posse salvariper ipsos licet sciret quod Ecclesia persequeretur eos</t>
  </si>
  <si>
    <t>MS609-0472.xml</t>
  </si>
  <si>
    <t>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t>
  </si>
  <si>
    <t>Non credidit hereticos esse bonos homines nec habere bonam fidem nec adoravit eos, sedad instantiam Ysarni de Gibel adoravit eas non quod crederet in eis</t>
  </si>
  <si>
    <t>MS609-0474.xml</t>
  </si>
  <si>
    <t>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t>
  </si>
  <si>
    <t>sunt XVIII anni quod primo credidit hereticos bonos homines</t>
  </si>
  <si>
    <t>non credit X anni sunt.</t>
  </si>
  <si>
    <t>Predictos hereticos esse bonos homines et habere bonam fidem et esse amicos Dei et posse salvariper ipsos</t>
  </si>
  <si>
    <t>MS609-0477.xml</t>
  </si>
  <si>
    <t>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t>
  </si>
  <si>
    <t>MS609-0478.xml</t>
  </si>
  <si>
    <t>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t>
  </si>
  <si>
    <t>credidit hereticos esse bonos homines et habere bonam fidem et esse veraces et amicos Dei</t>
  </si>
  <si>
    <t>#pos_bonos_homines #pos_bonos_homines #pos_veraces #pos_amicos_dei</t>
  </si>
  <si>
    <t>MS609-0481.xml</t>
  </si>
  <si>
    <t>Predictos hereticos non credidit esse bonos homines nec habere bonam fidem</t>
  </si>
  <si>
    <t>MS609-0482.xml</t>
  </si>
  <si>
    <t>Alibi non vidit hereticos nec credidit nec adoravit nec aliquid dedit nec misit nec eorum predicationem audivit nisi nisi ut supradictum est. Et abiuravit heresim et iuravit et cetera. Testes: predicti.</t>
  </si>
  <si>
    <t>MS609-0486.xml</t>
  </si>
  <si>
    <t>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t>
  </si>
  <si>
    <t>sunt VII anni quod primo credidit hereticos esse bonos homines</t>
  </si>
  <si>
    <t>sunt IIII anni quod non credidit eos esse bonos</t>
  </si>
  <si>
    <t>Predictos hereticos credidit esse bonos homines et habere bonam fidem licet sciret l quod ecclesiapersequeretur eos</t>
  </si>
  <si>
    <t>MS609-0487.xml</t>
  </si>
  <si>
    <t>Predictas hereticas credidit esse bonas feminas et habere bonam fidem</t>
  </si>
  <si>
    <t>MS609-0501.xml</t>
  </si>
  <si>
    <t>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t>
  </si>
  <si>
    <t>Predictos hereticos credidit esse bonos homines et habere bonam fidem licet sciret quod ecclesia persequeretur eos</t>
  </si>
  <si>
    <t>MS609-0509.xml</t>
  </si>
  <si>
    <t>Alibi non vidit hereticos nec credidit nec adoravit nec aliquid dedit nec misit nec eorum predicationem audivit.</t>
  </si>
  <si>
    <t>MS609-0511.xml</t>
  </si>
  <si>
    <t>Predictos hereticos credidit esse bonos homines et amicos Die et esse veraces et habere bonam fidem et esse salus cum ipsis</t>
  </si>
  <si>
    <t>MS609-0566.xml</t>
  </si>
  <si>
    <t>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t>
  </si>
  <si>
    <t>sunt IIIIor quod ultimo dimisit</t>
  </si>
  <si>
    <t>credidit predictos hereticos esse bonos homines et amicos Die et esse veraces et habere bonamfidem et posse salvari per ipsos licet sciret quod ecclesia persequeretur eos</t>
  </si>
  <si>
    <t>#pos_bonos_homines #pos_amicos_dei #pos_veraces #pos_posse_salvari #pos_bonam_fidem</t>
  </si>
  <si>
    <t>MS609-0575.xml</t>
  </si>
  <si>
    <t>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t>
  </si>
  <si>
    <t>sunt Ve anni quod primo credidit hereticos</t>
  </si>
  <si>
    <t>sunt duo anni quod ultimo dimsit</t>
  </si>
  <si>
    <t>predictos hereticos credidit esse bonos homines etamicos Dei et esse veraces et habere bonam fidem et posse salvari per ipsos vel cum ipsos</t>
  </si>
  <si>
    <t>#pos_bonos_homines #pos_bonam_fidem #pos_posse_salvari #pos_amicos_dei #pos_veraces</t>
  </si>
  <si>
    <t>MS609-0577.xml</t>
  </si>
  <si>
    <t>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t>
  </si>
  <si>
    <t>sunt VIII anni quod primo credidithereticos esse bonos</t>
  </si>
  <si>
    <t>sed non stetit in illa credulitatem nisi per duos menses</t>
  </si>
  <si>
    <t>Predictos hereticos credidit esse bonos homines et habere bonam fidem et posse salvari per ipsos licet sciret quod Ecclesia persequeretur eos</t>
  </si>
  <si>
    <t>MS609-0585.xml</t>
  </si>
  <si>
    <t>predictos hereticos credidit esse bonos homines et esse amicos Die et veraces et habere bonam fidem et possesalvari cum ipsis licet sciret quod ecclesia persequeretor eos.</t>
  </si>
  <si>
    <t>MS609-0588.xml</t>
  </si>
  <si>
    <t>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t>
  </si>
  <si>
    <t>sunt IIIIor anni vel circa quod primo credidit hereticos esse bonos</t>
  </si>
  <si>
    <t>Predictos hereticos credidit esse bonos et habere bonam fidem et esse amicos Die licet sciretquod ecclesia persequeretor eos</t>
  </si>
  <si>
    <t>MS609-0589.xml</t>
  </si>
  <si>
    <t>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t>
  </si>
  <si>
    <t>Predictos hereticos non credidit esse bonos nec habere bonam fidem licet semel adoravit eas ad instantiam predictorum Bernardi Alzeu et Bernardi Marti</t>
  </si>
  <si>
    <t>MS609-0597.xml</t>
  </si>
  <si>
    <t>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t>
  </si>
  <si>
    <t>sunt XL anni quod primo credidit hereticos</t>
  </si>
  <si>
    <t>sunt XXX anni quod ultimo dimsit illorum credulatem</t>
  </si>
  <si>
    <t>Predictos hereticos credidit esse bonos homines et amicosDie et esse veraces et habere bonam fidem et posse salvari per eos</t>
  </si>
  <si>
    <t>#pos_bonos_homines #pos_bonam_fidem #pos_amicos_dei #pos_posse_salvari #pos_veraces</t>
  </si>
  <si>
    <t>MS609-0600.xml</t>
  </si>
  <si>
    <t>credidit hereticos esse bonos homines et veraces et amicos Dei licet sciret quodecclesia persequeretor eos.</t>
  </si>
  <si>
    <t>MS609-0601.xml</t>
  </si>
  <si>
    <t>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t>
  </si>
  <si>
    <t>MS609-0605.xml</t>
  </si>
  <si>
    <t>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t>
  </si>
  <si>
    <t>predictashereticas credidit esse bonas feminas et habere bonam fidem et esse amicas Dei licet sciret quod ecclesia persequeretor eas</t>
  </si>
  <si>
    <t>MS609-0606.xml</t>
  </si>
  <si>
    <t>Alibi nunquam vidit hereticos nisi captos nec credidit nec adoravit nec dedit nec misit nec duxit nec eorum predicationem audivit. Et fuit confessus apud Saxiacum fratri Ferrario et posteanon vidit hereticos. Et abiuravit heresim et iuravit. Testes predicti.</t>
  </si>
  <si>
    <t>MS609-0607.xml</t>
  </si>
  <si>
    <t>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t>
  </si>
  <si>
    <t>sunt XII anni quod primo credidit hereticos bonos homines</t>
  </si>
  <si>
    <t>Predictos hereticos credidit esse bonos homines et veraces et amicos Dei et habere bonam fidem et posse salvari per ipsos licet sciretquo ecclesia persequeretor eos</t>
  </si>
  <si>
    <t>MS609-0608.xml</t>
  </si>
  <si>
    <t>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t>
  </si>
  <si>
    <t>sunt XIII anni quod primo credidit hereticos esse bonos homines</t>
  </si>
  <si>
    <t>non stetit in illa credulitate nisi per VIIIanni.</t>
  </si>
  <si>
    <t>Predictos hereticos credidit esse bonos homines et veraces et amicos Dei et habere bonam fidem et posse salvari per ipsoslicet sciret quod ecclesia persequeretor eos</t>
  </si>
  <si>
    <t>MS609-0610.xml</t>
  </si>
  <si>
    <t>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t>
  </si>
  <si>
    <t>Predictos hereticos credidit essebonos homines et veraces et amicos Dei et posse salvari per ipsos</t>
  </si>
  <si>
    <t>MS609-0611.xml</t>
  </si>
  <si>
    <t>Predictos hereticos credidit esse bonos homines et amicos Dei et veraces et posse salvari per ipsos licet sciret quod ecclesiapersequeretur eos</t>
  </si>
  <si>
    <t>MS609-0612.xml</t>
  </si>
  <si>
    <t>Predictos homines hereticos credidit esse bonos homines et veraces et amicos Dei et habere bonamfidem l et posse salvari per ipsos licet sciret quod ecclesia persequeretor eos</t>
  </si>
  <si>
    <t>MS609-0613.xml</t>
  </si>
  <si>
    <t>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t>
  </si>
  <si>
    <t>MS609-3738.xml</t>
  </si>
  <si>
    <t>Alibi non vidit hereticos nec Valdenses neccredidit nec adoravit nec dedit nec misit nec duxit nec eorum predicationem audivit. Et fuit confessus aliis inquisitoribus qua confessione conceditesse veram.</t>
  </si>
  <si>
    <t>MS609-3739.xml</t>
  </si>
  <si>
    <t>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t>
  </si>
  <si>
    <t>MS609-3740.xml</t>
  </si>
  <si>
    <t>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t>
  </si>
  <si>
    <t>MS609-3741.xml</t>
  </si>
  <si>
    <t>Alibi non vidit hereticos nec credidit nec adoravit nec adoravit nec dedit nec misit nec duxit nec eorum predicationem audivit. Et sunt confessa fratri Ferrario et fratri Willelmo Arnaldi, inquisitore, quos confessiones concredit esse veras.</t>
  </si>
  <si>
    <t>MS609-3742.xml</t>
  </si>
  <si>
    <t>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t>
  </si>
  <si>
    <t>sunt XIII anni quodhoc credidit</t>
  </si>
  <si>
    <t>dimisit illam credulitatem ultimo VI VI anni sunt</t>
  </si>
  <si>
    <t>Predictos hereticos credidit esse bonos homines et veraces et amicos Die et habere bonam fidem et posse salvari per ipsos licet sciret quod ecclesia persequeretur eos</t>
  </si>
  <si>
    <t>MS609-3747.xml</t>
  </si>
  <si>
    <t>credidit hereticos esse bonos homines quando stabant publice</t>
  </si>
  <si>
    <t>MS609-3750.xml</t>
  </si>
  <si>
    <t>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t>
  </si>
  <si>
    <t>sunt XIIII anni quod primo credidit esse bonos homines</t>
  </si>
  <si>
    <t>stetit in illa credulatem usque ad confessionem quam fecit fratri Ferrario quam concessit esse veram.</t>
  </si>
  <si>
    <t>Predictos hereticos credidit esse bonos homines et veraces et amico Dei et habere bonam fidem et posse salvari per ipsoslicet sciret quod ecclesia persequeretur eos</t>
  </si>
  <si>
    <t>XML ID</t>
  </si>
  <si>
    <t>Latin Deposition</t>
  </si>
  <si>
    <t>English Translation</t>
  </si>
  <si>
    <t>Latin Start Date</t>
  </si>
  <si>
    <t>Latin End Date</t>
  </si>
  <si>
    <t>Start Date</t>
  </si>
  <si>
    <t>End Date</t>
  </si>
  <si>
    <t>Latin Beliefs</t>
  </si>
  <si>
    <t>Belief Tags</t>
  </si>
  <si>
    <t>Row Labels</t>
  </si>
  <si>
    <t>(blank)</t>
  </si>
  <si>
    <t>Grand Total</t>
  </si>
  <si>
    <t>Count of Start Date</t>
  </si>
  <si>
    <t>Count of End Date</t>
  </si>
  <si>
    <t>Column Labels</t>
  </si>
  <si>
    <t>Count of Belief Tags</t>
  </si>
  <si>
    <t>1195 Total</t>
  </si>
  <si>
    <t>1200 Total</t>
  </si>
  <si>
    <t>1205 Total</t>
  </si>
  <si>
    <t>1215 Total</t>
  </si>
  <si>
    <t>1220 Total</t>
  </si>
  <si>
    <t>1223 Total</t>
  </si>
  <si>
    <t>1225 Total</t>
  </si>
  <si>
    <t>1227 Total</t>
  </si>
  <si>
    <t>1229 Total</t>
  </si>
  <si>
    <t>1230 Total</t>
  </si>
  <si>
    <t>1231 Total</t>
  </si>
  <si>
    <t>1232 Total</t>
  </si>
  <si>
    <t>1233 Total</t>
  </si>
  <si>
    <t>1235 Total</t>
  </si>
  <si>
    <t>1237 Total</t>
  </si>
  <si>
    <t>1238 Total</t>
  </si>
  <si>
    <t>1239 Total</t>
  </si>
  <si>
    <t>1240 Total</t>
  </si>
  <si>
    <t>1241 Total</t>
  </si>
  <si>
    <t>1243 Total</t>
  </si>
  <si>
    <t>(blank) Total</t>
  </si>
  <si>
    <t>pos_bonos_homines</t>
  </si>
  <si>
    <t>neg_bonam_fidem</t>
  </si>
  <si>
    <t>pos_posse_salvari</t>
  </si>
  <si>
    <t>neg_posse_salvari</t>
  </si>
  <si>
    <t xml:space="preserve">neg_bonos_homines </t>
  </si>
  <si>
    <t xml:space="preserve">neg_amicos_dei </t>
  </si>
  <si>
    <t xml:space="preserve">neg_veraces </t>
  </si>
  <si>
    <t xml:space="preserve">neg_err_visibilia </t>
  </si>
  <si>
    <t xml:space="preserve">neg_err_hostia </t>
  </si>
  <si>
    <t xml:space="preserve">neg_err_matrimonio </t>
  </si>
  <si>
    <t>pos_err_resurrectione</t>
  </si>
  <si>
    <t xml:space="preserve">pos_bonam_fidem </t>
  </si>
  <si>
    <t xml:space="preserve">pos_amicos_dei </t>
  </si>
  <si>
    <t xml:space="preserve">pos_veraces </t>
  </si>
  <si>
    <t xml:space="preserve">pos_err_visibilia </t>
  </si>
  <si>
    <t xml:space="preserve">neg_err_resurrectione </t>
  </si>
  <si>
    <t>neg_err_baptismo</t>
  </si>
  <si>
    <t>Total Beliefs Count</t>
  </si>
  <si>
    <t>% of Testimonies With Belief</t>
  </si>
  <si>
    <t>Belief</t>
  </si>
  <si>
    <t>Column1</t>
  </si>
  <si>
    <t>Heard Errors Tags</t>
  </si>
  <si>
    <t>#pos_err_visibilia #neg_err_matrimonio #neg_err_baptismo #neg_err_resurrectione #neg_err_hostia</t>
  </si>
  <si>
    <t>#pos_err_visibilia #pos_err_matrimonio #neg_err_hostia #neg_err_baptismo #neg_err_resurrectione</t>
  </si>
  <si>
    <t>#neg_err_visibilia #neg_err_baptismo #neg_err_hostia #neg_err_matrimonio #pos_err_cleric_say</t>
  </si>
  <si>
    <t>#pos_err_visibilia #pos_err_baptismo #pos_err_hostia #pos_err_matrimonio</t>
  </si>
  <si>
    <t>#pos_err_visibilia #pos_err_baptismo #pos_err_hostia #pos_err_matrimonio #pos_err_hostia</t>
  </si>
  <si>
    <t>#pos_err_visibilia #pos_err_baptismo #pos_err_hostia #pos_err_matrimonio #pos_err_resurrectione</t>
  </si>
  <si>
    <t>#pos_err_visibilia #pos_err_hostia #pos_err_matrimonio</t>
  </si>
  <si>
    <t>#neg_err_visibilia #neg_err_sacrementis</t>
  </si>
  <si>
    <t>#pos_err_visibilia #pos_err_hostia #pos_err_matrimonio #pos_err_baptismo #pos_err_resurrectione</t>
  </si>
  <si>
    <t>#pos_err_visibilia #pos_err_hostia #pos_err_baptismo #pos_err_matrimonio #pos_err_resurrectione</t>
  </si>
  <si>
    <t>#neg_err_visibilia #neg_err_baptismo #neg_err_matrimonio #neg_err_hostia #neg_err_resurrectione</t>
  </si>
  <si>
    <t>#neg_err_visibilia #neg_err_hostia #neg_err_baptismo #neg_err_matrimonio #neg_err_resurrectione</t>
  </si>
  <si>
    <t>#neg_err_visibilia #neg_err_sacrementis #neg_err_baptismo</t>
  </si>
  <si>
    <t>#pos_err_visibilia #pos_err_hostia #pos_err_matrimonio #pos_err_resurrectione #pos_err_baptismo</t>
  </si>
  <si>
    <t>#neg_err_visibilia #neg_err_matrimonio #neg_err_resurrectione #pos_err_hostia</t>
  </si>
  <si>
    <t>#neg_err_visibilia #neg_err_hostia #neg_err_matrimonio</t>
  </si>
  <si>
    <t>#pos_err_visibilia #pos_err_hostia #pos_err_matrimonio #neg_err_baptismo #neg_err_resurrectione</t>
  </si>
  <si>
    <t>#pos_err_visibilia #pos_err_baptismo #pos_err_matrimonio #pos_err_hostia</t>
  </si>
  <si>
    <t>#neg_err_visibilia #neg_err_hostia #neg_err_matrimonio #neg_err_baptismo #pos_err_cleric_say</t>
  </si>
  <si>
    <t>#pos_err_visibilia #pos_err_baptismo #pos_err_matrimonio #neg_err_hostia #neg_err_resurrectione</t>
  </si>
  <si>
    <t>#neg_err_visibilia #neg_err_baptismo #neg_err_matrimonio #neg_err_hostia #pos_err_cleric_say</t>
  </si>
  <si>
    <t>#neg_err_visibilia #neg_err_hostia #neg_err_matrimonio #neg_err_baptismo</t>
  </si>
  <si>
    <t>#pos_err_visibilia #pos_err_matrimonio #pos_err_baptismo #pos_err_hostia</t>
  </si>
  <si>
    <t>#neg_err_visibilia #neg_err_baptismo #neg_err_matrimonio #neg_err_hostia</t>
  </si>
  <si>
    <t>#neg_err_visibilia #neg_err_matrimonio #neg_err_baptismo #neg_err_hostia</t>
  </si>
  <si>
    <t>#pos_err_visibilia #neg_err_sacrementis</t>
  </si>
  <si>
    <t>#neg_err_visibilia #neg_err_hostia #neg_err_matrimonio #neg_err_resurrectione</t>
  </si>
  <si>
    <t>#pos_err_hostia #neg_err_sacrementis #neg_err_visibilia</t>
  </si>
  <si>
    <t>#pos_err_hostia #pos_err_resurrectione #pos_err_matrimonio #neg_err_visibilia</t>
  </si>
  <si>
    <t>#neg_err_visibilia #neg_err_matrimonio #neg_err_hostia #neg_err_matrimonio #neg_err_resurrectione</t>
  </si>
  <si>
    <t>#pos_err_visibilia #pos_err_baptismo #pos_err_matrimonio #pos_err_resurrectione #pos_err_hostia</t>
  </si>
  <si>
    <t>#pos_err_visibilia #pos_err_hostia #pos_err_matrimonio #pos_err_resurrectione</t>
  </si>
  <si>
    <t>#neg_err_errors</t>
  </si>
  <si>
    <t>#pos_err_visibilia #pos_err_hostia #neg_err_baptismo #neg_err_resurrectione</t>
  </si>
  <si>
    <t>#neg_err_visibilia #neg_err_baptismo #neg_err_matrimonio #neg_err_resurrectione #neg_err_hostia #pos_err_cleric_say</t>
  </si>
  <si>
    <t>#pos_err_visibilia #pos_err_resurrectione #neg_err_hostia #neg_err_baptismo #neg_err_matrimonio</t>
  </si>
  <si>
    <t>#neg_err_visibilia #pos_err_matrimonio #pos_err_resurrectione #neg_err_hostia #neg_err_baptismo</t>
  </si>
  <si>
    <t>#pos_err_matrimonio #pos_err_resurrectione #neg_err_visibilia #neg_err_baptismo #neg_err_hostia</t>
  </si>
  <si>
    <t>#pos_err_visibilia #pos_err_hostia</t>
  </si>
  <si>
    <t>#neg_err_visibilia #neg_err_hostia</t>
  </si>
  <si>
    <t>#neg_err_sacrementis #neg_err_visibilia</t>
  </si>
  <si>
    <t>#pos_err_visibilia #pos_err_baptismo #pos_err_matrimonio #pos_err_hostia #pos_err_resurrectione</t>
  </si>
  <si>
    <t>#pos_err_visibilia #pos_err_hostia #pos_err_resurrectione #pos_err_matrimonio</t>
  </si>
  <si>
    <t>Column2</t>
  </si>
  <si>
    <t>Latin Heard Errors</t>
  </si>
  <si>
    <t>audivit hereticos dicentes quod Deus non fecerat visibilia, sed ipse testis non credidit predicto errori. De baptismo, de hostia sacrata, de matrimonio, de resurrectione carnis, non audivit hereticos loquentes</t>
  </si>
  <si>
    <t>audivit hereticos dicentes quod deus non fecerat visibilia et quod in matrimonio non est salus, et ipse testis credidit sicit ipsi dicebant. De hostia sacrata, de baptismo, de resurrecione carnis, non audivit hereticos loquentes</t>
  </si>
  <si>
    <t>Sed non audivit hereticos loquentes de visibilibus, de baptismo, de hostia sacrata, nec de matrimonio. Audivit tamen clericos exprimentes errores quos dicunt hereticos. Sed ipse testis nunquam dimi credidit predictis erroribus.</t>
  </si>
  <si>
    <t>Et audivit hereticos dicentes quod Deus non fecerat visibilia, et quod hostiasacrata non est corpus Christi, et quod baptismus aqua nichil valet, et quod in matrimonio non est salus.</t>
  </si>
  <si>
    <t>audivit hereticos dicentes quod deus nonvisibilia fecit, et quod baptismus aque nichil valet, et quod hostia sacrata non est corpus Christi, et quodin matrimonio non est salus, et quod mortui non resurgent. Et ipse testis credidit tunc sicut ipsi dicebant</t>
  </si>
  <si>
    <t>audivit hereticosdicentes quod Diabolus fecerat visibilia, et quod baptismus aque nichil valet, et quod hostia sacrata non est corpus Christi,et quod in matrimonio non est salus, et quod corpora mortuorum non resurgent. Et ipse credidit sicut hereticos dicebant</t>
  </si>
  <si>
    <t>audiviteos dicentes errores de visibilibus quod deus non fecerat ea, et quod hostia sacrata non est corpus domini, et quod inmatrimonio non est salus. Sed ipsa non credit predictis erroribus</t>
  </si>
  <si>
    <t>sed non audivit eos dicentes errores de visibilibus nec de sacramentis nec ipse credidit predictis erroribus</t>
  </si>
  <si>
    <t>Sed non audivit eos dicen tes errores de visibilibus nec de sacrementis nec ipsa credidit predicitis erroribus</t>
  </si>
  <si>
    <t>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t>
  </si>
  <si>
    <t>audivit eos dicentes errores de visibilibus quod deus non fecerat eam, et quod hostia sacrata non erat corpus Christi, et quod corpora mortuoram non resurgent, et quod in baptismo et matrimonio non erat salus, et ipsa credebat sicut ipsi dicebant.</t>
  </si>
  <si>
    <t>Et audivit eos dicentes errores de visibilibus, quod Deus non fecerat ea, et quod hostia sacrata non erat corpus Christi, et quod baptismus et matrimonium nonvalebant ad salutem, et quod corpora mortuorum non resurgent, et ipse credebat tunc sicut ipsi dicebant</t>
  </si>
  <si>
    <t>Sednon audivit eos dicentes errores de visibilibus nec de sacramentis nec ipsa credidit predictis erroribus.</t>
  </si>
  <si>
    <t>nec audivit eos dicentes errores de visibilibus, de baptismo, de matrimonio, de hostia sacrata, nec de resurrectione carnis non audivit eos loquentes</t>
  </si>
  <si>
    <t>Sed non audivit eos dicentes erroresde visibilibus quod deus non fecerat ea; de hostia sacrata de baptismo de matrimonio de resurrecione carnis non audivit eos loquentes, nec ipse credidit predictis erroribus</t>
  </si>
  <si>
    <t>nec audivit eos dicentes quod deus non fecisset visibilia. De hostia sacrata, de baptismo, de matrimonio, nec de resurrectionecarnis non audivit eos loquentes nec nunquam audivit predicationem eorum.</t>
  </si>
  <si>
    <t>audiviteos dicentes errores de visibilibus quod deus non fecerat ea, de hostia sacrata quod non est corpus christi vel domini de baptismo, etmatrimonio quod non valent ad salutem, de resurrectione carnis quod non erit. Et ipse credidit sie sicut ipsi dicebant</t>
  </si>
  <si>
    <t>Et audivit eos dicentes quod Deus non fecerat visibilia, et quod hostia sacrata non eratcorpus Christi, et quod in baptismo et matrimonio non erat salus, et quod carnis resurrectio non erit.</t>
  </si>
  <si>
    <t>non audivit eos dicentes errores de invisibilibus, de hostia sacrata, de baptismo de matrimonio nec de resurrectione carnis non audivit eos loquentes.</t>
  </si>
  <si>
    <t>nunquam audivit hereticos loquentes quodDeus non fecerit visibilia et quod baptismus aque et alia sacramenta Ecclesie non prosint ad salutem.</t>
  </si>
  <si>
    <t>audivit loquentes quod Deus non fecerat visibilia, et quod baptismus aque nichil valet, et quod hostia sacrata non estcorpus Christi, et quod in matrimonio non est salus et quod mortui non resurgent</t>
  </si>
  <si>
    <t>audivit hereticos loquentes quod Deus nonfecerat visibilia, et quod baptismus aque nichil valet, et quod hostia sacrata super altare non est corpus Christi, et quodin matrimonio non est salus, et quod mortui non resurgent.</t>
  </si>
  <si>
    <t>Dixit etiam quod audivit hereticos dicentes errores de visibilibus, quod Deus non fecerat ea, et quod de hostia sacrata quod non eratcorpus Christi, de baptismo et matrimonio quod nichil valebant, de carnis resurrectione quod non erat</t>
  </si>
  <si>
    <t>non audivit hereticos loquentes de erroribus de visibilibus nec de matrimonio nec de carnisresurrectione, sed audivit ipsos dicentes quod hostia sacrata non erat corpus Christi</t>
  </si>
  <si>
    <t>De visibilibus decorpus Christi de matrimonio non audivit eos loquentes, licet mater ipsius testis et soror sua fuerint hereticemanifeste. Et sunt XXX anni quod sunt mortue</t>
  </si>
  <si>
    <t>audivit hereticos dicentes quod Deus non fecerat visibilia,et quod hostia sacrata non est corpus Christi, et quod non est salus in matrimonio. Et ipsa testis credidit predictis erroribus. Debaptismo et de resurrectione mortuorum non audivit eos loquentes</t>
  </si>
  <si>
    <t>audivit hereticos dicentes quod deus non fecerat visibilia, etquod hostia sacrata non est corpus Christi, et quod baptismus aque nihil valet, et quod in matrimonio non est salus, et ipse testiscredidit omnibus predictis erroribus.</t>
  </si>
  <si>
    <t>Sed nunquam audivit predicationem eorum nec audivit eosdicentes errores de visibilibus, de hostia sacratade hostia sacrata, de baptismo nec de matrimonio non audiviteos loquentes, sed audivit clericos exprimentes errores quos heretici dicunt.</t>
  </si>
  <si>
    <t>Dixit tamen quod audivit hereticos dicentes errores de visibilibus quod Deus non fea fecerat ea de baptismoet matrimonio quod non proficiunt ad salutem. De hostia sacrata nec de resurrectione carnis non audivit eos loquentes.Sed non credidit predictis erroribus.</t>
  </si>
  <si>
    <t>Sed non audivit eos loquentes errores de visibilibus,de matrimonio, de baptismo, nec de hostia sacrata audivit eos loquentes, sed audivit clericos exprimentes hereticorumerrores</t>
  </si>
  <si>
    <t>non audivit eos dicentes errores de visibilibus, de hostia sacrata,de baptismo, nec de matrimonio non audivit eos loquentes</t>
  </si>
  <si>
    <t>non audivit eos dicentes errores de visibilibus. De hostia sacrata, de baptismo, de matrimonio, non audivit eos loquentes</t>
  </si>
  <si>
    <t>non audivit eos dicentes errores de u visibilibus. De hostiasacrata, de baptismo, nec de matrimonio non audivit eos loquentes. Sed audivit clericos exprimentes errores quos heretici dicuntnec ipse credidit predictis erroribus</t>
  </si>
  <si>
    <t>Sed non audivit eos dicentes errores de visibilibus. De hostia sacrata, de baptismo et matrimonio,non audivit eos loquentes</t>
  </si>
  <si>
    <t>non audivit eos dicentes erroresde visibilibus quod deus non fecerat ea de matrimonio de baptismo nec de hostia xpi sacrata non audivit eos loquentes</t>
  </si>
  <si>
    <t>Sed non audivit eos loquentes de visibilibus nec de hostia sacrata nec de matrimonio nec de baptismo</t>
  </si>
  <si>
    <t>Sed audivit tamen dicentes errores de visibilibus sed non de aliis sacramentis.</t>
  </si>
  <si>
    <t>nec audivit eos loquentes de erroribus de visibilibus nec de hostia sacrata nec de matrimonionec de carnis resurrecione.</t>
  </si>
  <si>
    <t>non audivit hereticos loquentes de visibilibus necde hostia sacrata nec de matrimonio nec de carnis resurrectione</t>
  </si>
  <si>
    <t>audivit hereticosloquentes quod hostia sacrata non erat corpus Christi et ipsa testis credebat sicut ipsi dicebant. De aliis erroribus non audivit eos loquentes</t>
  </si>
  <si>
    <t>audivit hereticos dicentes quod hostia sacratanon erat corpus Christi, et quod matrimonium non valebat, et quod carnis resurrectio non erit, et ipsa testis credebat sicut ipsi dicebant. De visibilibus non audivit eos loqui.</t>
  </si>
  <si>
    <t>nec audivit eos loquentes de visibilibus nec de heucaristia nec de matrimonio nec de carnis resurrectione</t>
  </si>
  <si>
    <t>audivit eos dicentes quod Deus non fecit visibilia, et quod baptismus aqua et matrimonium non valent ad salutem, et quod hostia sacrata non est corpus christi, et quod corpora mortuorum non resurgerent. Et ipsa testis credidit eis sicut ipsi dicebant.</t>
  </si>
  <si>
    <t>audivit hereticos dicentes quod Deus non fecerat visibilia et quod hostia sacrata non esse corpus et quod matrimonio non valet et quod carnis resurrectio non erat sed ipsa testis non credidit eis super hoc</t>
  </si>
  <si>
    <t>audivit eosdicentes errores de visibilibus quod deus not feceratea, de hostia sacrata quod no erat corpus Christi, de matrimonioquod non valebat, de carnis resurrectione quod non erat. Et ipsa testis credidit sicut ipsi dicebant</t>
  </si>
  <si>
    <t>audivit hereticos dicentes quod Deus non fecerat visibilia et ipsa testis credebat sicut ipsi dicebant. Tamen non audivit hereticos dicentes errores de sacramentis ecclesie.</t>
  </si>
  <si>
    <t>Sed non audivit hereticos loqui de erroribus</t>
  </si>
  <si>
    <t>De erroribus non audivit hereticos loqui</t>
  </si>
  <si>
    <t>nec audivit hereticos dicentesaliquos errores</t>
  </si>
  <si>
    <t>De erroribus non audivithereticos loquentes.</t>
  </si>
  <si>
    <t>Et audivit eos dicentes quod Deus non fecerat visibilia et quod hostiasacrata non est corpus Christi. De baptismo, de matrimonio, de resurrectione carnis, non audivit eos loquentes. Sed ipse testis crediditpredictis erroribus sicut ipsi heretici dicebant.</t>
  </si>
  <si>
    <t>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t>
  </si>
  <si>
    <t>Sed non audivit eos dicentes errores de visibilibus nec de aliis sacramentis</t>
  </si>
  <si>
    <t>Et audivit dicentes errores de visibilibus, quod Deus non fecerat ea et quod corpora mortuorum non resurgerent. De hostia sacrata, de baptismo, nec de matrimonio non audivit eos loquentes</t>
  </si>
  <si>
    <t>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t>
  </si>
  <si>
    <t>Sed non audivit eos loquentes quod Deus non fecerat visibilia. De matrimonium audivit eos loquentes quod non valebant ad salutem et quod corpora mortuorum non resurgent. Et ipse credidit sicut ipsi dicebant. De hostia nec de baptismus non audivit eosloquentes</t>
  </si>
  <si>
    <t>audivit eos dicentes quod matrimonium non valebat et quod corpora mortuorum non resurgerent, et ipse credebant. De aliis erroribusnon audivit eos loquentes</t>
  </si>
  <si>
    <t>Et audivit eos dicentes errores de visibilibus quod deus nonfecerat ea, et quod hostia sacrata non erat corpus Christi vel Deum, et quod baptismum et matrimonium non valebat ad salutem, et quodcorpora mortuorum non resurgerent</t>
  </si>
  <si>
    <t>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t>
  </si>
  <si>
    <t>audivit hereticos dicentes quodDeus non fecerat visibilia et quod hostia sacrata non est corpus christi et quod in matrimonio non est salus et quod mortui non resurgent</t>
  </si>
  <si>
    <t>audivit eos dicentes errores de visibilibus quod Deus non fecerit ea et quod hostia sacrata non erat corpus Christi</t>
  </si>
  <si>
    <t>non audivit eos dicentes errores de visibilibus nec de sacramentis</t>
  </si>
  <si>
    <t>Item. Requisitus de erroribus, dixit quod nunquamaudivit eos loquentes</t>
  </si>
  <si>
    <t>Requisitus de erroribus, dixit quod nunquamaudivit eos loquentes</t>
  </si>
  <si>
    <t>Sed non audivit eos dicentes errores visibilibus quod Deus non feceret ea nec de sacrata hostia nec ipse credidit predictis erroribus</t>
  </si>
  <si>
    <t>non audivit dicentes eos errors de visibilibus quod Deus no fecerat ea nec de sacramentis ecclesie</t>
  </si>
  <si>
    <t>nec audivit eos dicentes errores de visibilibus quod Deus non fecerat ea, nec de sacramentis ecclesie</t>
  </si>
  <si>
    <t>De erroribus non audivit hereticos loqui sed ipse testis credidit firmiter verum quidquid ab hereticis dicebantet audiebantur ab eis</t>
  </si>
  <si>
    <t>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t>
  </si>
  <si>
    <t>audivit hereticos predicantes quod deus non fecerat visibilia quod in baptismoet matrimonio non est salus quod hostia sacrata non erat corpus Christi et quod mortuorum corpora non resurgent</t>
  </si>
  <si>
    <t>Count of Heard Errors Tags</t>
  </si>
  <si>
    <t>neg_err_errors</t>
  </si>
  <si>
    <t xml:space="preserve">neg_err_sacrementis </t>
  </si>
  <si>
    <t>neg_err_visibilia</t>
  </si>
  <si>
    <t xml:space="preserve">neg_err_baptismo </t>
  </si>
  <si>
    <t>pos_err_cleric_say</t>
  </si>
  <si>
    <t>neg_err_hostia</t>
  </si>
  <si>
    <t>pos_err_hostia</t>
  </si>
  <si>
    <t>neg_err_sacrementis</t>
  </si>
  <si>
    <t xml:space="preserve">pos_err_matrimonio </t>
  </si>
  <si>
    <t xml:space="preserve">pos_err_resurrectione </t>
  </si>
  <si>
    <t xml:space="preserve">pos_err_hostia </t>
  </si>
  <si>
    <t xml:space="preserve">pos_err_baptismo </t>
  </si>
  <si>
    <t>Heard Errors</t>
  </si>
  <si>
    <t>Count of Heard Errors</t>
  </si>
  <si>
    <t>(Multiple Items)</t>
  </si>
  <si>
    <t>Heard Errors Where Deponents had "pos_veraces" Beliefs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</si>
</sst>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3"/>
      <color rgb="FF000000"/>
      <name val="Helvetica"/>
    </font>
    <font>
      <sz val="12"/>
      <color rgb="FF000000"/>
      <name val="Helvetica"/>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
    <border>
      <left/>
      <right/>
      <top/>
      <bottom/>
      <diagonal/>
    </border>
    <border>
      <left style="thin">
        <color theme="0"/>
      </left>
      <right/>
      <top style="thin">
        <color theme="0"/>
      </top>
      <bottom style="thin">
        <color theme="0"/>
      </bottom>
      <diagonal/>
    </border>
  </borders>
  <cellStyleXfs count="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4">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xf numFmtId="0" fontId="4" fillId="0" borderId="0" xfId="0" applyFont="1"/>
    <xf numFmtId="0" fontId="0" fillId="0" borderId="0" xfId="0" applyFont="1"/>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0" xfId="0" applyAlignment="1">
      <alignment wrapText="1"/>
    </xf>
    <xf numFmtId="0" fontId="0" fillId="0" borderId="0" xfId="0"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2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dxf>
    <dxf>
      <numFmt numFmtId="0" formatCode="General"/>
    </dxf>
    <dxf>
      <alignment horizontal="left" vertical="bottom" textRotation="0" wrapText="0" indent="0" justifyLastLine="0" shrinkToFit="0" readingOrder="0"/>
    </dxf>
    <dxf>
      <numFmt numFmtId="0" formatCode="General"/>
    </dxf>
    <dxf>
      <font>
        <b val="0"/>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3.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pivotCacheDefinition" Target="pivotCache/pivotCacheDefinition1.xml"/><Relationship Id="rId10"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Sheet3!$F$2</c:f>
              <c:strCache>
                <c:ptCount val="1"/>
                <c:pt idx="0">
                  <c:v>Total Beliefs 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Sheet3!$F$3:$F$19</c:f>
              <c:numCache>
                <c:formatCode>General</c:formatCode>
                <c:ptCount val="17"/>
                <c:pt idx="0">
                  <c:v>76.0</c:v>
                </c:pt>
                <c:pt idx="1">
                  <c:v>60.0</c:v>
                </c:pt>
                <c:pt idx="2">
                  <c:v>53.0</c:v>
                </c:pt>
                <c:pt idx="3">
                  <c:v>40.0</c:v>
                </c:pt>
                <c:pt idx="4">
                  <c:v>37.0</c:v>
                </c:pt>
                <c:pt idx="5">
                  <c:v>9.0</c:v>
                </c:pt>
                <c:pt idx="6">
                  <c:v>7.0</c:v>
                </c:pt>
                <c:pt idx="7">
                  <c:v>4.0</c:v>
                </c:pt>
                <c:pt idx="8">
                  <c:v>3.0</c:v>
                </c:pt>
                <c:pt idx="9">
                  <c:v>2.0</c:v>
                </c:pt>
                <c:pt idx="10">
                  <c:v>2.0</c:v>
                </c:pt>
                <c:pt idx="11">
                  <c:v>2.0</c:v>
                </c:pt>
                <c:pt idx="12">
                  <c:v>1.0</c:v>
                </c:pt>
                <c:pt idx="13">
                  <c:v>1.0</c:v>
                </c:pt>
                <c:pt idx="14">
                  <c:v>1.0</c:v>
                </c:pt>
                <c:pt idx="15">
                  <c:v>1.0</c:v>
                </c:pt>
                <c:pt idx="16">
                  <c:v>1.0</c:v>
                </c:pt>
              </c:numCache>
            </c:numRef>
          </c:val>
        </c:ser>
        <c:ser>
          <c:idx val="1"/>
          <c:order val="1"/>
          <c:tx>
            <c:strRef>
              <c:f>Sheet3!$G$2</c:f>
              <c:strCache>
                <c:ptCount val="1"/>
                <c:pt idx="0">
                  <c:v>% of Testimonies With Belief</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Sheet3!$G$2</c:f>
              <c:strCache>
                <c:ptCount val="1"/>
                <c:pt idx="0">
                  <c:v>% of Testimonies With Belief</c:v>
                </c:pt>
              </c:strCache>
            </c:strRef>
          </c:tx>
          <c:spPr>
            <a:solidFill>
              <a:schemeClr val="accent1"/>
            </a:solidFill>
            <a:ln>
              <a:noFill/>
            </a:ln>
            <a:effectLst/>
          </c:spPr>
          <c:invertIfNegative val="0"/>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dLbls>
        <c:gapWidth val="182"/>
        <c:axId val="-541284064"/>
        <c:axId val="-541281744"/>
      </c:barChart>
      <c:catAx>
        <c:axId val="-54128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81744"/>
        <c:crosses val="autoZero"/>
        <c:auto val="1"/>
        <c:lblAlgn val="ctr"/>
        <c:lblOffset val="100"/>
        <c:noMultiLvlLbl val="0"/>
      </c:catAx>
      <c:valAx>
        <c:axId val="-5412817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84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Sheet7!$E$4</c:f>
              <c:strCache>
                <c:ptCount val="1"/>
                <c:pt idx="0">
                  <c:v>Count of Heard Errors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Sheet7!$D$5:$D$17</c:f>
              <c:strCache>
                <c:ptCount val="13"/>
                <c:pt idx="0">
                  <c:v>pos_err_visibilia </c:v>
                </c:pt>
                <c:pt idx="1">
                  <c:v>neg_err_visibilia</c:v>
                </c:pt>
                <c:pt idx="2">
                  <c:v>pos_err_matrimonio </c:v>
                </c:pt>
                <c:pt idx="3">
                  <c:v>pos_err_hostia </c:v>
                </c:pt>
                <c:pt idx="4">
                  <c:v>neg_err_hostia </c:v>
                </c:pt>
                <c:pt idx="5">
                  <c:v>pos_err_baptismo </c:v>
                </c:pt>
                <c:pt idx="6">
                  <c:v>neg_err_matrimonio </c:v>
                </c:pt>
                <c:pt idx="7">
                  <c:v>neg_err_baptismo </c:v>
                </c:pt>
                <c:pt idx="8">
                  <c:v>pos_err_resurrectione </c:v>
                </c:pt>
                <c:pt idx="9">
                  <c:v>neg_err_resurrectione </c:v>
                </c:pt>
                <c:pt idx="10">
                  <c:v>neg_err_sacrementis </c:v>
                </c:pt>
                <c:pt idx="11">
                  <c:v>neg_err_errors</c:v>
                </c:pt>
                <c:pt idx="12">
                  <c:v>pos_err_cleric_say</c:v>
                </c:pt>
              </c:strCache>
            </c:strRef>
          </c:cat>
          <c:val>
            <c:numRef>
              <c:f>Sheet7!$E$5:$E$17</c:f>
              <c:numCache>
                <c:formatCode>General</c:formatCode>
                <c:ptCount val="13"/>
                <c:pt idx="0">
                  <c:v>32.0</c:v>
                </c:pt>
                <c:pt idx="1">
                  <c:v>32.0</c:v>
                </c:pt>
                <c:pt idx="2">
                  <c:v>28.0</c:v>
                </c:pt>
                <c:pt idx="3">
                  <c:v>28.0</c:v>
                </c:pt>
                <c:pt idx="4">
                  <c:v>26.0</c:v>
                </c:pt>
                <c:pt idx="5">
                  <c:v>22.0</c:v>
                </c:pt>
                <c:pt idx="6">
                  <c:v>22.0</c:v>
                </c:pt>
                <c:pt idx="7">
                  <c:v>22.0</c:v>
                </c:pt>
                <c:pt idx="8">
                  <c:v>21.0</c:v>
                </c:pt>
                <c:pt idx="9">
                  <c:v>14.0</c:v>
                </c:pt>
                <c:pt idx="10">
                  <c:v>11.0</c:v>
                </c:pt>
                <c:pt idx="11">
                  <c:v>11.0</c:v>
                </c:pt>
                <c:pt idx="12">
                  <c:v>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Sheet7!$B$4</c:f>
              <c:strCache>
                <c:ptCount val="1"/>
                <c:pt idx="0">
                  <c:v>11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cat>
            <c:strRef>
              <c:f>Sheet7!$A$5:$A$50</c:f>
              <c:strCache>
                <c:ptCount val="46"/>
                <c:pt idx="0">
                  <c:v>#neg_err_visibilia #neg_err_sacrementis</c:v>
                </c:pt>
                <c:pt idx="1">
                  <c:v>#pos_err_visibilia #pos_err_hostia #pos_err_matrimonio #pos_err_resurrectione</c:v>
                </c:pt>
                <c:pt idx="2">
                  <c:v>#neg_err_visibilia #neg_err_hostia #neg_err_baptismo #neg_err_matrimonio #neg_err_resurrectione</c:v>
                </c:pt>
                <c:pt idx="3">
                  <c:v>#pos_err_visibilia #pos_err_hostia #pos_err_baptismo #pos_err_matrimonio #pos_err_resurrectione</c:v>
                </c:pt>
                <c:pt idx="4">
                  <c:v>#pos_err_visibilia #pos_err_hostia #pos_err_matrimonio #pos_err_baptismo #pos_err_resurrectione</c:v>
                </c:pt>
                <c:pt idx="5">
                  <c:v>#neg_err_visibilia #neg_err_hostia #neg_err_matrimonio #neg_err_baptismo #pos_err_cleric_say</c:v>
                </c:pt>
                <c:pt idx="6">
                  <c:v>#pos_err_visibilia #pos_err_baptismo #pos_err_hostia #pos_err_matrimonio</c:v>
                </c:pt>
                <c:pt idx="7">
                  <c:v>#pos_err_visibilia #neg_err_sacrementis</c:v>
                </c:pt>
                <c:pt idx="8">
                  <c:v>#neg_err_visibilia #neg_err_hostia #neg_err_matrimonio</c:v>
                </c:pt>
                <c:pt idx="9">
                  <c:v>#neg_err_visibilia #neg_err_hostia #neg_err_matrimonio #neg_err_baptismo</c:v>
                </c:pt>
                <c:pt idx="10">
                  <c:v>#pos_err_visibilia #pos_err_baptismo #pos_err_hostia #pos_err_matrimonio #pos_err_resurrectione</c:v>
                </c:pt>
                <c:pt idx="11">
                  <c:v>#neg_err_visibilia #neg_err_hostia #neg_err_matrimonio #neg_err_resurrectione</c:v>
                </c:pt>
                <c:pt idx="12">
                  <c:v>#pos_err_visibilia #neg_err_matrimonio #neg_err_baptismo #neg_err_resurrectione #neg_err_hostia</c:v>
                </c:pt>
                <c:pt idx="13">
                  <c:v>#neg_err_visibilia #neg_err_baptismo #neg_err_matrimonio #neg_err_resurrectione #neg_err_hostia #pos_err_cleric_say</c:v>
                </c:pt>
                <c:pt idx="14">
                  <c:v>#neg_err_visibilia #neg_err_hostia #neg_err_matrimonio #pos_err_resurrectione</c:v>
                </c:pt>
                <c:pt idx="15">
                  <c:v>#neg_err_sacrementis #neg_err_visibilia</c:v>
                </c:pt>
                <c:pt idx="16">
                  <c:v>#neg_err_visibilia #neg_err_matrimonio #neg_err_baptismo #neg_err_hostia</c:v>
                </c:pt>
                <c:pt idx="17">
                  <c:v>#neg_err_visibilia #neg_err_baptismo #neg_err_matrimonio #neg_err_hostia #pos_err_cleric_say</c:v>
                </c:pt>
                <c:pt idx="18">
                  <c:v>#neg_err_visibilia #neg_err_matrimonio #neg_err_hostia #neg_err_matrimonio #neg_err_resurrectione</c:v>
                </c:pt>
                <c:pt idx="19">
                  <c:v>#neg_err_visibilia #neg_err_baptismo #neg_err_matrimonio #neg_err_hostia #neg_err_resurrectione</c:v>
                </c:pt>
                <c:pt idx="20">
                  <c:v>#pos_err_visibilia #pos_err_baptismo #pos_err_hostia #pos_err_matrimonio #pos_err_hostia</c:v>
                </c:pt>
                <c:pt idx="21">
                  <c:v>#pos_err_visibilia #neg_err_resurrectione #neg_err_hostia #neg_err_matrimonio #neg_err_baptismo</c:v>
                </c:pt>
                <c:pt idx="22">
                  <c:v>#pos_err_visibilia #pos_err_baptismo #pos_err_matrimonio #neg_err_hostia #neg_err_resurrectione</c:v>
                </c:pt>
                <c:pt idx="23">
                  <c:v>#neg_err_visibilia #neg_err_hostia</c:v>
                </c:pt>
                <c:pt idx="24">
                  <c:v>#pos_err_visibilia #pos_err_baptismo #pos_err_matrimonio #pos_err_hostia #pos_err_resurrectione</c:v>
                </c:pt>
                <c:pt idx="25">
                  <c:v>#pos_err_visibilia #pos_err_hostia</c:v>
                </c:pt>
                <c:pt idx="26">
                  <c:v>#neg_err_visibilia #neg_err_matrimonio #neg_err_resurrectione #pos_err_hostia</c:v>
                </c:pt>
                <c:pt idx="27">
                  <c:v>#pos_err_visibilia #pos_err_baptismo #pos_err_matrimonio #pos_err_hostia</c:v>
                </c:pt>
                <c:pt idx="28">
                  <c:v>#neg_err_visibilia #neg_err_baptismo #neg_err_hostia #neg_err_matrimonio #pos_err_cleric_say</c:v>
                </c:pt>
                <c:pt idx="29">
                  <c:v>#pos_err_visibilia #pos_err_baptismo #pos_err_matrimonio #pos_err_resurrectione #pos_err_hostia</c:v>
                </c:pt>
                <c:pt idx="30">
                  <c:v>#pos_err_visibilia #pos_err_hostia #pos_err_matrimonio #neg_err_baptismo #neg_err_resurrectione</c:v>
                </c:pt>
                <c:pt idx="31">
                  <c:v>#pos_err_visibilia #pos_err_hostia #neg_err_baptismo #neg_err_resurrectione</c:v>
                </c:pt>
                <c:pt idx="32">
                  <c:v>#neg_err_visibilia #neg_err_baptismo #neg_err_matrimonio #neg_err_hostia</c:v>
                </c:pt>
                <c:pt idx="33">
                  <c:v>#pos_err_visibilia #pos_err_hostia #pos_err_matrimonio</c:v>
                </c:pt>
                <c:pt idx="34">
                  <c:v>#pos_err_visibilia #pos_err_hostia #pos_err_resurrectione #pos_err_matrimonio</c:v>
                </c:pt>
                <c:pt idx="35">
                  <c:v>#pos_err_visibilia #pos_err_matrimonio #pos_err_baptismo #pos_err_hostia</c:v>
                </c:pt>
                <c:pt idx="36">
                  <c:v>#neg_err_visibilia #neg_err_sacrementis #neg_err_baptismo</c:v>
                </c:pt>
                <c:pt idx="37">
                  <c:v>#pos_err_visibilia #pos_err_hostia #pos_err_matrimonio #pos_err_resurrectione #pos_err_baptismo</c:v>
                </c:pt>
                <c:pt idx="38">
                  <c:v>#neg_err_visibilia #pos_err_matrimonio #pos_err_resurrectione #neg_err_hostia #neg_err_baptismo</c:v>
                </c:pt>
                <c:pt idx="39">
                  <c:v>#pos_err_visibilia #pos_err_matrimonio #neg_err_hostia #neg_err_baptismo #neg_err_resurrectione</c:v>
                </c:pt>
                <c:pt idx="40">
                  <c:v>#pos_err_hostia #neg_err_sacrementis #neg_err_visibilia</c:v>
                </c:pt>
                <c:pt idx="41">
                  <c:v>#pos_err_visibilia #pos_err_resurrectione #neg_err_hostia #neg_err_baptismo #neg_err_matrimonio</c:v>
                </c:pt>
                <c:pt idx="42">
                  <c:v>#pos_err_hostia #pos_err_resurrectione #pos_err_matrimonio #neg_err_visibilia</c:v>
                </c:pt>
                <c:pt idx="43">
                  <c:v>#pos_err_matrimonio #pos_err_resurrectione #neg_err_visibilia #neg_err_baptismo #neg_err_hostia</c:v>
                </c:pt>
                <c:pt idx="44">
                  <c:v>(blank)</c:v>
                </c:pt>
                <c:pt idx="45">
                  <c:v>Grand Total</c:v>
                </c:pt>
              </c:strCache>
            </c:strRef>
          </c:cat>
          <c:val>
            <c:numRef>
              <c:f>Sheet7!$B$5:$B$50</c:f>
              <c:numCache>
                <c:formatCode>General</c:formatCode>
                <c:ptCount val="46"/>
                <c:pt idx="0">
                  <c:v>6.0</c:v>
                </c:pt>
                <c:pt idx="1">
                  <c:v>4.0</c:v>
                </c:pt>
                <c:pt idx="2">
                  <c:v>3.0</c:v>
                </c:pt>
                <c:pt idx="3">
                  <c:v>3.0</c:v>
                </c:pt>
                <c:pt idx="4">
                  <c:v>3.0</c:v>
                </c:pt>
                <c:pt idx="5">
                  <c:v>2.0</c:v>
                </c:pt>
                <c:pt idx="6">
                  <c:v>2.0</c:v>
                </c:pt>
                <c:pt idx="7">
                  <c:v>2.0</c:v>
                </c:pt>
                <c:pt idx="8">
                  <c:v>2.0</c:v>
                </c:pt>
                <c:pt idx="9">
                  <c:v>2.0</c:v>
                </c:pt>
                <c:pt idx="10">
                  <c:v>2.0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5">
                  <c:v>75.0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Sheet9!$E$4</c:f>
              <c:strCache>
                <c:ptCount val="1"/>
                <c:pt idx="0">
                  <c:v>Column1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Sheet9!$D$5:$D$17</c:f>
              <c:strCache>
                <c:ptCount val="13"/>
                <c:pt idx="0">
                  <c:v>pos_err_visibilia </c:v>
                </c:pt>
                <c:pt idx="1">
                  <c:v>pos_err_matrimonio </c:v>
                </c:pt>
                <c:pt idx="2">
                  <c:v>pos_err_hostia</c:v>
                </c:pt>
                <c:pt idx="3">
                  <c:v>neg_err_visibilia </c:v>
                </c:pt>
                <c:pt idx="4">
                  <c:v>neg_err_baptismo </c:v>
                </c:pt>
                <c:pt idx="5">
                  <c:v>pos_err_resurrectione </c:v>
                </c:pt>
                <c:pt idx="6">
                  <c:v>neg_err_hostia</c:v>
                </c:pt>
                <c:pt idx="7">
                  <c:v>pos_err_baptismo </c:v>
                </c:pt>
                <c:pt idx="8">
                  <c:v>neg_err_errors</c:v>
                </c:pt>
                <c:pt idx="9">
                  <c:v>neg_err_matrimonio </c:v>
                </c:pt>
                <c:pt idx="10">
                  <c:v>neg_err_resurrectione </c:v>
                </c:pt>
                <c:pt idx="11">
                  <c:v>neg_err_sacrementis</c:v>
                </c:pt>
                <c:pt idx="12">
                  <c:v>pos_err_cleric_say</c:v>
                </c:pt>
              </c:strCache>
            </c:strRef>
          </c:cat>
          <c:val>
            <c:numRef>
              <c:f>Sheet9!$E$5:$E$17</c:f>
              <c:numCache>
                <c:formatCode>General</c:formatCode>
                <c:ptCount val="13"/>
                <c:pt idx="0">
                  <c:v>16.0</c:v>
                </c:pt>
                <c:pt idx="1">
                  <c:v>16.0</c:v>
                </c:pt>
                <c:pt idx="2">
                  <c:v>15.0</c:v>
                </c:pt>
                <c:pt idx="3">
                  <c:v>10.0</c:v>
                </c:pt>
                <c:pt idx="4">
                  <c:v>10.0</c:v>
                </c:pt>
                <c:pt idx="5">
                  <c:v>10.0</c:v>
                </c:pt>
                <c:pt idx="6">
                  <c:v>9.0</c:v>
                </c:pt>
                <c:pt idx="7">
                  <c:v>9.0</c:v>
                </c:pt>
                <c:pt idx="8">
                  <c:v>8.0</c:v>
                </c:pt>
                <c:pt idx="9">
                  <c:v>7.0</c:v>
                </c:pt>
                <c:pt idx="10">
                  <c:v>3.0</c:v>
                </c:pt>
                <c:pt idx="11">
                  <c:v>3.0</c:v>
                </c:pt>
                <c:pt idx="12">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cat>
            <c:strRef>
              <c:f>Sheet9!$A$4:$A$27</c:f>
              <c:strCache>
                <c:ptCount val="24"/>
                <c:pt idx="0">
                  <c:v>#neg_err_errors</c:v>
                </c:pt>
                <c:pt idx="1">
                  <c:v>#pos_err_visibilia #pos_err_baptismo #pos_err_hostia #pos_err_matrimonio</c:v>
                </c:pt>
                <c:pt idx="2">
                  <c:v>#pos_err_visibilia #pos_err_baptismo #pos_err_hostia #pos_err_matrimonio #pos_err_resurrectione</c:v>
                </c:pt>
                <c:pt idx="3">
                  <c:v>#neg_err_visibilia #neg_err_hostia #neg_err_matrimonio #neg_err_baptismo</c:v>
                </c:pt>
                <c:pt idx="4">
                  <c:v>#pos_err_visibilia #pos_err_hostia #pos_err_matrimonio #pos_err_resurrectione</c:v>
                </c:pt>
                <c:pt idx="5">
                  <c:v>#neg_err_visibilia #neg_err_hostia #neg_err_matrimonio</c:v>
                </c:pt>
                <c:pt idx="6">
                  <c:v>#pos_err_visibilia #pos_err_baptismo #pos_err_matrimonio #pos_err_hostia #pos_err_resurrectione</c:v>
                </c:pt>
                <c:pt idx="7">
                  <c:v>#neg_err_visibilia #neg_err_baptismo #neg_err_hostia #neg_err_matrimonio #pos_err_cleric_say</c:v>
                </c:pt>
                <c:pt idx="8">
                  <c:v>#neg_err_visibilia #neg_err_sacrementis #neg_err_baptismo</c:v>
                </c:pt>
                <c:pt idx="9">
                  <c:v>#pos_err_visibilia #pos_err_hostia #pos_err_baptismo #pos_err_matrimonio #pos_err_resurrectione</c:v>
                </c:pt>
                <c:pt idx="10">
                  <c:v>#neg_err_visibilia #pos_err_matrimonio #pos_err_resurrectione #neg_err_hostia #neg_err_baptismo</c:v>
                </c:pt>
                <c:pt idx="11">
                  <c:v>#pos_err_visibilia #pos_err_baptismo #pos_err_hostia #pos_err_matrimonio #pos_err_hostia</c:v>
                </c:pt>
                <c:pt idx="12">
                  <c:v>#pos_err_hostia #neg_err_sacrementis #neg_err_visibilia</c:v>
                </c:pt>
                <c:pt idx="13">
                  <c:v>#pos_err_visibilia #pos_err_baptismo #pos_err_matrimonio #pos_err_hostia</c:v>
                </c:pt>
                <c:pt idx="14">
                  <c:v>#pos_err_visibilia #pos_err_hostia #pos_err_matrimonio #neg_err_baptismo #neg_err_resurrectione</c:v>
                </c:pt>
                <c:pt idx="15">
                  <c:v>#pos_err_visibilia #pos_err_baptismo #pos_err_matrimonio #pos_err_resurrectione #pos_err_hostia</c:v>
                </c:pt>
                <c:pt idx="16">
                  <c:v>#pos_err_visibilia #pos_err_hostia #pos_err_resurrectione #pos_err_matrimonio</c:v>
                </c:pt>
                <c:pt idx="17">
                  <c:v>#neg_err_visibilia #neg_err_matrimonio #neg_err_baptismo #neg_err_hostia</c:v>
                </c:pt>
                <c:pt idx="18">
                  <c:v>#neg_err_visibilia #neg_err_baptismo #neg_err_matrimonio #neg_err_hostia</c:v>
                </c:pt>
                <c:pt idx="19">
                  <c:v>#pos_err_hostia #pos_err_resurrectione #pos_err_matrimonio #neg_err_visibilia</c:v>
                </c:pt>
                <c:pt idx="20">
                  <c:v>#pos_err_visibilia #pos_err_matrimonio #neg_err_hostia #neg_err_baptismo #neg_err_resurrectione</c:v>
                </c:pt>
                <c:pt idx="21">
                  <c:v>#pos_err_visibilia #neg_err_matrimonio #neg_err_baptismo #neg_err_resurrectione #neg_err_hostia</c:v>
                </c:pt>
                <c:pt idx="22">
                  <c:v>#pos_err_visibilia #neg_err_sacrementis</c:v>
                </c:pt>
                <c:pt idx="23">
                  <c:v>(blank)</c:v>
                </c:pt>
              </c:strCache>
            </c:strRef>
          </c:cat>
          <c:val>
            <c:numRef>
              <c:f>Sheet9!$B$4:$B$27</c:f>
              <c:numCache>
                <c:formatCode>General</c:formatCode>
                <c:ptCount val="24"/>
                <c:pt idx="0">
                  <c:v>8.0</c:v>
                </c:pt>
                <c:pt idx="1">
                  <c:v>2.0</c:v>
                </c:pt>
                <c:pt idx="2">
                  <c:v>2.0</c:v>
                </c:pt>
                <c:pt idx="3">
                  <c:v>2.0</c:v>
                </c:pt>
                <c:pt idx="4">
                  <c:v>2.0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1206500</xdr:colOff>
      <xdr:row>0</xdr:row>
      <xdr:rowOff>0</xdr:rowOff>
    </xdr:from>
    <xdr:to>
      <xdr:col>16</xdr:col>
      <xdr:colOff>381000</xdr:colOff>
      <xdr:row>31</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1193800</xdr:colOff>
      <xdr:row>32</xdr:row>
      <xdr:rowOff>76200</xdr:rowOff>
    </xdr:from>
    <xdr:to>
      <xdr:col>16</xdr:col>
      <xdr:colOff>558800</xdr:colOff>
      <xdr:row>55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1181100</xdr:colOff>
      <xdr:row>19</xdr:row>
      <xdr:rowOff>12700</xdr:rowOff>
    </xdr:from>
    <xdr:to>
      <xdr:col>5</xdr:col>
      <xdr:colOff>76200</xdr:colOff>
      <xdr:row>48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806450</xdr:colOff>
      <xdr:row>51</xdr:row>
      <xdr:rowOff>114300</xdr:rowOff>
    </xdr:from>
    <xdr:to>
      <xdr:col>2</xdr:col>
      <xdr:colOff>952500</xdr:colOff>
      <xdr:row>87</xdr:row>
      <xdr:rowOff>88900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381000</xdr:colOff>
      <xdr:row>18</xdr:row>
      <xdr:rowOff>190500</xdr:rowOff>
    </xdr:from>
    <xdr:to>
      <xdr:col>4</xdr:col>
      <xdr:colOff>5422900</xdr:colOff>
      <xdr:row>46</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289208</xdr:colOff>
      <xdr:row>29</xdr:row>
      <xdr:rowOff>99587</xdr:rowOff>
    </xdr:from>
    <xdr:to>
      <xdr:col>2</xdr:col>
      <xdr:colOff>679009</xdr:colOff>
      <xdr:row>65</xdr:row>
      <xdr:rowOff>201187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5733912034" createdVersion="4" refreshedVersion="4" minRefreshableVersion="3" recordCount="221">
  <cacheSource type="worksheet">
    <worksheetSource name="BELIEFSTable"/>
  </cacheSource>
  <cacheFields count="9">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longText="1"/>
    </cacheField>
    <cacheField name="Latin Start Date" numFmtId="0">
      <sharedItems containsBlank="1" count="53">
        <s v="sunt VII anni quod primo credidit hereticos esse bonos"/>
        <s v="sunt XII anni"/>
        <m/>
        <s v="sunt XV anni quod primo credidit hereticos esse bonos"/>
        <s v="Et sunt XIII anni quod primo credidit hereticos"/>
        <s v="sunt XXX anni quod primo credidit hereticos"/>
        <s v="sunt duo anni quod primo credidit"/>
        <s v="sunt XVI anni quod primo credidit hereticos esse bonos"/>
        <s v="sunt XXIII anni quod primo credit hereticos esse bonos,"/>
        <s v="sunt XX anni quod primo credidit"/>
        <s v="sunt XXII anni quod primo credidit hereticos esse bonos"/>
        <s v="suntXX anni quod primo credidit hereticos esse bonos"/>
        <s v="suntX anni quod primo credidit hereticos esse bonos homines"/>
        <s v="sunt XVIII anni quod primo credidit hereticos esse bonos"/>
        <s v="sunt VIII anni vel circa quod primo credidit hereticos essebonos"/>
        <s v="sunt VIII anni quod primo credebat hereticos esse bonos"/>
        <s v="sunt XIIIIanni vel circa quod primo credidit hereticos bonos homines"/>
        <s v="sunt XII anni quod primo credidit hereticos esse bonos"/>
        <s v="sunt XXII anniquod primo credidit hereticos esse bonos"/>
        <s v="sunt XV anni quod primo credidit hereticos esse bonos homines"/>
        <s v="sunt XL anni quod primo credidithereticos"/>
        <s v="sunt VIII anni quod primo credidit ipsos esse bono"/>
        <s v="sunt XXX anni quod hoc credidit"/>
        <s v="sunt XL anni quod hoc credidit"/>
        <s v="sunt XXV anni quod primo credidit hereticos"/>
        <s v="sunt VII anni vel circa quod primo credidit hereticos"/>
        <s v="sunt XXV anni quod primo credidit hereticos esse bonos homines"/>
        <s v="sunt XX anni quod primo credidit esse bonos homines"/>
        <s v="sunt XXX anni quod primo credidit hereticos esse bonos"/>
        <s v="sunt XII anni quod primo credidit hereticos esse bonos homines"/>
        <s v="sunt XVIanno quod primo credidit hereticos esse bonos"/>
        <s v="sunt XXanni quod primo credidit hereticos esse bonos"/>
        <s v="sunt XLV anni quod credidit"/>
        <s v="XX anni quod primo credidit"/>
        <s v="sunt L anni quod hoc credidit"/>
        <s v="sunt anni quod primo credidit hereticos esse bonos homines"/>
        <s v="sunt XIIII anni quodprimo credidit hereticos esse bonos homines"/>
        <s v="sunt VI anni quod primo credidit hereticos esse bonos homines"/>
        <s v="sunt XX anni quod primo credidit hereticos esse bonos homines"/>
        <s v="sunt X anni vel circa quod primo credidit hereticos hereticos esse bonos homines"/>
        <s v="sunt V anni quod primo credidit hereticos esse bonos homines"/>
        <s v="sunt XXX anni vel circa quod primo credidit hereticos esse bonos homines"/>
        <s v="sunt XVI anni quod primo credidit hereticos esse bonos homines"/>
        <s v="sunt XVIII anni quod primo credidit hereticos bonos homines"/>
        <s v="sunt VII anni quod primo credidit hereticos esse bonos homines"/>
        <s v="sunt Ve anni quod primo credidit hereticos"/>
        <s v="sunt VIII anni quod primo credidithereticos esse bonos"/>
        <s v="sunt IIIIor anni vel circa quod primo credidit hereticos esse bonos"/>
        <s v="sunt XL anni quod primo credidit hereticos"/>
        <s v="sunt XII anni quod primo credidit hereticos bonos homines"/>
        <s v="sunt XIII anni quod primo credidit hereticos esse bonos homines"/>
        <s v="sunt XIII anni quodhoc credidit"/>
        <s v="sunt XIIII anni quod primo credidit esse bonos homines"/>
      </sharedItems>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493.794273842592" createdVersion="4" refreshedVersion="4" minRefreshableVersion="3" recordCount="223">
  <cacheSource type="worksheet">
    <worksheetSource ref="K1:K1048576" sheet="Sheet1"/>
  </cacheSource>
  <cacheFields count="1">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493.989256712965" createdVersion="4" refreshedVersion="4" minRefreshableVersion="3" recordCount="223">
  <cacheSource type="worksheet">
    <worksheetSource ref="A1:K1048576" sheet="Sheet1"/>
  </cacheSource>
  <cacheFields count="11">
    <cacheField name="XML ID" numFmtId="0">
      <sharedItems containsBlank="1"/>
    </cacheField>
    <cacheField name="Latin Deposition" numFmtId="0">
      <sharedItems containsBlank="1" longText="1"/>
    </cacheField>
    <cacheField name="English Translation" numFmtId="0">
      <sharedItems containsBlank="1" longText="1"/>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acheField>
    <cacheField name="End Date" numFmtId="0">
      <sharedItems containsString="0" containsBlank="1" containsNumber="1" containsInteger="1" minValue="1215" maxValue="1244"/>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 v="0"/>
    <s v="sunt V anni quod ultimo dimisit ipsam credulitatem"/>
    <x v="0"/>
    <x v="0"/>
    <s v="Dixit quod credebat hereticos esse bonoshomines et habere bonam fidem et esse veraces et amicos Dei"/>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x v="1"/>
    <s v="sunt IIIIor anni"/>
    <x v="1"/>
    <x v="1"/>
    <s v="credidit hereticos esse bonos et habere bonam fidem et esseveraces et amicos Dei"/>
    <x v="0"/>
  </r>
  <r>
    <x v="1"/>
    <s v="credidit hereticos esse bonos et habere bonam fidem et esseveraces et amicos Dei"/>
    <m/>
    <x v="2"/>
    <m/>
    <x v="2"/>
    <x v="2"/>
    <m/>
    <x v="1"/>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 v="3"/>
    <s v="sunt X anni quod non credidit."/>
    <x v="3"/>
    <x v="3"/>
    <s v="Dixit etiam quod credidit hereticos esse bonos homines et habere bonam fidem et esse veraces et amicos Die."/>
    <x v="2"/>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x v="4"/>
    <s v="et sunt VI anni ultimo dimisit"/>
    <x v="4"/>
    <x v="4"/>
    <s v="credidit hereticos esse bonos et haberebonam fidem et esse veraces et amicos Dei."/>
    <x v="2"/>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 v="5"/>
    <s v="sunt XIX anni quod ultimo dimisit"/>
    <x v="5"/>
    <x v="5"/>
    <s v="quod credidit hereticos esse bonos et habere bonam fidem et esse veraces et amicos Dei"/>
    <x v="0"/>
  </r>
  <r>
    <x v="4"/>
    <s v="quod credidit hereticos esse bonos et habere bonam fidem et esse veraces et amicos Dei"/>
    <m/>
    <x v="2"/>
    <m/>
    <x v="2"/>
    <x v="2"/>
    <m/>
    <x v="1"/>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 v="6"/>
    <s v="est annus quod ultimo dimisit"/>
    <x v="6"/>
    <x v="6"/>
    <s v="credidit hereticos esse bonos et habere bonam fidem et esse veraces et amicos Dei"/>
    <x v="0"/>
  </r>
  <r>
    <x v="5"/>
    <s v="credidit hereticos esse bonos et habere bonam fidem et esse veraces et amicos Dei"/>
    <m/>
    <x v="2"/>
    <m/>
    <x v="2"/>
    <x v="2"/>
    <m/>
    <x v="1"/>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 v="7"/>
    <s v="non credidit VIII anni sunt"/>
    <x v="7"/>
    <x v="7"/>
    <s v="Predictos hereticos credidit essebonos homines et amicos Dei et posse salvari per ipsos licet sciret quod ecclesia persequereter eos"/>
    <x v="3"/>
  </r>
  <r>
    <x v="6"/>
    <s v="Predictos hereticos credidit essebonos homines et amicos Dei et posse salvari per ipsos licet sciret quod ecclesia persequereter eos"/>
    <m/>
    <x v="2"/>
    <m/>
    <x v="2"/>
    <x v="2"/>
    <m/>
    <x v="1"/>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x v="8"/>
    <s v="non credit postquam fecit confessionem suam de heresi fratri Ferrario et socio suo, inquisitores, apud Saysac"/>
    <x v="8"/>
    <x v="8"/>
    <s v="Predictos hereticos credit esse bonos et habere bonam fidem et posse salvari per ipsos"/>
    <x v="4"/>
  </r>
  <r>
    <x v="7"/>
    <s v="Predictos hereticos credit esse bonos et habere bonam fidem et posse salvari per ipsos"/>
    <m/>
    <x v="2"/>
    <m/>
    <x v="2"/>
    <x v="2"/>
    <m/>
    <x v="1"/>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 v="2"/>
    <m/>
    <x v="2"/>
    <x v="2"/>
    <s v="Predictos hereticos credidit tunc esse bonos homines et habere bonam fidem licet sciret quod Ecclesia persequeretur eos"/>
    <x v="5"/>
  </r>
  <r>
    <x v="8"/>
    <s v="Predictos hereticos credidit tunc esse bonos homines et habere bonam fidem licet sciret quod Ecclesia persequeretur eos"/>
    <m/>
    <x v="2"/>
    <m/>
    <x v="2"/>
    <x v="2"/>
    <m/>
    <x v="1"/>
  </r>
  <r>
    <x v="9"/>
    <s v="credidit hereticos esse bonos homines et habere bonam fidem et esse veraceset amicos Dei."/>
    <m/>
    <x v="2"/>
    <m/>
    <x v="2"/>
    <x v="2"/>
    <m/>
    <x v="1"/>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x v="2"/>
    <m/>
    <x v="2"/>
    <x v="2"/>
    <m/>
    <x v="1"/>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 v="2"/>
    <m/>
    <x v="2"/>
    <x v="2"/>
    <m/>
    <x v="1"/>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 v="9"/>
    <s v="non credidit X anni"/>
    <x v="9"/>
    <x v="3"/>
    <s v="Predictos hereticos credidit essebonos homines et habere bonam fidem et posse salvari per ipsos licet sciret quod ecclesia persequeret eos"/>
    <x v="4"/>
  </r>
  <r>
    <x v="11"/>
    <s v="Predictos hereticos credidit essebonos homines et habere bonam fidem et posse salvari per ipsos licet sciret quod ecclesia persequeret eos"/>
    <m/>
    <x v="2"/>
    <m/>
    <x v="2"/>
    <x v="2"/>
    <m/>
    <x v="1"/>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 v="2"/>
    <m/>
    <x v="2"/>
    <x v="2"/>
    <s v="Predictos hereticos credidit esse bonos homines et habere bonam fidem et posse salvari per ipsos."/>
    <x v="4"/>
  </r>
  <r>
    <x v="12"/>
    <s v="Predictos hereticos credidit esse bonos homines et habere bonam fidem et posse salvari per ipsos."/>
    <m/>
    <x v="2"/>
    <m/>
    <x v="2"/>
    <x v="2"/>
    <m/>
    <x v="1"/>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 v="10"/>
    <s v="sed non credidit postquam frater Ferrarius reconciliavitipsam"/>
    <x v="8"/>
    <x v="9"/>
    <s v="Predictos hereticos credidit esse bonos homines et habere bonam fidem et posse salvari per ipsos licet sciret quod ecclesia persequereter eos"/>
    <x v="4"/>
  </r>
  <r>
    <x v="13"/>
    <s v="Predictos hereticos credidit esse bonos homines et habere bonam fidem et posse salvari per ipsos licet sciret quod ecclesia persequereter eos"/>
    <m/>
    <x v="2"/>
    <m/>
    <x v="2"/>
    <x v="2"/>
    <m/>
    <x v="1"/>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x v="11"/>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r>
  <r>
    <x v="14"/>
    <s v="Predictos hereticos credidit esse bonos homines et habere bonam fidem et esse amicos Dei et posse salvari per ipsos licet sciret quod Ecclesia persequeretur eos."/>
    <m/>
    <x v="2"/>
    <m/>
    <x v="2"/>
    <x v="2"/>
    <m/>
    <x v="1"/>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 v="12"/>
    <s v="sed non credidit sex anni sunt"/>
    <x v="10"/>
    <x v="4"/>
    <s v="Predictos hereticos crediditesse bonos homines et habere bonam fidem et posse salvari per ipsos licet sciret quod ecclesia persequeretur eos."/>
    <x v="4"/>
  </r>
  <r>
    <x v="15"/>
    <s v="Predictos hereticos crediditesse bonos homines et habere bonam fidem et posse salvari per ipsos licet sciret quod ecclesia persequeretur eos."/>
    <m/>
    <x v="2"/>
    <m/>
    <x v="2"/>
    <x v="2"/>
    <m/>
    <x v="1"/>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x v="2"/>
    <m/>
    <x v="2"/>
    <x v="2"/>
    <s v="Predictos hereticos non credidit esse bonos nec habere bonam fidem nec posse salvari per ipsos"/>
    <x v="7"/>
  </r>
  <r>
    <x v="16"/>
    <s v="Predictos hereticos non credidit esse bonos nec habere bonam fidem nec posse salvari per ipsos"/>
    <m/>
    <x v="2"/>
    <m/>
    <x v="2"/>
    <x v="2"/>
    <m/>
    <x v="1"/>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 v="13"/>
    <s v="sunt anni quod dimisit omnino credulitatem illorum"/>
    <x v="11"/>
    <x v="6"/>
    <s v="Predictos hereticos credidit esse bonos homines et haberebonam fidem et posse salvari per ipsos quamvis sciret ecclesia persequeretur eos"/>
    <x v="4"/>
  </r>
  <r>
    <x v="17"/>
    <s v="Predictos hereticos credidit esse bonos homines et haberebonam fidem et posse salvari per ipsos quamvis sciret ecclesia persequeretur eos"/>
    <m/>
    <x v="2"/>
    <m/>
    <x v="2"/>
    <x v="2"/>
    <m/>
    <x v="1"/>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x v="14"/>
    <s v="sunt IIIIor anni quod non credidit predicta omnia"/>
    <x v="12"/>
    <x v="1"/>
    <s v="Predictos hereticoscredidit esse bonos homines et habere bonam fidem et posse salvari per ipsos licet sciret quod ecclesia persequeretur eos"/>
    <x v="4"/>
  </r>
  <r>
    <x v="18"/>
    <s v="Predictos hereticoscredidit esse bonos homines et habere bonam fidem et posse salvari per ipsos licet sciret quod ecclesia persequeretur eos"/>
    <m/>
    <x v="2"/>
    <m/>
    <x v="2"/>
    <x v="2"/>
    <m/>
    <x v="1"/>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 v="2"/>
    <m/>
    <x v="2"/>
    <x v="2"/>
    <s v="Predictos hereticos o credidit hereticos credidit esse bonos homines et per ipsos licet sciret quod ecclesia persequeretur eos"/>
    <x v="8"/>
  </r>
  <r>
    <x v="19"/>
    <s v="Predictos hereticos o credidit hereticos credidit esse bonos homines et per ipsos licet sciret quod ecclesia persequeretur eos"/>
    <m/>
    <x v="2"/>
    <m/>
    <x v="2"/>
    <x v="2"/>
    <m/>
    <x v="1"/>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 v="2"/>
    <m/>
    <x v="2"/>
    <x v="2"/>
    <s v="Predictos hereticos credidit esse bonos homines et habere bonamfidem et esse amicos Dei et veraces licet sciret quod ecclesia persequeretur eos, et si moreretur tunc velletmori in manibus eorum."/>
    <x v="2"/>
  </r>
  <r>
    <x v="20"/>
    <s v="Predictos hereticos credidit esse bonos homines et habere bonamfidem et esse amicos Dei et veraces licet sciret quod ecclesia persequeretur eos, et si moreretur tunc velletmori in manibus eorum."/>
    <m/>
    <x v="2"/>
    <m/>
    <x v="2"/>
    <x v="2"/>
    <m/>
    <x v="1"/>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 v="15"/>
    <s v="non credebat VI anni sunt"/>
    <x v="12"/>
    <x v="4"/>
    <s v="credidit esse bonos homines at habere bonam fidem licet sciret quod Ecclesia persequeretur eos"/>
    <x v="5"/>
  </r>
  <r>
    <x v="21"/>
    <s v="credidit esse bonos homines at habere bonam fidem licet sciret quod Ecclesia persequeretur eos"/>
    <m/>
    <x v="2"/>
    <m/>
    <x v="2"/>
    <x v="2"/>
    <m/>
    <x v="1"/>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x v="16"/>
    <s v="sunt XIII anni vel circa quod ultimo dimisit illam credulitatem"/>
    <x v="13"/>
    <x v="5"/>
    <s v="credidit hereticos esse bonos homines et habere bonam fidem et esse veraces et amicos Dei et posse salvari per ipsos."/>
    <x v="9"/>
  </r>
  <r>
    <x v="22"/>
    <s v="credidit hereticos esse bonos homines et habere bonam fidem et esse veraces et amicos Dei et posse salvari per ipsos."/>
    <m/>
    <x v="2"/>
    <m/>
    <x v="2"/>
    <x v="2"/>
    <m/>
    <x v="1"/>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 v="2"/>
    <m/>
    <x v="2"/>
    <x v="2"/>
    <s v="nunquam adoravit nec nec credidit eos hereticos bonos homines nec esse veraces nec amicos dei nec posse salvariper ipsos"/>
    <x v="1"/>
  </r>
  <r>
    <x v="23"/>
    <s v="nunquam adoravit nec nec credidit eos hereticos bonos homines nec esse veraces nec amicos dei nec posse salvariper ipsos"/>
    <m/>
    <x v="2"/>
    <m/>
    <x v="2"/>
    <x v="2"/>
    <m/>
    <x v="1"/>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x v="17"/>
    <s v="sunt V anni quod non credidit"/>
    <x v="1"/>
    <x v="0"/>
    <s v="se credidisse hereticos esse bonos homines et habere bonam fidem et esse veraces et amicos Dei et posse salvari per ipsos"/>
    <x v="9"/>
  </r>
  <r>
    <x v="24"/>
    <s v="se credidisse hereticos esse bonos homines et habere bonam fidem et esse veraces et amicos Dei et posse salvari per ipsos"/>
    <m/>
    <x v="2"/>
    <m/>
    <x v="2"/>
    <x v="2"/>
    <m/>
    <x v="1"/>
  </r>
  <r>
    <x v="25"/>
    <s v="se credidisse hereticos esse bonos homines et habere bonam fidem et esse veraces et amicos Dei et posse salvari per ipsos"/>
    <m/>
    <x v="2"/>
    <m/>
    <x v="2"/>
    <x v="2"/>
    <m/>
    <x v="1"/>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 v="18"/>
    <s v="sunt VIII anni quod non credidit"/>
    <x v="8"/>
    <x v="7"/>
    <s v="se credidisse esse bonos homines ethabere bonam fidem et esse veraces et amicos Dei et posse salvari per ipsos."/>
    <x v="9"/>
  </r>
  <r>
    <x v="26"/>
    <s v="se credidisse esse bonos homines ethabere bonam fidem et esse veraces et amicos Dei et posse salvari per ipsos."/>
    <m/>
    <x v="2"/>
    <m/>
    <x v="2"/>
    <x v="2"/>
    <m/>
    <x v="1"/>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 v="19"/>
    <s v="sunt X anni quod non credidit"/>
    <x v="3"/>
    <x v="3"/>
    <m/>
    <x v="1"/>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x v="2"/>
    <m/>
    <x v="2"/>
    <x v="2"/>
    <m/>
    <x v="1"/>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x v="9"/>
    <s v="non credidit XV anni sunt"/>
    <x v="9"/>
    <x v="10"/>
    <m/>
    <x v="1"/>
  </r>
  <r>
    <x v="28"/>
    <s v="credidit eos esse bonos homines et haberebonam fidem et esse amicos Dei."/>
    <m/>
    <x v="2"/>
    <m/>
    <x v="2"/>
    <x v="2"/>
    <m/>
    <x v="1"/>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x v="20"/>
    <s v="sunt XII anni quod ultimo dimisit errores eorum"/>
    <x v="14"/>
    <x v="5"/>
    <s v="Predictos hereticos credidit esse bonos et habere bonam fidem"/>
    <x v="5"/>
  </r>
  <r>
    <x v="29"/>
    <s v="Predictos hereticos credidit esse bonos et habere bonam fidem"/>
    <m/>
    <x v="2"/>
    <m/>
    <x v="2"/>
    <x v="2"/>
    <m/>
    <x v="1"/>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 v="21"/>
    <s v="in eodem anno dimisit errores."/>
    <x v="12"/>
    <x v="7"/>
    <s v="Predictos hereticos credidit esse bonos homines et habere bonam fidem."/>
    <x v="10"/>
  </r>
  <r>
    <x v="30"/>
    <s v="Predictos hereticos credidit esse bonos homines et habere bonam fidem."/>
    <m/>
    <x v="2"/>
    <m/>
    <x v="2"/>
    <x v="2"/>
    <m/>
    <x v="1"/>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x v="2"/>
    <m/>
    <x v="2"/>
    <x v="2"/>
    <s v="Item. Dixit postea quod predictos hereticos esse bonos homines et habere bonamfidem et cetera"/>
    <x v="10"/>
  </r>
  <r>
    <x v="31"/>
    <s v="Item. Dixit postea quod predictos hereticos esse bonos homines et habere bonamfidem et cetera"/>
    <m/>
    <x v="2"/>
    <m/>
    <x v="2"/>
    <x v="2"/>
    <m/>
    <x v="1"/>
  </r>
  <r>
    <x v="32"/>
    <s v="credidit hereticos esse bonos homineslicet sciret quod ecclesia persequeretur eos."/>
    <m/>
    <x v="2"/>
    <m/>
    <x v="2"/>
    <x v="2"/>
    <m/>
    <x v="1"/>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x v="2"/>
    <m/>
    <x v="2"/>
    <x v="2"/>
    <s v="Dixit etiam quod non audivit hereticos dicentes errores de visibilibus nec de hostia sacrata nec de matrimonio sed bene audivit ipsos dicentes quod carnis resurrectio non erit sed ipse testis non credidit eis."/>
    <x v="11"/>
  </r>
  <r>
    <x v="34"/>
    <s v="credidit hereticos esse bonos homines licet sciret quod ecclesia persequeretur eos"/>
    <m/>
    <x v="2"/>
    <m/>
    <x v="2"/>
    <x v="2"/>
    <m/>
    <x v="1"/>
  </r>
  <r>
    <x v="35"/>
    <s v="credidittunc hereticos esse bonos homines licet sciret quod ecclesia persequeretur eos"/>
    <m/>
    <x v="2"/>
    <m/>
    <x v="2"/>
    <x v="2"/>
    <m/>
    <x v="1"/>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 v="22"/>
    <s v="sunt VI anni non credidit."/>
    <x v="5"/>
    <x v="4"/>
    <s v="credidit hereticos esse bonos homines licet sciret quod ecclesia persequeretur eos"/>
    <x v="12"/>
  </r>
  <r>
    <x v="36"/>
    <s v="credidit hereticos esse bonos homines licet sciret quod ecclesia persequeretur eos"/>
    <m/>
    <x v="2"/>
    <m/>
    <x v="2"/>
    <x v="2"/>
    <m/>
    <x v="1"/>
  </r>
  <r>
    <x v="37"/>
    <s v="credidit hereticos esse bones homines licet sciret quod Ecclesia persequeretur eos"/>
    <m/>
    <x v="2"/>
    <m/>
    <x v="2"/>
    <x v="2"/>
    <m/>
    <x v="1"/>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 v="2"/>
    <s v="sed non credidit Ve anni sunt ut dictum est"/>
    <x v="2"/>
    <x v="0"/>
    <s v="credidit hereticos esse bones homines licet sciret quod ecclesia persequeretur eos"/>
    <x v="12"/>
  </r>
  <r>
    <x v="38"/>
    <s v="credidit hereticos esse bones homines licet sciret quod ecclesia persequeretur eos"/>
    <m/>
    <x v="2"/>
    <m/>
    <x v="2"/>
    <x v="2"/>
    <m/>
    <x v="1"/>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 v="23"/>
    <s v="sunt VII anni quod non credidit."/>
    <x v="14"/>
    <x v="11"/>
    <s v="credidit hereticos esse bonos homines licet sciretquod ecclesia persequeretur eos"/>
    <x v="12"/>
  </r>
  <r>
    <x v="39"/>
    <s v="credidit hereticos esse bonos homines licet sciretquod ecclesia persequeretur eos"/>
    <m/>
    <x v="2"/>
    <m/>
    <x v="2"/>
    <x v="2"/>
    <m/>
    <x v="1"/>
  </r>
  <r>
    <x v="40"/>
    <s v="Credidit hereticos esse bones homines et credidit salvari cum ipsis licet sciret quod ecclesiapersequeretur eos"/>
    <m/>
    <x v="2"/>
    <m/>
    <x v="2"/>
    <x v="2"/>
    <m/>
    <x v="1"/>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 v="24"/>
    <s v="sunt Veanni quod non credidit."/>
    <x v="15"/>
    <x v="0"/>
    <s v="Dixit etiam quod credidit hereticos esse bonoset habere bonam fidem et esse veraces et amicos Dei"/>
    <x v="0"/>
  </r>
  <r>
    <x v="41"/>
    <s v="Dixit etiam quod credidit hereticos esse bonoset habere bonam fidem et esse veraces et amicos Dei"/>
    <m/>
    <x v="2"/>
    <m/>
    <x v="2"/>
    <x v="2"/>
    <m/>
    <x v="1"/>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 v="2"/>
    <m/>
    <x v="2"/>
    <x v="2"/>
    <s v="credidit hereticos esse bonos homineset habere bonam fidem et esse veraces et amicos Dei."/>
    <x v="0"/>
  </r>
  <r>
    <x v="42"/>
    <s v="credidit hereticos esse bonos homineset habere bonam fidem et esse veraces et amicos Dei."/>
    <m/>
    <x v="2"/>
    <m/>
    <x v="2"/>
    <x v="2"/>
    <m/>
    <x v="1"/>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x v="25"/>
    <s v="sunt III anni quod non credidit."/>
    <x v="0"/>
    <x v="8"/>
    <s v="audivit hereticos dicentes quod Deus non fecit celum etteram et ipse credidit predicto errori. De baptismo, de hostia sacrata, de matrimonio, de resurrectione mortuorum non recolitquod audivit hereticos loquentes"/>
    <x v="13"/>
  </r>
  <r>
    <x v="44"/>
    <s v="credidit esse bonos homines et habere bonamfidem et esse veraces et amicos Dei et posse salvari per ipsos"/>
    <m/>
    <x v="2"/>
    <m/>
    <x v="2"/>
    <x v="2"/>
    <m/>
    <x v="1"/>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 v="26"/>
    <s v="non credidit VI anni sunt"/>
    <x v="15"/>
    <x v="4"/>
    <s v="Predictos hereticos credidit esse bonoset habere bonam fidem et amicos die et posse salvarri salvari per ipsos"/>
    <x v="6"/>
  </r>
  <r>
    <x v="45"/>
    <s v="Predictos hereticos credidit esse bonoset habere bonam fidem et amicos die et posse salvarri salvari per ipsos"/>
    <m/>
    <x v="2"/>
    <m/>
    <x v="2"/>
    <x v="2"/>
    <m/>
    <x v="1"/>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x v="2"/>
    <m/>
    <x v="2"/>
    <x v="2"/>
    <m/>
    <x v="1"/>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 v="2"/>
    <m/>
    <x v="2"/>
    <x v="2"/>
    <s v="Predictos hereticos non credidit esse bonos homines nec habere bonam fidem nec posse salvariper ipsos"/>
    <x v="7"/>
  </r>
  <r>
    <x v="46"/>
    <s v="Predictos hereticos non credidit esse bonos homines nec habere bonam fidem nec posse salvariper ipsos"/>
    <m/>
    <x v="2"/>
    <m/>
    <x v="2"/>
    <x v="2"/>
    <m/>
    <x v="1"/>
  </r>
  <r>
    <x v="46"/>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x v="2"/>
    <m/>
    <x v="2"/>
    <x v="2"/>
    <m/>
    <x v="1"/>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 v="2"/>
    <m/>
    <x v="2"/>
    <x v="2"/>
    <s v="Predictos hereticos credidit esse bonos homines et habere etbonam fidem et esse amicos Die et posse salvari per ipsos"/>
    <x v="6"/>
  </r>
  <r>
    <x v="47"/>
    <s v="Predictos hereticos credidit esse bonos homines et habere etbonam fidem et esse amicos Die et posse salvari per ipsos"/>
    <m/>
    <x v="2"/>
    <m/>
    <x v="2"/>
    <x v="2"/>
    <m/>
    <x v="1"/>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 v="27"/>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r>
  <r>
    <x v="48"/>
    <s v="Predictos hereticos credidit esse bonos homines et habere bonam fidem et esse amicos die et veraces licet sciret quod ecclesia persequitor eos"/>
    <m/>
    <x v="2"/>
    <m/>
    <x v="2"/>
    <x v="2"/>
    <m/>
    <x v="1"/>
  </r>
  <r>
    <x v="48"/>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x v="2"/>
    <m/>
    <x v="2"/>
    <x v="2"/>
    <m/>
    <x v="1"/>
  </r>
  <r>
    <x v="49"/>
    <s v="Alibi non vidit hereticos nec credidit nunquam esse bonos homines nec habere bonam fidem nec posse salvari per ipsos"/>
    <m/>
    <x v="2"/>
    <m/>
    <x v="2"/>
    <x v="2"/>
    <m/>
    <x v="1"/>
  </r>
  <r>
    <x v="50"/>
    <s v="Predictos hereticos credidit esse bonos homines et habere bonamfidem et amicos die et posse salvari per ipsos licet sciret quod ecclesia persequeretur eos"/>
    <m/>
    <x v="2"/>
    <m/>
    <x v="2"/>
    <x v="2"/>
    <m/>
    <x v="1"/>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 v="28"/>
    <s v="sunt X anniquod non credidit"/>
    <x v="5"/>
    <x v="3"/>
    <s v="Predictos hereticos credidit esse bonos homines et haberebonam fidem et posse salvari per ipsos"/>
    <x v="15"/>
  </r>
  <r>
    <x v="51"/>
    <s v="Predictos hereticos credidit esse bonos homines et haberebonam fidem et posse salvari per ipsos"/>
    <m/>
    <x v="2"/>
    <m/>
    <x v="2"/>
    <x v="2"/>
    <m/>
    <x v="1"/>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 v="29"/>
    <s v="non credidit V anni sunt"/>
    <x v="1"/>
    <x v="0"/>
    <s v="predictos hereticos credidit esse bonos homines et habere bonam fidem et esse amicos Die et veraces et possesalvari per ipsos licet sciret quod ecclesia persequeretur eos"/>
    <x v="6"/>
  </r>
  <r>
    <x v="52"/>
    <s v="predictos hereticos credidit esse bonos homines et habere bonam fidem et esse amicos Die et veraces et possesalvari per ipsos licet sciret quod ecclesia persequeretur eos"/>
    <m/>
    <x v="2"/>
    <m/>
    <x v="2"/>
    <x v="2"/>
    <m/>
    <x v="1"/>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 v="2"/>
    <m/>
    <x v="2"/>
    <x v="2"/>
    <s v="Predictos hereticos credidit esse bonos homines et habere bonam fidem et esse amicos dei et veraceset posse salvari per ipsos"/>
    <x v="16"/>
  </r>
  <r>
    <x v="53"/>
    <s v="Predictos hereticos credidit esse bonos homines et habere bonam fidem et esse amicos dei et veraceset posse salvari per ipsos"/>
    <m/>
    <x v="2"/>
    <m/>
    <x v="2"/>
    <x v="2"/>
    <m/>
    <x v="1"/>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 v="30"/>
    <s v="non credit postquam fecit confessionem suam fratri Ferrario inquisitori apud Limos."/>
    <x v="7"/>
    <x v="8"/>
    <s v="Predictos hereticos credidit esse bonoshomines et habere bonam fidem et esse amicos Dei et veraces et posse salvari per ipsos"/>
    <x v="17"/>
  </r>
  <r>
    <x v="54"/>
    <s v="Predictos hereticos credidit esse bonoshomines et habere bonam fidem et esse amicos Dei et veraces et posse salvari per ipsos"/>
    <m/>
    <x v="2"/>
    <m/>
    <x v="2"/>
    <x v="2"/>
    <m/>
    <x v="1"/>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 v="31"/>
    <s v="sunt duo anni quod non credidit"/>
    <x v="9"/>
    <x v="12"/>
    <s v="predictos hereticos credidit esse bonos homines et amicos dei et esse veraces et posse salvariper ipsos"/>
    <x v="18"/>
  </r>
  <r>
    <x v="55"/>
    <s v="predictos hereticos credidit esse bonos homines et amicos dei et esse veraces et posse salvariper ipsos"/>
    <m/>
    <x v="2"/>
    <m/>
    <x v="2"/>
    <x v="2"/>
    <m/>
    <x v="1"/>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 v="2"/>
    <m/>
    <x v="2"/>
    <x v="2"/>
    <s v="Predictos hereticos credidit esse bonos homines et habere bonam fidem at esse amicos Dei"/>
    <x v="19"/>
  </r>
  <r>
    <x v="56"/>
    <s v="Predictos hereticos credidit esse bonos homines et habere bonam fidem at esse amicos Dei"/>
    <m/>
    <x v="2"/>
    <m/>
    <x v="2"/>
    <x v="2"/>
    <m/>
    <x v="1"/>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x v="2"/>
    <m/>
    <x v="2"/>
    <x v="2"/>
    <s v="Dixit etiam quod credidit hereticos esse bonossed non veraces nec amicos Die"/>
    <x v="20"/>
  </r>
  <r>
    <x v="57"/>
    <s v="Dixit etiam quod credidit hereticos esse bonossed non veraces nec amicos Die"/>
    <m/>
    <x v="2"/>
    <m/>
    <x v="2"/>
    <x v="2"/>
    <m/>
    <x v="1"/>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 v="2"/>
    <m/>
    <x v="2"/>
    <x v="2"/>
    <s v="credidit hereticos esse bonos homines et veraces et amicos Dei licet sciret quod ecclesia persequeretur eos"/>
    <x v="21"/>
  </r>
  <r>
    <x v="58"/>
    <s v="credidit hereticos esse bonos homines et veraces et amicos Dei licet sciret quod ecclesia persequeretur eos"/>
    <m/>
    <x v="2"/>
    <m/>
    <x v="2"/>
    <x v="2"/>
    <m/>
    <x v="1"/>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 v="2"/>
    <m/>
    <x v="2"/>
    <x v="2"/>
    <s v="credidit hereticos esse bonos homines et veraces et amicos Dei"/>
    <x v="21"/>
  </r>
  <r>
    <x v="59"/>
    <s v="credidit hereticos esse bonos homines et veraces et amicos Dei"/>
    <m/>
    <x v="2"/>
    <m/>
    <x v="2"/>
    <x v="2"/>
    <m/>
    <x v="1"/>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 v="32"/>
    <m/>
    <x v="16"/>
    <x v="2"/>
    <s v="tunc credidit hereticos esse bonos homines et veraces et amicos Dei et posse salvari per ipsos"/>
    <x v="22"/>
  </r>
  <r>
    <x v="60"/>
    <s v="tunc credidit hereticos esse bonos homines et veraces et amicos Dei et posse salvari per ipsos"/>
    <m/>
    <x v="2"/>
    <m/>
    <x v="2"/>
    <x v="2"/>
    <m/>
    <x v="1"/>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m/>
    <x v="2"/>
    <m/>
    <x v="2"/>
    <x v="2"/>
    <m/>
    <x v="1"/>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 v="33"/>
    <s v="sunt duo anni quod non credidit"/>
    <x v="9"/>
    <x v="12"/>
    <s v="credidit hereticos esse bonos homines et veraces et amicos Dei licet sciret quod Ecclesia persequeretureos"/>
    <x v="23"/>
  </r>
  <r>
    <x v="62"/>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x v="2"/>
    <m/>
    <x v="2"/>
    <x v="2"/>
    <m/>
    <x v="1"/>
  </r>
  <r>
    <x v="62"/>
    <s v="Etabiuravit heresim et iuravit et cetera. Testes: qui in confessione Ermengardis. Et non habuit penitentiam."/>
    <s v="She abjured heresy and wore, etc. Witnesses: as in the confession of Ermengarde. She was not given penance."/>
    <x v="2"/>
    <m/>
    <x v="2"/>
    <x v="2"/>
    <m/>
    <x v="1"/>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 v="2"/>
    <m/>
    <x v="2"/>
    <x v="2"/>
    <s v="non credidit hereticos esse bonos homines necveraces nec amicos Dei"/>
    <x v="24"/>
  </r>
  <r>
    <x v="63"/>
    <s v="non credidit hereticos esse bonos homines necveraces nec amicos Dei"/>
    <m/>
    <x v="2"/>
    <m/>
    <x v="2"/>
    <x v="2"/>
    <m/>
    <x v="1"/>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 v="5"/>
    <s v="non credidit XI anni anni sunt"/>
    <x v="5"/>
    <x v="13"/>
    <s v="credidit esse bonos homines et habere bonam fidem et esse amicos Dei et veraces licet sciret quod Ecclesia persequetor eos."/>
    <x v="2"/>
  </r>
  <r>
    <x v="64"/>
    <s v="credidit esse bonos homines et habere bonam fidem et esse amicos Dei et veraces licet sciret quod Ecclesia persequetor eos."/>
    <m/>
    <x v="2"/>
    <m/>
    <x v="2"/>
    <x v="2"/>
    <m/>
    <x v="1"/>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 v="2"/>
    <m/>
    <x v="2"/>
    <x v="2"/>
    <s v="non credidit firmiter hereticos esse bonos homines sed quandoque credidit ipsos esse bonos et quandoque discredebat"/>
    <x v="12"/>
  </r>
  <r>
    <x v="65"/>
    <s v="non credidit firmiter hereticos esse bonos homines sed quandoque credidit ipsos esse bonos et quandoque discredebat"/>
    <m/>
    <x v="2"/>
    <m/>
    <x v="2"/>
    <x v="2"/>
    <m/>
    <x v="1"/>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x v="2"/>
    <m/>
    <x v="2"/>
    <x v="2"/>
    <m/>
    <x v="1"/>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 v="2"/>
    <m/>
    <x v="2"/>
    <x v="2"/>
    <s v="credidit hereticos esse bonos homines et habere bonam fidem et credidit erroribus heresibus supradictis"/>
    <x v="5"/>
  </r>
  <r>
    <x v="65"/>
    <s v="credidit hereticos esse bonos homines et habere bonam fidem et credidit erroribus heresibus supradictis"/>
    <m/>
    <x v="2"/>
    <m/>
    <x v="2"/>
    <x v="2"/>
    <m/>
    <x v="1"/>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 v="34"/>
    <s v="sunt XII quod non credidit"/>
    <x v="17"/>
    <x v="5"/>
    <s v="credidit hereticos esse bonos homines et veraces et amicos Dei licet sciret quod ecclesia persequiretur eos"/>
    <x v="21"/>
  </r>
  <r>
    <x v="66"/>
    <s v="credidit hereticos esse bonos homines et veraces et amicos Dei licet sciret quod ecclesia persequiretur eos"/>
    <m/>
    <x v="2"/>
    <m/>
    <x v="2"/>
    <x v="2"/>
    <m/>
    <x v="1"/>
  </r>
  <r>
    <x v="67"/>
    <s v="se credidisse hereticos esse bonos homines et habere bonam fidem et esse veraceset amicos Die et posse salvari per ipsos"/>
    <m/>
    <x v="2"/>
    <m/>
    <x v="2"/>
    <x v="2"/>
    <m/>
    <x v="1"/>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x v="2"/>
    <m/>
    <x v="2"/>
    <x v="2"/>
    <s v="nec credidit hereticosesse bonos homines nec habere bonam fidem"/>
    <x v="25"/>
  </r>
  <r>
    <x v="68"/>
    <s v="nec credidit hereticosesse bonos homines nec habere bonam fidem"/>
    <m/>
    <x v="2"/>
    <m/>
    <x v="2"/>
    <x v="2"/>
    <m/>
    <x v="1"/>
  </r>
  <r>
    <x v="69"/>
    <s v="Se credidisse hereticos esse bonos homines et habere bonam fidem et esse veraces et amicos Deiet posse salvari per ipsos"/>
    <m/>
    <x v="2"/>
    <m/>
    <x v="2"/>
    <x v="2"/>
    <m/>
    <x v="1"/>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x v="35"/>
    <s v="non stetit in illa credulitatenisi per unum annum"/>
    <x v="15"/>
    <x v="14"/>
    <s v="predictos hereticos credidit esse bonos homines et habere bonam fidem et esse amicos Dei et veraces et posse salvari per ipsos"/>
    <x v="16"/>
  </r>
  <r>
    <x v="70"/>
    <s v="predictos hereticos credidit esse bonos homines et habere bonam fidem et esse amicos Dei et veraces et posse salvari per ipsos"/>
    <m/>
    <x v="2"/>
    <m/>
    <x v="2"/>
    <x v="2"/>
    <m/>
    <x v="1"/>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x v="2"/>
    <m/>
    <x v="2"/>
    <x v="2"/>
    <m/>
    <x v="1"/>
  </r>
  <r>
    <x v="72"/>
    <s v="Alibi nunquam vidit hereticos nisi captos nec credidit nec adoravit nec dedit nec misit nec duxit nec eorumpredicationem audivit. Et abiuravit heresim et iuravit et cetera. Testes: predicti."/>
    <m/>
    <x v="2"/>
    <m/>
    <x v="2"/>
    <x v="2"/>
    <m/>
    <x v="1"/>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x v="2"/>
    <m/>
    <x v="2"/>
    <x v="2"/>
    <s v="Predictos hereticos credidit esse bonos homines et veraces et amicos Die et habere bonam fidem et posse salvari peripsos"/>
    <x v="26"/>
  </r>
  <r>
    <x v="73"/>
    <s v="Predictos hereticos credidit esse bonos homines et veraces et amicos Die et habere bonam fidem et posse salvari peripsos"/>
    <m/>
    <x v="2"/>
    <m/>
    <x v="2"/>
    <x v="2"/>
    <m/>
    <x v="1"/>
  </r>
  <r>
    <x v="74"/>
    <s v="Predictos hereticos credidit esse bonos homines et veraces et amicos Dei et habere bonam fidem et posse salvari per ipsos licet sciret quo ecclesia persequeretur eos"/>
    <m/>
    <x v="2"/>
    <m/>
    <x v="2"/>
    <x v="2"/>
    <m/>
    <x v="1"/>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x v="2"/>
    <m/>
    <x v="2"/>
    <x v="2"/>
    <s v="fuit confessa apud Saxiacum fratri Ferrario et postea non vidit hereticos"/>
    <x v="1"/>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x v="36"/>
    <s v="stetit in illa credulitate per IIIIor annos"/>
    <x v="13"/>
    <x v="1"/>
    <s v="Predictos hereticos credidit esse bonos homines et veraces et amicos Dei et habere bonam fidem et posse salvari per ipsos licet sciret quod ecclesa persequitor eos"/>
    <x v="22"/>
  </r>
  <r>
    <x v="76"/>
    <s v="Predictos hereticos credidit esse bonos homines et veraces et amicos Dei et habere bonam fidem et posse salvari per ipsos licet sciret quod ecclesa persequitor eos"/>
    <m/>
    <x v="2"/>
    <m/>
    <x v="2"/>
    <x v="2"/>
    <m/>
    <x v="1"/>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x v="3"/>
    <s v="non stesl stetit in illa credulitate nisi per sex annos"/>
    <x v="3"/>
    <x v="15"/>
    <s v="Predictos hereticos credidit esse bonos homines et veraces et amicos Dei et habere bonam fidem fidem et posse salvari per ipsos licet sciretquod ecclesia persequeretur eos"/>
    <x v="27"/>
  </r>
  <r>
    <x v="77"/>
    <s v="Predictos hereticos credidit esse bonos homines et veraces et amicos Dei et habere bonam fidem fidem et posse salvari per ipsos licet sciretquod ecclesia persequeretur eos"/>
    <m/>
    <x v="2"/>
    <m/>
    <x v="2"/>
    <x v="2"/>
    <m/>
    <x v="1"/>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x v="2"/>
    <m/>
    <x v="2"/>
    <x v="2"/>
    <s v="nec credidit hereticos esse bonos homines nec esse veraces nec habere bonam fidem nec posse salvari per ipsos"/>
    <x v="28"/>
  </r>
  <r>
    <x v="78"/>
    <s v="nec credidit hereticos esse bonos homines nec esse veraces nec habere bonam fidem nec posse salvari per ipsos"/>
    <m/>
    <x v="2"/>
    <m/>
    <x v="2"/>
    <x v="2"/>
    <m/>
    <x v="1"/>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x v="37"/>
    <s v="non stetit in illa credulitatenisi per duos annos"/>
    <x v="18"/>
    <x v="1"/>
    <s v="Predictos credidit esse bonos homines et veraces et amicos Dei et habere bonam fidem et posse salvari per ipso licet sciret quod Ecclesia persequeretur eos"/>
    <x v="29"/>
  </r>
  <r>
    <x v="79"/>
    <s v="Predictos credidit esse bonos homines et veraces et amicos Dei et habere bonam fidem et posse salvari per ipso licet sciret quod Ecclesia persequeretur eos"/>
    <m/>
    <x v="2"/>
    <m/>
    <x v="2"/>
    <x v="2"/>
    <m/>
    <x v="1"/>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x v="0"/>
    <s v="non stetit in illa credulitate nisi per duos annos"/>
    <x v="0"/>
    <x v="0"/>
    <s v="Predictos hereticos cre credidit esse bonos homines et veraces et amicos Dei et habere bonam fidem et posse salvari per ipsos licet sciretquod ecclesia persequeretur eos"/>
    <x v="6"/>
  </r>
  <r>
    <x v="80"/>
    <s v="Predictos hereticos cre credidit esse bonos homines et veraces et amicos Dei et habere bonam fidem et posse salvari per ipsos licet sciretquod ecclesia persequeretur eos"/>
    <m/>
    <x v="2"/>
    <m/>
    <x v="2"/>
    <x v="2"/>
    <m/>
    <x v="1"/>
  </r>
  <r>
    <x v="81"/>
    <s v="Dixit tamen quod nunquam credidit hereticos esse bonos homines"/>
    <m/>
    <x v="2"/>
    <m/>
    <x v="2"/>
    <x v="2"/>
    <m/>
    <x v="1"/>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x v="38"/>
    <s v="sed non credidit postquam fecit predictum confessionem Fratri Ferrario"/>
    <x v="9"/>
    <x v="0"/>
    <s v="Predictos hereticos credidit esse bonos homines et habere bonamfidem et esse amicos Die licet sciret quod Ecclesia persequeretur eos"/>
    <x v="19"/>
  </r>
  <r>
    <x v="82"/>
    <s v="Predictos hereticos credidit esse bonos homines et habere bonamfidem et esse amicos Die licet sciret quod Ecclesia persequeretur eos"/>
    <m/>
    <x v="2"/>
    <m/>
    <x v="2"/>
    <x v="2"/>
    <m/>
    <x v="1"/>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x v="39"/>
    <s v="sed non credidit annus est elapsus idest"/>
    <x v="10"/>
    <x v="6"/>
    <s v="Predictos hereticos credidit esse bonos homines et habere bonam fidem et posse salvari per ipsos licet sciret quod ecclesia perseqeuretur eos"/>
    <x v="30"/>
  </r>
  <r>
    <x v="83"/>
    <s v="Predictos hereticos credidit esse bonos homines et habere bonam fidem et posse salvari per ipsos licet sciret quod ecclesia perseqeuretur eos"/>
    <m/>
    <x v="2"/>
    <m/>
    <x v="2"/>
    <x v="2"/>
    <m/>
    <x v="1"/>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x v="40"/>
    <s v="sed non credidit postquam fuit confessus et est anno."/>
    <x v="19"/>
    <x v="6"/>
    <s v="Predictos hereticos credidit esse bonos homines et habere bonam fidem et esse amicos Dei licet sciret quod ecclesia perseqeuretur eos"/>
    <x v="31"/>
  </r>
  <r>
    <x v="84"/>
    <s v="Predictos hereticos credidit esse bonos homines et habere bonam fidem et esse amicos Dei licet sciret quod ecclesia perseqeuretur eos"/>
    <m/>
    <x v="2"/>
    <m/>
    <x v="2"/>
    <x v="2"/>
    <m/>
    <x v="1"/>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x v="2"/>
    <m/>
    <x v="2"/>
    <x v="2"/>
    <s v="Predictos hereticos non credidit esse bonos homines nec habere bonam fidem nec posse salvari per ipsos licetadoraret eos"/>
    <x v="7"/>
  </r>
  <r>
    <x v="85"/>
    <s v="Predictos hereticos non credidit esse bonos homines nec habere bonam fidem nec posse salvari per ipsos licetadoraret eos"/>
    <m/>
    <x v="2"/>
    <m/>
    <x v="2"/>
    <x v="2"/>
    <m/>
    <x v="1"/>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x v="2"/>
    <m/>
    <x v="2"/>
    <x v="2"/>
    <s v="Predictos hereticos credidit esse bonos homineset habere bonam fidem licet sciret quod ecclesia persequeretur eos."/>
    <x v="5"/>
  </r>
  <r>
    <x v="86"/>
    <s v="Predictos hereticos credidit esse bonos homineset habere bonam fidem licet sciret quod ecclesia persequeretur eos."/>
    <m/>
    <x v="2"/>
    <m/>
    <x v="2"/>
    <x v="2"/>
    <m/>
    <x v="1"/>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x v="41"/>
    <s v="sed non credidit duo anni sunt"/>
    <x v="5"/>
    <x v="12"/>
    <s v="Predictos hereticos credidit esse bonos homines et habere bonam fidem et esse amicos dei licet sciret quod ecclesia persequeretur eos"/>
    <x v="31"/>
  </r>
  <r>
    <x v="87"/>
    <s v="Predictos hereticos credidit esse bonos homines et habere bonam fidem et esse amicos dei licet sciret quod ecclesia persequeretur eos"/>
    <m/>
    <x v="2"/>
    <m/>
    <x v="2"/>
    <x v="2"/>
    <m/>
    <x v="1"/>
  </r>
  <r>
    <x v="88"/>
    <s v="nec credidit eos bonos homines"/>
    <m/>
    <x v="2"/>
    <m/>
    <x v="2"/>
    <x v="2"/>
    <m/>
    <x v="1"/>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x v="42"/>
    <s v="sed non credidit postquam fecit confessionem suam fratri Ferrario apud Cocas et est annus."/>
    <x v="7"/>
    <x v="6"/>
    <s v="Predictos hereticos credidit esse bonos homines et amicos Dei et veraces et posse salvari per ipsoslicet sciret quod ecclesia persequeretor eos"/>
    <x v="32"/>
  </r>
  <r>
    <x v="89"/>
    <s v="Predictos hereticos credidit esse bonos homines et amicos Dei et veraces et posse salvari per ipsoslicet sciret quod ecclesia persequeretor eos"/>
    <m/>
    <x v="2"/>
    <m/>
    <x v="2"/>
    <x v="2"/>
    <m/>
    <x v="1"/>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x v="29"/>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r>
  <r>
    <x v="90"/>
    <s v="Predictos hereticos credidit esse bonos homines et habere bonam fidem et esse amicos Dei et veraces licetsciret quod Ecclesia persequeretur eos"/>
    <m/>
    <x v="2"/>
    <m/>
    <x v="2"/>
    <x v="2"/>
    <m/>
    <x v="1"/>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x v="3"/>
    <s v="non credidit postquam facet dictam confessione fratri Ferrario, inquisitori, apud Limos"/>
    <x v="3"/>
    <x v="8"/>
    <s v="Predictos hereticos credidit esse bonos homines et habere bonam fidem et posse salvari per ipsos"/>
    <x v="15"/>
  </r>
  <r>
    <x v="91"/>
    <s v="Predictos hereticos credidit esse bonos homines et habere bonam fidem et posse salvari per ipsos"/>
    <m/>
    <x v="2"/>
    <m/>
    <x v="2"/>
    <x v="2"/>
    <m/>
    <x v="1"/>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x v="2"/>
    <m/>
    <x v="2"/>
    <x v="2"/>
    <s v="Predictos hereticos credidit esse bonos homines et habere bonam fidem et esse amicos Dei et posse salvariper ipsos licet sciret quod Ecclesia persequeretur eos"/>
    <x v="8"/>
  </r>
  <r>
    <x v="92"/>
    <s v="Predictos hereticos credidit esse bonos homines et habere bonam fidem et esse amicos Dei et posse salvariper ipsos licet sciret quod Ecclesia persequeretur eos"/>
    <m/>
    <x v="2"/>
    <m/>
    <x v="2"/>
    <x v="2"/>
    <m/>
    <x v="1"/>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x v="2"/>
    <m/>
    <x v="2"/>
    <x v="2"/>
    <s v="Non credidit hereticos esse bonos homines nec habere bonam fidem nec adoravit eos, sedad instantiam Ysarni de Gibel adoravit eas non quod crederet in eis"/>
    <x v="25"/>
  </r>
  <r>
    <x v="93"/>
    <s v="Non credidit hereticos esse bonos homines nec habere bonam fidem nec adoravit eos, sedad instantiam Ysarni de Gibel adoravit eas non quod crederet in eis"/>
    <m/>
    <x v="2"/>
    <m/>
    <x v="2"/>
    <x v="2"/>
    <m/>
    <x v="1"/>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x v="43"/>
    <s v="non credit X anni sunt."/>
    <x v="11"/>
    <x v="3"/>
    <s v="Predictos hereticos esse bonos homines et habere bonam fidem et esse amicos Dei et posse salvariper ipsos"/>
    <x v="8"/>
  </r>
  <r>
    <x v="94"/>
    <s v="Predictos hereticos esse bonos homines et habere bonam fidem et esse amicos Dei et posse salvariper ipsos"/>
    <m/>
    <x v="2"/>
    <m/>
    <x v="2"/>
    <x v="2"/>
    <m/>
    <x v="1"/>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x v="2"/>
    <m/>
    <x v="2"/>
    <x v="2"/>
    <m/>
    <x v="1"/>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x v="2"/>
    <m/>
    <x v="2"/>
    <x v="2"/>
    <s v="credidit hereticos esse bonos homines et habere bonam fidem et esse veraces et amicos Dei"/>
    <x v="33"/>
  </r>
  <r>
    <x v="96"/>
    <s v="credidit hereticos esse bonos homines et habere bonam fidem et esse veraces et amicos Dei"/>
    <m/>
    <x v="2"/>
    <m/>
    <x v="2"/>
    <x v="2"/>
    <m/>
    <x v="1"/>
  </r>
  <r>
    <x v="97"/>
    <s v="Predictos hereticos non credidit esse bonos homines nec habere bonam fidem"/>
    <m/>
    <x v="2"/>
    <m/>
    <x v="2"/>
    <x v="2"/>
    <m/>
    <x v="1"/>
  </r>
  <r>
    <x v="98"/>
    <s v="Alibi non vidit hereticos nec credidit nec adoravit nec aliquid dedit nec misit nec eorum predicationem audivit nisi nisi ut supradictum est. Et abiuravit heresim et iuravit et cetera. Testes: predicti."/>
    <m/>
    <x v="2"/>
    <m/>
    <x v="2"/>
    <x v="2"/>
    <m/>
    <x v="1"/>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x v="44"/>
    <s v="sunt IIII anni quod non credidit eos esse bonos"/>
    <x v="0"/>
    <x v="1"/>
    <s v="Predictos hereticos credidit esse bonos homines et habere bonam fidem licet sciret l quod ecclesiapersequeretur eos"/>
    <x v="5"/>
  </r>
  <r>
    <x v="99"/>
    <s v="Predictos hereticos credidit esse bonos homines et habere bonam fidem licet sciret l quod ecclesiapersequeretur eos"/>
    <m/>
    <x v="2"/>
    <m/>
    <x v="2"/>
    <x v="2"/>
    <m/>
    <x v="1"/>
  </r>
  <r>
    <x v="100"/>
    <s v="Predictas hereticas credidit esse bonas feminas et habere bonam fidem"/>
    <m/>
    <x v="2"/>
    <m/>
    <x v="2"/>
    <x v="2"/>
    <m/>
    <x v="1"/>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x v="2"/>
    <m/>
    <x v="2"/>
    <x v="2"/>
    <s v="Predictos hereticos credidit esse bonos homines et habere bonam fidem licet sciret quod ecclesia persequeretur eos"/>
    <x v="5"/>
  </r>
  <r>
    <x v="101"/>
    <s v="Predictos hereticos credidit esse bonos homines et habere bonam fidem licet sciret quod ecclesia persequeretur eos"/>
    <m/>
    <x v="2"/>
    <m/>
    <x v="2"/>
    <x v="2"/>
    <m/>
    <x v="1"/>
  </r>
  <r>
    <x v="102"/>
    <s v="Alibi non vidit hereticos nec credidit nec adoravit nec aliquid dedit nec misit nec eorum predicationem audivit."/>
    <m/>
    <x v="2"/>
    <m/>
    <x v="2"/>
    <x v="2"/>
    <m/>
    <x v="1"/>
  </r>
  <r>
    <x v="103"/>
    <s v="Predictos hereticos credidit esse bonos homines et amicos Die et esse veraces et habere bonam fidem et esse salus cum ipsis"/>
    <m/>
    <x v="2"/>
    <m/>
    <x v="2"/>
    <x v="2"/>
    <m/>
    <x v="1"/>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x v="17"/>
    <s v="sunt IIIIor quod ultimo dimisit"/>
    <x v="1"/>
    <x v="1"/>
    <s v="credidit predictos hereticos esse bonos homines et amicos Die et esse veraces et habere bonamfidem et posse salvari per ipsos licet sciret quod ecclesia persequeretur eos"/>
    <x v="34"/>
  </r>
  <r>
    <x v="104"/>
    <s v="credidit predictos hereticos esse bonos homines et amicos Die et esse veraces et habere bonamfidem et posse salvari per ipsos licet sciret quod ecclesia persequeretur eos"/>
    <m/>
    <x v="2"/>
    <m/>
    <x v="2"/>
    <x v="2"/>
    <m/>
    <x v="1"/>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x v="45"/>
    <s v="sunt duo anni quod ultimo dimsit"/>
    <x v="19"/>
    <x v="12"/>
    <s v="predictos hereticos credidit esse bonos homines etamicos Dei et esse veraces et habere bonam fidem et posse salvari per ipsos vel cum ipsos"/>
    <x v="35"/>
  </r>
  <r>
    <x v="105"/>
    <s v="predictos hereticos credidit esse bonos homines etamicos Dei et esse veraces et habere bonam fidem et posse salvari per ipsos vel cum ipsos"/>
    <m/>
    <x v="2"/>
    <m/>
    <x v="2"/>
    <x v="2"/>
    <m/>
    <x v="1"/>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x v="46"/>
    <s v="sed non stetit in illa credulitatem nisi per duos menses"/>
    <x v="12"/>
    <x v="7"/>
    <s v="Predictos hereticos credidit esse bonos homines et habere bonam fidem et posse salvari per ipsos licet sciret quod Ecclesia persequeretur eos"/>
    <x v="4"/>
  </r>
  <r>
    <x v="106"/>
    <s v="Predictos hereticos credidit esse bonos homines et habere bonam fidem et posse salvari per ipsos licet sciret quod Ecclesia persequeretur eos"/>
    <m/>
    <x v="2"/>
    <m/>
    <x v="2"/>
    <x v="2"/>
    <m/>
    <x v="1"/>
  </r>
  <r>
    <x v="107"/>
    <s v="predictos hereticos credidit esse bonos homines et esse amicos Die et veraces et habere bonam fidem et possesalvari cum ipsis licet sciret quod ecclesia persequeretor eos."/>
    <m/>
    <x v="2"/>
    <m/>
    <x v="2"/>
    <x v="2"/>
    <m/>
    <x v="1"/>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x v="47"/>
    <s v="non stetit in illa credulitate nisi per duos annos"/>
    <x v="20"/>
    <x v="12"/>
    <s v="Predictos hereticos credidit esse bonos et habere bonam fidem et esse amicos Die licet sciretquod ecclesia persequeretor eos"/>
    <x v="19"/>
  </r>
  <r>
    <x v="108"/>
    <s v="Predictos hereticos credidit esse bonos et habere bonam fidem et esse amicos Die licet sciretquod ecclesia persequeretor eos"/>
    <m/>
    <x v="2"/>
    <m/>
    <x v="2"/>
    <x v="2"/>
    <m/>
    <x v="1"/>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x v="2"/>
    <m/>
    <x v="2"/>
    <x v="2"/>
    <s v="Predictos hereticos non credidit esse bonos nec habere bonam fidem licet semel adoravit eas ad instantiam predictorum Bernardi Alzeu et Bernardi Marti"/>
    <x v="25"/>
  </r>
  <r>
    <x v="109"/>
    <s v="Predictos hereticos non credidit esse bonos nec habere bonam fidem licet semel adoravit eas ad instantiam predictorum Bernardi Alzeu et Bernardi Marti"/>
    <m/>
    <x v="2"/>
    <m/>
    <x v="2"/>
    <x v="2"/>
    <m/>
    <x v="1"/>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x v="48"/>
    <s v="sunt XXX anni quod ultimo dimsit illorum credulatem"/>
    <x v="14"/>
    <x v="16"/>
    <s v="Predictos hereticos credidit esse bonos homines et amicosDie et esse veraces et habere bonam fidem et posse salvari per eos"/>
    <x v="36"/>
  </r>
  <r>
    <x v="110"/>
    <s v="Predictos hereticos credidit esse bonos homines et amicosDie et esse veraces et habere bonam fidem et posse salvari per eos"/>
    <m/>
    <x v="2"/>
    <m/>
    <x v="2"/>
    <x v="2"/>
    <m/>
    <x v="1"/>
  </r>
  <r>
    <x v="111"/>
    <s v="credidit hereticos esse bonos homines et veraces et amicos Dei licet sciret quodecclesia persequeretor eos."/>
    <m/>
    <x v="2"/>
    <m/>
    <x v="2"/>
    <x v="2"/>
    <m/>
    <x v="1"/>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x v="2"/>
    <m/>
    <x v="2"/>
    <x v="2"/>
    <m/>
    <x v="1"/>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x v="2"/>
    <m/>
    <x v="2"/>
    <x v="2"/>
    <s v="predictashereticas credidit esse bonas feminas et habere bonam fidem et esse amicas Dei licet sciret quod ecclesia persequeretor eas"/>
    <x v="19"/>
  </r>
  <r>
    <x v="113"/>
    <s v="predictashereticas credidit esse bonas feminas et habere bonam fidem et esse amicas Dei licet sciret quod ecclesia persequeretor eas"/>
    <m/>
    <x v="2"/>
    <m/>
    <x v="2"/>
    <x v="2"/>
    <m/>
    <x v="1"/>
  </r>
  <r>
    <x v="114"/>
    <s v="Alibi nunquam vidit hereticos nisi captos nec credidit nec adoravit nec dedit nec misit nec duxit nec eorum predicationem audivit. Et fuit confessus apud Saxiacum fratri Ferrario et posteanon vidit hereticos. Et abiuravit heresim et iuravit. Testes predicti."/>
    <m/>
    <x v="2"/>
    <m/>
    <x v="2"/>
    <x v="2"/>
    <m/>
    <x v="1"/>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x v="49"/>
    <s v="non stetit in illa credulitate nisi per duos annos"/>
    <x v="1"/>
    <x v="3"/>
    <s v="Predictos hereticos credidit esse bonos homines et veraces et amicos Dei et habere bonam fidem et posse salvari per ipsos licet sciretquo ecclesia persequeretor eos"/>
    <x v="27"/>
  </r>
  <r>
    <x v="115"/>
    <s v="Predictos hereticos credidit esse bonos homines et veraces et amicos Dei et habere bonam fidem et posse salvari per ipsos licet sciretquo ecclesia persequeretor eos"/>
    <m/>
    <x v="2"/>
    <m/>
    <x v="2"/>
    <x v="2"/>
    <m/>
    <x v="1"/>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x v="50"/>
    <s v="non stetit in illa credulitate nisi per VIIIanni."/>
    <x v="13"/>
    <x v="4"/>
    <s v="Predictos hereticos credidit esse bonos homines et veraces et amicos Dei et habere bonam fidem et posse salvari per ipsoslicet sciret quod ecclesia persequeretor eos"/>
    <x v="27"/>
  </r>
  <r>
    <x v="116"/>
    <s v="Predictos hereticos credidit esse bonos homines et veraces et amicos Dei et habere bonam fidem et posse salvari per ipsoslicet sciret quod ecclesia persequeretor eos"/>
    <m/>
    <x v="2"/>
    <m/>
    <x v="2"/>
    <x v="2"/>
    <m/>
    <x v="1"/>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x v="2"/>
    <m/>
    <x v="2"/>
    <x v="2"/>
    <s v="Predictos hereticos credidit essebonos homines et veraces et amicos Dei et posse salvari per ipsos"/>
    <x v="22"/>
  </r>
  <r>
    <x v="117"/>
    <s v="Predictos hereticos credidit essebonos homines et veraces et amicos Dei et posse salvari per ipsos"/>
    <m/>
    <x v="2"/>
    <m/>
    <x v="2"/>
    <x v="2"/>
    <m/>
    <x v="1"/>
  </r>
  <r>
    <x v="118"/>
    <s v="Predictos hereticos credidit esse bonos homines et amicos Dei et veraces et posse salvari per ipsos licet sciret quod ecclesiapersequeretur eos"/>
    <m/>
    <x v="2"/>
    <m/>
    <x v="2"/>
    <x v="2"/>
    <m/>
    <x v="1"/>
  </r>
  <r>
    <x v="119"/>
    <s v="Predictos homines hereticos credidit esse bonos homines et veraces et amicos Dei et habere bonamfidem l et posse salvari per ipsos licet sciret quod ecclesia persequeretor eos"/>
    <m/>
    <x v="2"/>
    <m/>
    <x v="2"/>
    <x v="2"/>
    <m/>
    <x v="1"/>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x v="2"/>
    <m/>
    <x v="2"/>
    <x v="2"/>
    <m/>
    <x v="1"/>
  </r>
  <r>
    <x v="121"/>
    <s v="Alibi non vidit hereticos nec Valdenses neccredidit nec adoravit nec dedit nec misit nec duxit nec eorum predicationem audivit. Et fuit confessus aliis inquisitoribus qua confessione conceditesse veram."/>
    <m/>
    <x v="2"/>
    <m/>
    <x v="2"/>
    <x v="2"/>
    <m/>
    <x v="1"/>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x v="2"/>
    <m/>
    <x v="2"/>
    <x v="2"/>
    <m/>
    <x v="1"/>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x v="2"/>
    <m/>
    <x v="2"/>
    <x v="2"/>
    <m/>
    <x v="1"/>
  </r>
  <r>
    <x v="124"/>
    <s v="Alibi non vidit hereticos nec credidit nec adoravit nec adoravit nec dedit nec misit nec duxit nec eorum predicationem audivit. Et sunt confessa fratri Ferrario et fratri Willelmo Arnaldi, inquisitore, quos confessiones concredit esse veras."/>
    <m/>
    <x v="2"/>
    <m/>
    <x v="2"/>
    <x v="2"/>
    <m/>
    <x v="1"/>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x v="51"/>
    <s v="dimisit illam credulitatem ultimo VI VI anni sunt"/>
    <x v="13"/>
    <x v="4"/>
    <s v="Predictos hereticos credidit esse bonos homines et veraces et amicos Die et habere bonam fidem et posse salvari per ipsos licet sciret quod ecclesia persequeretur eos"/>
    <x v="22"/>
  </r>
  <r>
    <x v="125"/>
    <s v="Predictos hereticos credidit esse bonos homines et veraces et amicos Die et habere bonam fidem et posse salvari per ipsos licet sciret quod ecclesia persequeretur eos"/>
    <m/>
    <x v="2"/>
    <m/>
    <x v="2"/>
    <x v="2"/>
    <m/>
    <x v="1"/>
  </r>
  <r>
    <x v="126"/>
    <s v="credidit hereticos esse bonos homines quando stabant publice"/>
    <m/>
    <x v="2"/>
    <m/>
    <x v="2"/>
    <x v="2"/>
    <m/>
    <x v="1"/>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x v="52"/>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r>
  <r>
    <x v="127"/>
    <s v="Predictos hereticos credidit esse bonos homines et veraces et amico Dei et habere bonam fidem et posse salvari per ipsoslicet sciret quod ecclesia persequeretur eos"/>
    <m/>
    <x v="2"/>
    <m/>
    <x v="2"/>
    <x v="2"/>
    <m/>
    <x v="1"/>
  </r>
</pivotCacheRecords>
</file>

<file path=xl/pivotCache/pivotCacheRecords2.xml><?xml version="1.0" encoding="utf-8"?>
<pivotCacheRecords xmlns="http://schemas.openxmlformats.org/spreadsheetml/2006/main" xmlns:r="http://schemas.openxmlformats.org/officeDocument/2006/relationships" count="223">
  <r>
    <x v="0"/>
  </r>
  <r>
    <x v="1"/>
  </r>
  <r>
    <x v="2"/>
  </r>
  <r>
    <x v="3"/>
  </r>
  <r>
    <x v="4"/>
  </r>
  <r>
    <x v="5"/>
  </r>
  <r>
    <x v="2"/>
  </r>
  <r>
    <x v="6"/>
  </r>
  <r>
    <x v="2"/>
  </r>
  <r>
    <x v="2"/>
  </r>
  <r>
    <x v="2"/>
  </r>
  <r>
    <x v="7"/>
  </r>
  <r>
    <x v="2"/>
  </r>
  <r>
    <x v="8"/>
  </r>
  <r>
    <x v="2"/>
  </r>
  <r>
    <x v="2"/>
  </r>
  <r>
    <x v="2"/>
  </r>
  <r>
    <x v="2"/>
  </r>
  <r>
    <x v="8"/>
  </r>
  <r>
    <x v="2"/>
  </r>
  <r>
    <x v="9"/>
  </r>
  <r>
    <x v="2"/>
  </r>
  <r>
    <x v="9"/>
  </r>
  <r>
    <x v="2"/>
  </r>
  <r>
    <x v="10"/>
  </r>
  <r>
    <x v="2"/>
  </r>
  <r>
    <x v="8"/>
  </r>
  <r>
    <x v="2"/>
  </r>
  <r>
    <x v="11"/>
  </r>
  <r>
    <x v="2"/>
  </r>
  <r>
    <x v="12"/>
  </r>
  <r>
    <x v="2"/>
  </r>
  <r>
    <x v="12"/>
  </r>
  <r>
    <x v="2"/>
  </r>
  <r>
    <x v="10"/>
  </r>
  <r>
    <x v="2"/>
  </r>
  <r>
    <x v="10"/>
  </r>
  <r>
    <x v="2"/>
  </r>
  <r>
    <x v="12"/>
  </r>
  <r>
    <x v="2"/>
  </r>
  <r>
    <x v="13"/>
  </r>
  <r>
    <x v="2"/>
  </r>
  <r>
    <x v="2"/>
  </r>
  <r>
    <x v="2"/>
  </r>
  <r>
    <x v="6"/>
  </r>
  <r>
    <x v="2"/>
  </r>
  <r>
    <x v="2"/>
  </r>
  <r>
    <x v="4"/>
  </r>
  <r>
    <x v="2"/>
  </r>
  <r>
    <x v="2"/>
  </r>
  <r>
    <x v="2"/>
  </r>
  <r>
    <x v="2"/>
  </r>
  <r>
    <x v="2"/>
  </r>
  <r>
    <x v="2"/>
  </r>
  <r>
    <x v="2"/>
  </r>
  <r>
    <x v="2"/>
  </r>
  <r>
    <x v="2"/>
  </r>
  <r>
    <x v="2"/>
  </r>
  <r>
    <x v="2"/>
  </r>
  <r>
    <x v="2"/>
  </r>
  <r>
    <x v="14"/>
  </r>
  <r>
    <x v="2"/>
  </r>
  <r>
    <x v="2"/>
  </r>
  <r>
    <x v="15"/>
  </r>
  <r>
    <x v="2"/>
  </r>
  <r>
    <x v="2"/>
  </r>
  <r>
    <x v="16"/>
  </r>
  <r>
    <x v="2"/>
  </r>
  <r>
    <x v="17"/>
  </r>
  <r>
    <x v="2"/>
  </r>
  <r>
    <x v="2"/>
  </r>
  <r>
    <x v="18"/>
  </r>
  <r>
    <x v="2"/>
  </r>
  <r>
    <x v="19"/>
  </r>
  <r>
    <x v="2"/>
  </r>
  <r>
    <x v="20"/>
  </r>
  <r>
    <x v="2"/>
  </r>
  <r>
    <x v="21"/>
  </r>
  <r>
    <x v="2"/>
  </r>
  <r>
    <x v="2"/>
  </r>
  <r>
    <x v="22"/>
  </r>
  <r>
    <x v="2"/>
  </r>
  <r>
    <x v="2"/>
  </r>
  <r>
    <x v="23"/>
  </r>
  <r>
    <x v="2"/>
  </r>
  <r>
    <x v="24"/>
  </r>
  <r>
    <x v="2"/>
  </r>
  <r>
    <x v="2"/>
  </r>
  <r>
    <x v="2"/>
  </r>
  <r>
    <x v="2"/>
  </r>
  <r>
    <x v="25"/>
  </r>
  <r>
    <x v="2"/>
  </r>
  <r>
    <x v="21"/>
  </r>
  <r>
    <x v="2"/>
  </r>
  <r>
    <x v="26"/>
  </r>
  <r>
    <x v="2"/>
  </r>
  <r>
    <x v="27"/>
  </r>
  <r>
    <x v="2"/>
  </r>
  <r>
    <x v="24"/>
  </r>
  <r>
    <x v="2"/>
  </r>
  <r>
    <x v="28"/>
  </r>
  <r>
    <x v="2"/>
  </r>
  <r>
    <x v="29"/>
  </r>
  <r>
    <x v="2"/>
  </r>
  <r>
    <x v="17"/>
  </r>
  <r>
    <x v="2"/>
  </r>
  <r>
    <x v="30"/>
  </r>
  <r>
    <x v="2"/>
  </r>
  <r>
    <x v="2"/>
  </r>
  <r>
    <x v="2"/>
  </r>
  <r>
    <x v="2"/>
  </r>
  <r>
    <x v="31"/>
  </r>
  <r>
    <x v="2"/>
  </r>
  <r>
    <x v="2"/>
  </r>
  <r>
    <x v="32"/>
  </r>
  <r>
    <x v="2"/>
  </r>
  <r>
    <x v="33"/>
  </r>
  <r>
    <x v="2"/>
  </r>
  <r>
    <x v="34"/>
  </r>
  <r>
    <x v="2"/>
  </r>
  <r>
    <x v="2"/>
  </r>
  <r>
    <x v="2"/>
  </r>
  <r>
    <x v="2"/>
  </r>
  <r>
    <x v="34"/>
  </r>
  <r>
    <x v="2"/>
  </r>
  <r>
    <x v="2"/>
  </r>
  <r>
    <x v="2"/>
  </r>
  <r>
    <x v="2"/>
  </r>
  <r>
    <x v="2"/>
  </r>
  <r>
    <x v="28"/>
  </r>
  <r>
    <x v="2"/>
  </r>
  <r>
    <x v="2"/>
  </r>
  <r>
    <x v="2"/>
  </r>
  <r>
    <x v="35"/>
  </r>
  <r>
    <x v="2"/>
  </r>
  <r>
    <x v="2"/>
  </r>
  <r>
    <x v="2"/>
  </r>
  <r>
    <x v="35"/>
  </r>
  <r>
    <x v="2"/>
  </r>
  <r>
    <x v="35"/>
  </r>
  <r>
    <x v="2"/>
  </r>
  <r>
    <x v="35"/>
  </r>
  <r>
    <x v="2"/>
  </r>
  <r>
    <x v="35"/>
  </r>
  <r>
    <x v="2"/>
  </r>
  <r>
    <x v="35"/>
  </r>
  <r>
    <x v="2"/>
  </r>
  <r>
    <x v="2"/>
  </r>
  <r>
    <x v="36"/>
  </r>
  <r>
    <x v="2"/>
  </r>
  <r>
    <x v="37"/>
  </r>
  <r>
    <x v="2"/>
  </r>
  <r>
    <x v="8"/>
  </r>
  <r>
    <x v="2"/>
  </r>
  <r>
    <x v="2"/>
  </r>
  <r>
    <x v="2"/>
  </r>
  <r>
    <x v="2"/>
  </r>
  <r>
    <x v="2"/>
  </r>
  <r>
    <x v="38"/>
  </r>
  <r>
    <x v="2"/>
  </r>
  <r>
    <x v="2"/>
  </r>
  <r>
    <x v="35"/>
  </r>
  <r>
    <x v="2"/>
  </r>
  <r>
    <x v="39"/>
  </r>
  <r>
    <x v="2"/>
  </r>
  <r>
    <x v="40"/>
  </r>
  <r>
    <x v="2"/>
  </r>
  <r>
    <x v="34"/>
  </r>
  <r>
    <x v="2"/>
  </r>
  <r>
    <x v="2"/>
  </r>
  <r>
    <x v="2"/>
  </r>
  <r>
    <x v="9"/>
  </r>
  <r>
    <x v="2"/>
  </r>
  <r>
    <x v="2"/>
  </r>
  <r>
    <x v="34"/>
  </r>
  <r>
    <x v="2"/>
  </r>
  <r>
    <x v="2"/>
  </r>
  <r>
    <x v="2"/>
  </r>
  <r>
    <x v="41"/>
  </r>
  <r>
    <x v="2"/>
  </r>
  <r>
    <x v="2"/>
  </r>
  <r>
    <x v="8"/>
  </r>
  <r>
    <x v="2"/>
  </r>
  <r>
    <x v="2"/>
  </r>
  <r>
    <x v="2"/>
  </r>
  <r>
    <x v="35"/>
  </r>
  <r>
    <x v="2"/>
  </r>
  <r>
    <x v="35"/>
  </r>
  <r>
    <x v="2"/>
  </r>
  <r>
    <x v="42"/>
  </r>
  <r>
    <x v="2"/>
  </r>
  <r>
    <x v="2"/>
  </r>
  <r>
    <x v="43"/>
  </r>
  <r>
    <x v="2"/>
  </r>
  <r>
    <x v="8"/>
  </r>
  <r>
    <x v="2"/>
  </r>
  <r>
    <x v="2"/>
  </r>
  <r>
    <x v="2"/>
  </r>
  <r>
    <x v="2"/>
  </r>
  <r>
    <x v="2"/>
  </r>
  <r>
    <x v="2"/>
  </r>
  <r>
    <x v="2"/>
  </r>
  <r>
    <x v="2"/>
  </r>
  <r>
    <x v="35"/>
  </r>
  <r>
    <x v="2"/>
  </r>
  <r>
    <x v="35"/>
  </r>
  <r>
    <x v="2"/>
  </r>
  <r>
    <x v="2"/>
  </r>
  <r>
    <x v="2"/>
  </r>
  <r>
    <x v="2"/>
  </r>
  <r>
    <x v="2"/>
  </r>
  <r>
    <x v="2"/>
  </r>
  <r>
    <x v="2"/>
  </r>
  <r>
    <x v="2"/>
  </r>
  <r>
    <x v="2"/>
  </r>
  <r>
    <x v="2"/>
  </r>
  <r>
    <x v="44"/>
  </r>
  <r>
    <x v="2"/>
  </r>
  <r>
    <x v="2"/>
  </r>
  <r>
    <x v="45"/>
  </r>
  <r>
    <x v="2"/>
  </r>
  <r>
    <x v="2"/>
  </r>
  <r>
    <x v="2"/>
  </r>
</pivotCacheRecords>
</file>

<file path=xl/pivotCache/pivotCacheRecords3.xml><?xml version="1.0" encoding="utf-8"?>
<pivotCacheRecords xmlns="http://schemas.openxmlformats.org/spreadsheetml/2006/main" xmlns:r="http://schemas.openxmlformats.org/officeDocument/2006/relationships" count="223">
  <r>
    <s v="MS609-0001.xml"/>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s v="sunt VII anni quod primo credidit hereticos esse bonos"/>
    <s v="sunt V anni quod ultimo dimisit ipsam credulitatem"/>
    <n v="1238"/>
    <n v="124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s v="MS609-0002.xml"/>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s v="sunt XII anni"/>
    <s v="sunt IIIIor anni"/>
    <n v="1233"/>
    <n v="124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s v="MS609-0002.xml"/>
    <s v="credidit hereticos esse bonos et habere bonam fidem et esseveraces et amicos Dei"/>
    <m/>
    <m/>
    <m/>
    <m/>
    <m/>
    <m/>
    <x v="1"/>
    <m/>
    <x v="2"/>
  </r>
  <r>
    <s v="MS609-0005.xml"/>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sunt XV anni quod primo credidit hereticos esse bonos"/>
    <s v="sunt X anni quod non credidit."/>
    <n v="1230"/>
    <n v="1235"/>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s v="MS609-0006.xml"/>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Et sunt XIII anni quod primo credidit hereticos"/>
    <s v="et sunt VI anni ultimo dimisit"/>
    <n v="1232"/>
    <n v="1239"/>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s v="MS609-0011.xml"/>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sunt XXX anni quod primo credidit hereticos"/>
    <s v="sunt XIX anni quod ultimo dimisit"/>
    <n v="1215"/>
    <n v="1233"/>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s v="MS609-0011.xml"/>
    <s v="quod credidit hereticos esse bonos et habere bonam fidem et esse veraces et amicos Dei"/>
    <m/>
    <m/>
    <m/>
    <m/>
    <m/>
    <m/>
    <x v="1"/>
    <m/>
    <x v="2"/>
  </r>
  <r>
    <s v="MS609-0012.xml"/>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sunt duo anni quod primo credidit"/>
    <s v="est annus quod ultimo dimisit"/>
    <n v="1243"/>
    <n v="1244"/>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s v="MS609-0012.xml"/>
    <s v="credidit hereticos esse bonos et habere bonam fidem et esse veraces et amicos Dei"/>
    <m/>
    <m/>
    <m/>
    <m/>
    <m/>
    <m/>
    <x v="1"/>
    <m/>
    <x v="2"/>
  </r>
  <r>
    <s v="MS609-0013.xml"/>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sunt XVI anni quod primo credidit hereticos esse bonos"/>
    <s v="non credidit VIII anni sunt"/>
    <n v="1229"/>
    <n v="1237"/>
    <s v="Predictos hereticos credidit essebonos homines et amicos Dei et posse salvari per ipsos licet sciret quod ecclesia persequereter eos"/>
    <x v="3"/>
    <m/>
    <x v="2"/>
  </r>
  <r>
    <s v="MS609-0013.xml"/>
    <s v="Predictos hereticos credidit essebonos homines et amicos Dei et posse salvari per ipsos licet sciret quod ecclesia persequereter eos"/>
    <m/>
    <m/>
    <m/>
    <m/>
    <m/>
    <m/>
    <x v="1"/>
    <m/>
    <x v="2"/>
  </r>
  <r>
    <s v="MS609-0015.xml"/>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sunt XXIII anni quod primo credit hereticos esse bonos,"/>
    <s v="non credit postquam fecit confessionem suam de heresi fratri Ferrario et socio suo, inquisitores, apud Saysac"/>
    <n v="1223"/>
    <n v="1242"/>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s v="MS609-0015.xml"/>
    <s v="Predictos hereticos credit esse bonos et habere bonam fidem et posse salvari per ipsos"/>
    <m/>
    <m/>
    <m/>
    <m/>
    <m/>
    <m/>
    <x v="1"/>
    <m/>
    <x v="2"/>
  </r>
  <r>
    <s v="MS609-0017.xml"/>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m/>
    <m/>
    <m/>
    <m/>
    <s v="Predictos hereticos credidit tunc esse bonos homines et habere bonam fidem licet sciret quod Ecclesia persequeretur eos"/>
    <x v="5"/>
    <s v="sed non audivit eos dicentes errores de visibilibus nec de sacramentis nec ipse credidit predictis erroribus"/>
    <x v="8"/>
  </r>
  <r>
    <s v="MS609-0017.xml"/>
    <s v="Predictos hereticos credidit tunc esse bonos homines et habere bonam fidem licet sciret quod Ecclesia persequeretur eos"/>
    <m/>
    <m/>
    <m/>
    <m/>
    <m/>
    <m/>
    <x v="1"/>
    <m/>
    <x v="2"/>
  </r>
  <r>
    <s v="MS609-0078.xml"/>
    <s v="credidit hereticos esse bonos homines et habere bonam fidem et esse veraceset amicos Dei."/>
    <m/>
    <m/>
    <m/>
    <m/>
    <m/>
    <m/>
    <x v="1"/>
    <m/>
    <x v="2"/>
  </r>
  <r>
    <s v="MS609-0079.xml"/>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m/>
    <m/>
    <m/>
    <m/>
    <m/>
    <x v="1"/>
    <m/>
    <x v="2"/>
  </r>
  <r>
    <s v="MS609-0080.xml"/>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m/>
    <m/>
    <m/>
    <m/>
    <m/>
    <x v="1"/>
    <m/>
    <x v="2"/>
  </r>
  <r>
    <s v="MS609-0080.xml"/>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sunt XX anni quod primo credidit"/>
    <s v="non credidit X anni"/>
    <n v="1225"/>
    <n v="1235"/>
    <s v="Predictos hereticos credidit essebonos homines et habere bonam fidem et posse salvari per ipsos licet sciret quod ecclesia persequeret eos"/>
    <x v="4"/>
    <s v="Sed non audivit eos dicen tes errores de visibilibus nec de sacrementis nec ipsa credidit predicitis erroribus"/>
    <x v="8"/>
  </r>
  <r>
    <s v="MS609-0080.xml"/>
    <s v="Predictos hereticos credidit essebonos homines et habere bonam fidem et posse salvari per ipsos licet sciret quod ecclesia persequeret eos"/>
    <m/>
    <m/>
    <m/>
    <m/>
    <m/>
    <m/>
    <x v="1"/>
    <m/>
    <x v="2"/>
  </r>
  <r>
    <s v="MS609-0081.xml"/>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m/>
    <m/>
    <m/>
    <m/>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s v="MS609-0081.xml"/>
    <s v="Predictos hereticos credidit esse bonos homines et habere bonam fidem et posse salvari per ipsos."/>
    <m/>
    <m/>
    <m/>
    <m/>
    <m/>
    <m/>
    <x v="1"/>
    <m/>
    <x v="2"/>
  </r>
  <r>
    <s v="MS609-0082.xml"/>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sunt XXII anni quod primo credidit hereticos esse bonos"/>
    <s v="sed non credidit postquam frater Ferrarius reconciliavitipsam"/>
    <n v="1223"/>
    <n v="122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s v="MS609-0082.xml"/>
    <s v="Predictos hereticos credidit esse bonos homines et habere bonam fidem et posse salvari per ipsos licet sciret quod ecclesia persequereter eos"/>
    <m/>
    <m/>
    <m/>
    <m/>
    <m/>
    <m/>
    <x v="1"/>
    <m/>
    <x v="2"/>
  </r>
  <r>
    <s v="MS609-0084.xml"/>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s v="suntXX anni quod primo credidit hereticos esse bonos"/>
    <s v="sed non credidit X anni sunt, licet ad instanciam Bertrandi Alamandi et Austorgue,uxorem Petri de Resengas, adoraverunt eas ad V anni citra."/>
    <n v="1225"/>
    <n v="1235"/>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s v="MS609-0084.xml"/>
    <s v="Predictos hereticos credidit esse bonos homines et habere bonam fidem et esse amicos Dei et posse salvari per ipsos licet sciret quod Ecclesia persequeretur eos."/>
    <m/>
    <m/>
    <m/>
    <m/>
    <m/>
    <m/>
    <x v="1"/>
    <m/>
    <x v="2"/>
  </r>
  <r>
    <s v="MS609-0086.xml"/>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suntX anni quod primo credidit hereticos esse bonos homines"/>
    <s v="sed non credidit sex anni sunt"/>
    <n v="1235"/>
    <n v="1239"/>
    <s v="Predictos hereticos crediditesse bonos homines et habere bonam fidem et posse salvari per ipsos licet sciret quod ecclesia persequeretur eos."/>
    <x v="4"/>
    <s v="Sednon audivit eos dicentes errores de visibilibus nec de sacramentis nec ipsa credidit predictis erroribus."/>
    <x v="8"/>
  </r>
  <r>
    <s v="MS609-0086.xml"/>
    <s v="Predictos hereticos crediditesse bonos homines et habere bonam fidem et posse salvari per ipsos licet sciret quod ecclesia persequeretur eos."/>
    <m/>
    <m/>
    <m/>
    <m/>
    <m/>
    <m/>
    <x v="1"/>
    <m/>
    <x v="2"/>
  </r>
  <r>
    <s v="MS609-0088.xml"/>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m/>
    <m/>
    <m/>
    <m/>
    <s v="Predictos hereticos non credidit esse bonos nec habere bonam fidem nec posse salvari per ipsos"/>
    <x v="7"/>
    <s v="nec audivit eos dicentes errores de visibilibus, de baptismo, de matrimonio, de hostia sacrata, nec de resurrectione carnis non audivit eos loquentes"/>
    <x v="11"/>
  </r>
  <r>
    <s v="MS609-0088.xml"/>
    <s v="Predictos hereticos non credidit esse bonos nec habere bonam fidem nec posse salvari per ipsos"/>
    <m/>
    <m/>
    <m/>
    <m/>
    <m/>
    <m/>
    <x v="1"/>
    <m/>
    <x v="2"/>
  </r>
  <r>
    <s v="MS609-0089.xml"/>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sunt XVIII anni quod primo credidit hereticos esse bonos"/>
    <s v="sunt anni quod dimisit omnino credulitatem illorum"/>
    <n v="1227"/>
    <n v="1244"/>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s v="MS609-0089.xml"/>
    <s v="Predictos hereticos credidit esse bonos homines et haberebonam fidem et posse salvari per ipsos quamvis sciret ecclesia persequeretur eos"/>
    <m/>
    <m/>
    <m/>
    <m/>
    <m/>
    <m/>
    <x v="1"/>
    <m/>
    <x v="2"/>
  </r>
  <r>
    <s v="MS609-0090.xml"/>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s v="sunt VIII anni vel circa quod primo credidit hereticos essebonos"/>
    <s v="sunt IIIIor anni quod non credidit predicta omnia"/>
    <n v="1237"/>
    <n v="124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s v="MS609-0090.xml"/>
    <s v="Predictos hereticoscredidit esse bonos homines et habere bonam fidem et posse salvari per ipsos licet sciret quod ecclesia persequeretur eos"/>
    <m/>
    <m/>
    <m/>
    <m/>
    <m/>
    <m/>
    <x v="1"/>
    <m/>
    <x v="2"/>
  </r>
  <r>
    <s v="MS609-0093.xml"/>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m/>
    <m/>
    <m/>
    <m/>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s v="MS609-0093.xml"/>
    <s v="Predictos hereticos o credidit hereticos credidit esse bonos homines et per ipsos licet sciret quod ecclesia persequeretur eos"/>
    <m/>
    <m/>
    <m/>
    <m/>
    <m/>
    <m/>
    <x v="1"/>
    <m/>
    <x v="2"/>
  </r>
  <r>
    <s v="MS609-0101.xml"/>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m/>
    <m/>
    <m/>
    <m/>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s v="MS609-0101.xml"/>
    <s v="Predictos hereticos credidit esse bonos homines et habere bonamfidem et esse amicos Dei et veraces licet sciret quod ecclesia persequeretur eos, et si moreretur tunc velletmori in manibus eorum."/>
    <m/>
    <m/>
    <m/>
    <m/>
    <m/>
    <m/>
    <x v="1"/>
    <m/>
    <x v="2"/>
  </r>
  <r>
    <s v="MS609-0102.xml"/>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sunt VIII anni quod primo credebat hereticos esse bonos"/>
    <s v="non credebat VI anni sunt"/>
    <n v="1237"/>
    <n v="1239"/>
    <s v="credidit esse bonos homines at habere bonam fidem licet sciret quod Ecclesia persequeretur eos"/>
    <x v="5"/>
    <s v="non audivit eos dicentes errores de invisibilibus, de hostia sacrata, de baptismo de matrimonio nec de resurrectione carnis non audivit eos loquentes."/>
    <x v="12"/>
  </r>
  <r>
    <s v="MS609-0102.xml"/>
    <s v="credidit esse bonos homines at habere bonam fidem licet sciret quod Ecclesia persequeretur eos"/>
    <m/>
    <m/>
    <m/>
    <m/>
    <m/>
    <m/>
    <x v="1"/>
    <m/>
    <x v="2"/>
  </r>
  <r>
    <s v="MS609-0132.xml"/>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s v="sunt XIIIIanni vel circa quod primo credidit hereticos bonos homines"/>
    <s v="sunt XIII anni vel circa quod ultimo dimisit illam credulitatem"/>
    <n v="1231"/>
    <n v="1233"/>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s v="MS609-0132.xml"/>
    <s v="credidit hereticos esse bonos homines et habere bonam fidem et esse veraces et amicos Dei et posse salvari per ipsos."/>
    <m/>
    <m/>
    <m/>
    <m/>
    <m/>
    <m/>
    <x v="1"/>
    <m/>
    <x v="2"/>
  </r>
  <r>
    <s v="MS609-0133.xml"/>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m/>
    <m/>
    <m/>
    <m/>
    <s v="nunquam adoravit nec nec credidit eos hereticos bonos homines nec esse veraces nec amicos dei nec posse salvariper ipsos"/>
    <x v="1"/>
    <m/>
    <x v="2"/>
  </r>
  <r>
    <s v="MS609-0133.xml"/>
    <s v="nunquam adoravit nec nec credidit eos hereticos bonos homines nec esse veraces nec amicos dei nec posse salvariper ipsos"/>
    <m/>
    <m/>
    <m/>
    <m/>
    <m/>
    <m/>
    <x v="1"/>
    <m/>
    <x v="2"/>
  </r>
  <r>
    <s v="MS609-0134.xml"/>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s v="sunt XII anni quod primo credidit hereticos esse bonos"/>
    <s v="sunt V anni quod non credidit"/>
    <n v="1233"/>
    <n v="124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s v="MS609-0134.xml"/>
    <s v="se credidisse hereticos esse bonos homines et habere bonam fidem et esse veraces et amicos Dei et posse salvari per ipsos"/>
    <m/>
    <m/>
    <m/>
    <m/>
    <m/>
    <m/>
    <x v="1"/>
    <m/>
    <x v="2"/>
  </r>
  <r>
    <s v="MS609-0135.xml"/>
    <s v="se credidisse hereticos esse bonos homines et habere bonam fidem et esse veraces et amicos Dei et posse salvari per ipsos"/>
    <m/>
    <m/>
    <m/>
    <m/>
    <m/>
    <m/>
    <x v="1"/>
    <m/>
    <x v="2"/>
  </r>
  <r>
    <s v="MS609-0136.xml"/>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sunt XXII anniquod primo credidit hereticos esse bonos"/>
    <s v="sunt VIII anni quod non credidit"/>
    <n v="1223"/>
    <n v="123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s v="MS609-0136.xml"/>
    <s v="se credidisse esse bonos homines ethabere bonam fidem et esse veraces et amicos Dei et posse salvari per ipsos."/>
    <m/>
    <m/>
    <m/>
    <m/>
    <m/>
    <m/>
    <x v="1"/>
    <m/>
    <x v="2"/>
  </r>
  <r>
    <s v="MS609-0137.xml"/>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sunt XV anni quod primo credidit hereticos esse bonos homines"/>
    <s v="sunt X anni quod non credidit"/>
    <n v="1230"/>
    <n v="1235"/>
    <m/>
    <x v="1"/>
    <m/>
    <x v="2"/>
  </r>
  <r>
    <s v="MS609-0138.xml"/>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m/>
    <m/>
    <m/>
    <m/>
    <m/>
    <x v="1"/>
    <m/>
    <x v="2"/>
  </r>
  <r>
    <s v="MS609-0138.xml"/>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s v="sunt XX anni quod primo credidit"/>
    <s v="non credidit XV anni sunt"/>
    <n v="1225"/>
    <n v="1230"/>
    <m/>
    <x v="1"/>
    <m/>
    <x v="2"/>
  </r>
  <r>
    <s v="MS609-0138.xml"/>
    <s v="credidit eos esse bonos homines et haberebonam fidem et esse amicos Dei."/>
    <m/>
    <m/>
    <m/>
    <m/>
    <m/>
    <m/>
    <x v="1"/>
    <m/>
    <x v="2"/>
  </r>
  <r>
    <s v="MS609-0160.xml"/>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sunt XL anni quod primo credidithereticos"/>
    <s v="sunt XII anni quod ultimo dimisit errores eorum"/>
    <n v="1205"/>
    <n v="1233"/>
    <s v="Predictos hereticos credidit esse bonos et habere bonam fidem"/>
    <x v="5"/>
    <m/>
    <x v="2"/>
  </r>
  <r>
    <s v="MS609-0160.xml"/>
    <s v="Predictos hereticos credidit esse bonos et habere bonam fidem"/>
    <m/>
    <m/>
    <m/>
    <m/>
    <m/>
    <m/>
    <x v="1"/>
    <m/>
    <x v="2"/>
  </r>
  <r>
    <s v="MS609-0162.xml"/>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sunt VIII anni quod primo credidit ipsos esse bono"/>
    <s v="in eodem anno dimisit errores."/>
    <n v="1237"/>
    <n v="1237"/>
    <s v="Predictos hereticos credidit esse bonos homines et habere bonam fidem."/>
    <x v="10"/>
    <m/>
    <x v="2"/>
  </r>
  <r>
    <s v="MS609-0162.xml"/>
    <s v="Predictos hereticos credidit esse bonos homines et habere bonam fidem."/>
    <m/>
    <m/>
    <m/>
    <m/>
    <m/>
    <m/>
    <x v="1"/>
    <m/>
    <x v="2"/>
  </r>
  <r>
    <s v="MS609-0165.xml"/>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m/>
    <m/>
    <m/>
    <m/>
    <s v="Item. Dixit postea quod predictos hereticos esse bonos homines et habere bonamfidem et cetera"/>
    <x v="10"/>
    <m/>
    <x v="2"/>
  </r>
  <r>
    <s v="MS609-0165.xml"/>
    <s v="Item. Dixit postea quod predictos hereticos esse bonos homines et habere bonamfidem et cetera"/>
    <m/>
    <m/>
    <m/>
    <m/>
    <m/>
    <m/>
    <x v="1"/>
    <m/>
    <x v="2"/>
  </r>
  <r>
    <s v="MS609-0172.xml"/>
    <s v="credidit hereticos esse bonos homineslicet sciret quod ecclesia persequeretur eos."/>
    <m/>
    <m/>
    <m/>
    <m/>
    <m/>
    <m/>
    <x v="1"/>
    <m/>
    <x v="2"/>
  </r>
  <r>
    <s v="MS609-0173.xml"/>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m/>
    <m/>
    <m/>
    <m/>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s v="MS609-0175.xml"/>
    <s v="credidit hereticos esse bonos homines licet sciret quod ecclesia persequeretur eos"/>
    <m/>
    <m/>
    <m/>
    <m/>
    <m/>
    <m/>
    <x v="1"/>
    <m/>
    <x v="2"/>
  </r>
  <r>
    <s v="MS609-0176.xml"/>
    <s v="credidittunc hereticos esse bonos homines licet sciret quod ecclesia persequeretur eos"/>
    <m/>
    <m/>
    <m/>
    <m/>
    <m/>
    <m/>
    <x v="1"/>
    <m/>
    <x v="2"/>
  </r>
  <r>
    <s v="MS609-0181.xml"/>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sunt XXX anni quod hoc credidit"/>
    <s v="sunt VI anni non credidit."/>
    <n v="1215"/>
    <n v="1239"/>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s v="MS609-0181.xml"/>
    <s v="credidit hereticos esse bonos homines licet sciret quod ecclesia persequeretur eos"/>
    <m/>
    <m/>
    <m/>
    <m/>
    <m/>
    <m/>
    <x v="1"/>
    <m/>
    <x v="2"/>
  </r>
  <r>
    <s v="MS609-0182.xml"/>
    <s v="credidit hereticos esse bones homines licet sciret quod Ecclesia persequeretur eos"/>
    <m/>
    <m/>
    <m/>
    <m/>
    <m/>
    <m/>
    <x v="1"/>
    <m/>
    <x v="2"/>
  </r>
  <r>
    <s v="MS609-0183.xml"/>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m/>
    <s v="sed non credidit Ve anni sunt ut dictum est"/>
    <m/>
    <n v="124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s v="MS609-0183.xml"/>
    <s v="credidit hereticos esse bones homines licet sciret quod ecclesia persequeretur eos"/>
    <m/>
    <m/>
    <m/>
    <m/>
    <m/>
    <m/>
    <x v="1"/>
    <m/>
    <x v="2"/>
  </r>
  <r>
    <s v="MS609-0185.xml"/>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sunt XL anni quod hoc credidit"/>
    <s v="sunt VII anni quod non credidit."/>
    <n v="1205"/>
    <n v="1238"/>
    <s v="credidit hereticos esse bonos homines licet sciretquod ecclesia persequeretur eos"/>
    <x v="12"/>
    <s v="De visibilibus decorpus Christi de matrimonio non audivit eos loquentes, licet mater ipsius testis et soror sua fuerint hereticemanifeste. Et sunt XXX anni quod sunt mortue"/>
    <x v="17"/>
  </r>
  <r>
    <s v="MS609-0185.xml"/>
    <s v="credidit hereticos esse bonos homines licet sciretquod ecclesia persequeretur eos"/>
    <m/>
    <m/>
    <m/>
    <m/>
    <m/>
    <m/>
    <x v="1"/>
    <m/>
    <x v="2"/>
  </r>
  <r>
    <s v="MS609-0186.xml"/>
    <s v="Credidit hereticos esse bones homines et credidit salvari cum ipsis licet sciret quod ecclesiapersequeretur eos"/>
    <m/>
    <m/>
    <m/>
    <m/>
    <m/>
    <m/>
    <x v="1"/>
    <m/>
    <x v="2"/>
  </r>
  <r>
    <s v="MS609-0188.xml"/>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sunt XXV anni quod primo credidit hereticos"/>
    <s v="sunt Veanni quod non credidit."/>
    <n v="1220"/>
    <n v="124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s v="MS609-0188.xml"/>
    <s v="Dixit etiam quod credidit hereticos esse bonoset habere bonam fidem et esse veraces et amicos Dei"/>
    <m/>
    <m/>
    <m/>
    <m/>
    <m/>
    <m/>
    <x v="1"/>
    <m/>
    <x v="2"/>
  </r>
  <r>
    <s v="MS609-0192.xml"/>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m/>
    <m/>
    <m/>
    <m/>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s v="MS609-0192.xml"/>
    <s v="credidit hereticos esse bonos homineset habere bonam fidem et esse veraces et amicos Dei."/>
    <m/>
    <m/>
    <m/>
    <m/>
    <m/>
    <m/>
    <x v="1"/>
    <m/>
    <x v="2"/>
  </r>
  <r>
    <s v="MS609-0194.xml"/>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sunt VII anni vel circa quod primo credidit hereticos"/>
    <s v="sunt III anni quod non credidit."/>
    <n v="1238"/>
    <n v="1242"/>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s v="MS609-0196.xml"/>
    <s v="credidit esse bonos homines et habere bonamfidem et esse veraces et amicos Dei et posse salvari per ipsos"/>
    <m/>
    <m/>
    <m/>
    <m/>
    <m/>
    <m/>
    <x v="1"/>
    <m/>
    <x v="2"/>
  </r>
  <r>
    <s v="MS609-0198.xml"/>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sunt XXV anni quod primo credidit hereticos esse bonos homines"/>
    <s v="non credidit VI anni sunt"/>
    <n v="1220"/>
    <n v="1239"/>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s v="MS609-0198.xml"/>
    <s v="Predictos hereticos credidit esse bonoset habere bonam fidem et amicos die et posse salvarri salvari per ipsos"/>
    <m/>
    <m/>
    <m/>
    <m/>
    <m/>
    <m/>
    <x v="1"/>
    <m/>
    <x v="2"/>
  </r>
  <r>
    <s v="MS609-0198.xml"/>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m/>
    <m/>
    <m/>
    <m/>
    <m/>
    <x v="1"/>
    <m/>
    <x v="2"/>
  </r>
  <r>
    <s v="MS609-0199.xml"/>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m/>
    <m/>
    <m/>
    <m/>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s v="MS609-0199.xml"/>
    <s v="Predictos hereticos non credidit esse bonos homines nec habere bonam fidem nec posse salvariper ipsos"/>
    <m/>
    <m/>
    <m/>
    <m/>
    <m/>
    <m/>
    <x v="1"/>
    <m/>
    <x v="2"/>
  </r>
  <r>
    <s v="MS609-0199.xml"/>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m/>
    <m/>
    <m/>
    <m/>
    <m/>
    <x v="1"/>
    <m/>
    <x v="2"/>
  </r>
  <r>
    <s v="MS609-0201.xml"/>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m/>
    <m/>
    <m/>
    <m/>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s v="MS609-0201.xml"/>
    <s v="Predictos hereticos credidit esse bonos homines et habere etbonam fidem et esse amicos Die et posse salvari per ipsos"/>
    <m/>
    <m/>
    <m/>
    <m/>
    <m/>
    <m/>
    <x v="1"/>
    <m/>
    <x v="2"/>
  </r>
  <r>
    <s v="MS609-0202.xml"/>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sunt XX anni quod primo credidit esse bonos homines"/>
    <s v="non credidit postquam fecit confessionem suam de heresi fratri Ferrario,inquisitori, apud Limos et credidit ipsam esse veram"/>
    <n v="1225"/>
    <m/>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s v="MS609-0202.xml"/>
    <s v="Predictos hereticos credidit esse bonos homines et habere bonam fidem et esse amicos die et veraces licet sciret quod ecclesia persequitor eos"/>
    <m/>
    <m/>
    <m/>
    <m/>
    <m/>
    <m/>
    <x v="1"/>
    <m/>
    <x v="2"/>
  </r>
  <r>
    <s v="MS609-0202.xml"/>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m/>
    <m/>
    <m/>
    <m/>
    <m/>
    <x v="1"/>
    <m/>
    <x v="2"/>
  </r>
  <r>
    <s v="MS609-0203.xml"/>
    <s v="Alibi non vidit hereticos nec credidit nunquam esse bonos homines nec habere bonam fidem nec posse salvari per ipsos"/>
    <m/>
    <m/>
    <m/>
    <m/>
    <m/>
    <m/>
    <x v="1"/>
    <m/>
    <x v="2"/>
  </r>
  <r>
    <s v="MS609-0204.xml"/>
    <s v="Predictos hereticos credidit esse bonos homines et habere bonamfidem et amicos die et posse salvari per ipsos licet sciret quod ecclesia persequeretur eos"/>
    <m/>
    <m/>
    <m/>
    <m/>
    <m/>
    <m/>
    <x v="1"/>
    <m/>
    <x v="2"/>
  </r>
  <r>
    <s v="MS609-0205.xml"/>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sunt XXX anni quod primo credidit hereticos esse bonos"/>
    <s v="sunt X anniquod non credidit"/>
    <n v="1215"/>
    <n v="1235"/>
    <s v="Predictos hereticos credidit esse bonos homines et haberebonam fidem et posse salvari per ipsos"/>
    <x v="15"/>
    <s v="non audivit eos dicentes errores de visibilibus. De hostia sacrata, de baptismo, de matrimonio, non audivit eos loquentes"/>
    <x v="25"/>
  </r>
  <r>
    <s v="MS609-0205.xml"/>
    <s v="Predictos hereticos credidit esse bonos homines et haberebonam fidem et posse salvari per ipsos"/>
    <m/>
    <m/>
    <m/>
    <m/>
    <m/>
    <m/>
    <x v="1"/>
    <m/>
    <x v="2"/>
  </r>
  <r>
    <s v="MS609-0207.xml"/>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sunt XII anni quod primo credidit hereticos esse bonos homines"/>
    <s v="non credidit V anni sunt"/>
    <n v="1233"/>
    <n v="124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s v="MS609-0207.xml"/>
    <s v="predictos hereticos credidit esse bonos homines et habere bonam fidem et esse amicos Die et veraces et possesalvari per ipsos licet sciret quod ecclesia persequeretur eos"/>
    <m/>
    <m/>
    <m/>
    <m/>
    <m/>
    <m/>
    <x v="1"/>
    <m/>
    <x v="2"/>
  </r>
  <r>
    <s v="MS609-0209.xml"/>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m/>
    <m/>
    <m/>
    <m/>
    <s v="Predictos hereticos credidit esse bonos homines et habere bonam fidem et esse amicos dei et veraceset posse salvari per ipsos"/>
    <x v="16"/>
    <s v="Sed non audivit eos dicentes errores de visibilibus. De hostia sacrata, de baptismo et matrimonio,non audivit eos loquentes"/>
    <x v="26"/>
  </r>
  <r>
    <s v="MS609-0209.xml"/>
    <s v="Predictos hereticos credidit esse bonos homines et habere bonam fidem et esse amicos dei et veraceset posse salvari per ipsos"/>
    <m/>
    <m/>
    <m/>
    <m/>
    <m/>
    <m/>
    <x v="1"/>
    <m/>
    <x v="2"/>
  </r>
  <r>
    <s v="MS609-0210.xml"/>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sunt XVIanno quod primo credidit hereticos esse bonos"/>
    <s v="non credit postquam fecit confessionem suam fratri Ferrario inquisitori apud Limos."/>
    <n v="1229"/>
    <n v="1242"/>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s v="MS609-0210.xml"/>
    <s v="Predictos hereticos credidit esse bonoshomines et habere bonam fidem et esse amicos Dei et veraces et posse salvari per ipsos"/>
    <m/>
    <m/>
    <m/>
    <m/>
    <m/>
    <m/>
    <x v="1"/>
    <m/>
    <x v="2"/>
  </r>
  <r>
    <s v="MS609-0211.xml"/>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sunt XXanni quod primo credidit hereticos esse bonos"/>
    <s v="sunt duo anni quod non credidit"/>
    <n v="1225"/>
    <n v="1243"/>
    <s v="predictos hereticos credidit esse bonos homines et amicos dei et esse veraces et posse salvariper ipsos"/>
    <x v="18"/>
    <s v="Sed non audivit eos loquentes de visibilibus nec de hostia sacrata nec de matrimonio nec de baptismo"/>
    <x v="24"/>
  </r>
  <r>
    <s v="MS609-0211.xml"/>
    <s v="predictos hereticos credidit esse bonos homines et amicos dei et esse veraces et posse salvariper ipsos"/>
    <m/>
    <m/>
    <m/>
    <m/>
    <m/>
    <m/>
    <x v="1"/>
    <m/>
    <x v="2"/>
  </r>
  <r>
    <s v="MS609-0212.xml"/>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m/>
    <m/>
    <m/>
    <m/>
    <s v="Predictos hereticos credidit esse bonos homines et habere bonam fidem at esse amicos Dei"/>
    <x v="19"/>
    <s v="Sed audivit tamen dicentes errores de visibilibus sed non de aliis sacramentis."/>
    <x v="28"/>
  </r>
  <r>
    <s v="MS609-0212.xml"/>
    <s v="Predictos hereticos credidit esse bonos homines et habere bonam fidem at esse amicos Dei"/>
    <m/>
    <m/>
    <m/>
    <m/>
    <m/>
    <m/>
    <x v="1"/>
    <m/>
    <x v="2"/>
  </r>
  <r>
    <s v="MS609-0214.xml"/>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m/>
    <m/>
    <m/>
    <m/>
    <s v="Dixit etiam quod credidit hereticos esse bonossed non veraces nec amicos Die"/>
    <x v="20"/>
    <s v="nec audivit eos loquentes de erroribus de visibilibus nec de hostia sacrata nec de matrimonionec de carnis resurrecione."/>
    <x v="29"/>
  </r>
  <r>
    <s v="MS609-0214.xml"/>
    <s v="Dixit etiam quod credidit hereticos esse bonossed non veraces nec amicos Die"/>
    <m/>
    <m/>
    <m/>
    <m/>
    <m/>
    <m/>
    <x v="1"/>
    <m/>
    <x v="2"/>
  </r>
  <r>
    <s v="MS609-0217.xml"/>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m/>
    <m/>
    <m/>
    <m/>
    <s v="credidit hereticos esse bonos homines et veraces et amicos Dei licet sciret quod ecclesia persequeretur eos"/>
    <x v="21"/>
    <s v="non audivit hereticos loquentes de visibilibus necde hostia sacrata nec de matrimonio nec de carnis resurrectione"/>
    <x v="17"/>
  </r>
  <r>
    <s v="MS609-0217.xml"/>
    <s v="credidit hereticos esse bonos homines et veraces et amicos Dei licet sciret quod ecclesia persequeretur eos"/>
    <m/>
    <m/>
    <m/>
    <m/>
    <m/>
    <m/>
    <x v="1"/>
    <m/>
    <x v="2"/>
  </r>
  <r>
    <s v="MS609-0220.xml"/>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m/>
    <m/>
    <m/>
    <m/>
    <s v="credidit hereticos esse bonos homines et veraces et amicos Dei"/>
    <x v="21"/>
    <s v="audivit hereticosloquentes quod hostia sacrata non erat corpus Christi et ipsa testis credebat sicut ipsi dicebant. De aliis erroribus non audivit eos loquentes"/>
    <x v="30"/>
  </r>
  <r>
    <s v="MS609-0220.xml"/>
    <s v="credidit hereticos esse bonos homines et veraces et amicos Dei"/>
    <m/>
    <m/>
    <m/>
    <m/>
    <m/>
    <m/>
    <x v="1"/>
    <m/>
    <x v="2"/>
  </r>
  <r>
    <s v="MS609-0222.xml"/>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sunt XLV anni quod credidit"/>
    <m/>
    <n v="1200"/>
    <m/>
    <s v="tunc credidit hereticos esse bonos homines et veraces et amicos Dei et posse salvari per ipsos"/>
    <x v="22"/>
    <m/>
    <x v="2"/>
  </r>
  <r>
    <s v="MS609-0222.xml"/>
    <s v="tunc credidit hereticos esse bonos homines et veraces et amicos Dei et posse salvari per ipsos"/>
    <m/>
    <m/>
    <m/>
    <m/>
    <m/>
    <m/>
    <x v="1"/>
    <m/>
    <x v="2"/>
  </r>
  <r>
    <s v="MS609-0224.xml"/>
    <s v="Dixit etiam quod audivit dici a matre sua quod ipsa quando erat parvula comederatmultociens cum hereticos et fuit cum eis diu. Et abiuravit heresim et iuravit et cetera. Testes:I Galhardus, prior de Manso; et Silvester, capellanode Viridifolio; et frater Bernardus, inquisitor."/>
    <m/>
    <m/>
    <m/>
    <m/>
    <m/>
    <m/>
    <x v="1"/>
    <m/>
    <x v="2"/>
  </r>
  <r>
    <s v="MS609-0230.xml"/>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XX anni quod primo credidit"/>
    <s v="sunt duo anni quod non credidit"/>
    <n v="1225"/>
    <n v="1243"/>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s v="MS609-0230.xml"/>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m/>
    <m/>
    <m/>
    <m/>
    <m/>
    <x v="1"/>
    <m/>
    <x v="2"/>
  </r>
  <r>
    <s v="MS609-0230.xml"/>
    <s v="Etabiuravit heresim et iuravit et cetera. Testes: qui in confessione Ermengardis. Et non habuit penitentiam."/>
    <s v="She abjured heresy and wore, etc. Witnesses: as in the confession of Ermengarde. She was not given penance."/>
    <m/>
    <m/>
    <m/>
    <m/>
    <m/>
    <x v="1"/>
    <m/>
    <x v="2"/>
  </r>
  <r>
    <s v="MS609-0231.xml"/>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m/>
    <m/>
    <m/>
    <m/>
    <s v="non credidit hereticos esse bonos homines necveraces nec amicos Dei"/>
    <x v="24"/>
    <s v="nec audivit eos loquentes de visibilibus nec de heucaristia nec de matrimonio nec de carnis resurrectione"/>
    <x v="32"/>
  </r>
  <r>
    <s v="MS609-0231.xml"/>
    <s v="non credidit hereticos esse bonos homines necveraces nec amicos Dei"/>
    <m/>
    <m/>
    <m/>
    <m/>
    <m/>
    <m/>
    <x v="1"/>
    <m/>
    <x v="2"/>
  </r>
  <r>
    <s v="MS609-0232.xml"/>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sunt XXX anni quod primo credidit hereticos"/>
    <s v="non credidit XI anni anni sunt"/>
    <n v="1215"/>
    <n v="1234"/>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s v="MS609-0232.xml"/>
    <s v="credidit esse bonos homines et habere bonam fidem et esse amicos Dei et veraces licet sciret quod Ecclesia persequetor eos."/>
    <m/>
    <m/>
    <m/>
    <m/>
    <m/>
    <m/>
    <x v="1"/>
    <m/>
    <x v="2"/>
  </r>
  <r>
    <s v="MS609-0233.xml"/>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m/>
    <m/>
    <m/>
    <m/>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s v="MS609-0233.xml"/>
    <s v="non credidit firmiter hereticos esse bonos homines sed quandoque credidit ipsos esse bonos et quandoque discredebat"/>
    <m/>
    <m/>
    <m/>
    <m/>
    <m/>
    <m/>
    <x v="1"/>
    <m/>
    <x v="2"/>
  </r>
  <r>
    <s v="MS609-0233.xml"/>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m/>
    <m/>
    <m/>
    <m/>
    <m/>
    <x v="1"/>
    <m/>
    <x v="2"/>
  </r>
  <r>
    <s v="MS609-0233.xml"/>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m/>
    <m/>
    <m/>
    <m/>
    <s v="credidit hereticos esse bonos homines et habere bonam fidem et credidit erroribus heresibus supradictis"/>
    <x v="5"/>
    <m/>
    <x v="2"/>
  </r>
  <r>
    <s v="MS609-0233.xml"/>
    <s v="credidit hereticos esse bonos homines et habere bonam fidem et credidit erroribus heresibus supradictis"/>
    <m/>
    <m/>
    <m/>
    <m/>
    <m/>
    <m/>
    <x v="1"/>
    <m/>
    <x v="2"/>
  </r>
  <r>
    <s v="MS609-0242.xml"/>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 v="sunt L anni quod hoc credidit"/>
    <s v="sunt XII quod non credidit"/>
    <n v="1195"/>
    <n v="1233"/>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s v="MS609-0242.xml"/>
    <s v="credidit hereticos esse bonos homines et veraces et amicos Dei licet sciret quod ecclesia persequiretur eos"/>
    <m/>
    <m/>
    <m/>
    <m/>
    <m/>
    <m/>
    <x v="1"/>
    <m/>
    <x v="2"/>
  </r>
  <r>
    <s v="MS609-0248.xml"/>
    <s v="se credidisse hereticos esse bonos homines et habere bonam fidem et esse veraceset amicos Die et posse salvari per ipsos"/>
    <m/>
    <m/>
    <m/>
    <m/>
    <m/>
    <m/>
    <x v="1"/>
    <m/>
    <x v="2"/>
  </r>
  <r>
    <s v="MS609-0262.xml"/>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m/>
    <m/>
    <m/>
    <m/>
    <s v="nec credidit hereticosesse bonos homines nec habere bonam fidem"/>
    <x v="25"/>
    <m/>
    <x v="2"/>
  </r>
  <r>
    <s v="MS609-0262.xml"/>
    <s v="nec credidit hereticosesse bonos homines nec habere bonam fidem"/>
    <m/>
    <m/>
    <m/>
    <m/>
    <m/>
    <m/>
    <x v="1"/>
    <m/>
    <x v="2"/>
  </r>
  <r>
    <s v="MS609-0266.xml"/>
    <s v="Se credidisse hereticos esse bonos homines et habere bonam fidem et esse veraces et amicos Deiet posse salvari per ipsos"/>
    <m/>
    <m/>
    <m/>
    <m/>
    <m/>
    <m/>
    <x v="1"/>
    <m/>
    <x v="2"/>
  </r>
  <r>
    <s v="MS609-0276.xml"/>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s v="sunt anni quod primo credidit hereticos esse bonos homines"/>
    <s v="non stetit in illa credulitatenisi per unum annum"/>
    <n v="1220"/>
    <n v="1221"/>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s v="MS609-0276.xml"/>
    <s v="predictos hereticos credidit esse bonos homines et habere bonam fidem et esse amicos Dei et veraces et posse salvari per ipsos"/>
    <m/>
    <m/>
    <m/>
    <m/>
    <m/>
    <m/>
    <x v="1"/>
    <m/>
    <x v="2"/>
  </r>
  <r>
    <s v="MS609-0292.xml"/>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m/>
    <m/>
    <m/>
    <m/>
    <m/>
    <x v="1"/>
    <m/>
    <x v="2"/>
  </r>
  <r>
    <s v="MS609-0294.xml"/>
    <s v="Alibi nunquam vidit hereticos nisi captos nec credidit nec adoravit nec dedit nec misit nec duxit nec eorumpredicationem audivit. Et abiuravit heresim et iuravit et cetera. Testes: predicti."/>
    <m/>
    <m/>
    <m/>
    <m/>
    <m/>
    <m/>
    <x v="1"/>
    <m/>
    <x v="2"/>
  </r>
  <r>
    <s v="MS609-0295.xml"/>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m/>
    <m/>
    <m/>
    <m/>
    <s v="Predictos hereticos credidit esse bonos homines et veraces et amicos Die et habere bonam fidem et posse salvari peripsos"/>
    <x v="26"/>
    <s v="Sed non audivit hereticos loqui de erroribus"/>
    <x v="35"/>
  </r>
  <r>
    <s v="MS609-0295.xml"/>
    <s v="Predictos hereticos credidit esse bonos homines et veraces et amicos Die et habere bonam fidem et posse salvari peripsos"/>
    <m/>
    <m/>
    <m/>
    <m/>
    <m/>
    <m/>
    <x v="1"/>
    <m/>
    <x v="2"/>
  </r>
  <r>
    <s v="MS609-0298.xml"/>
    <s v="Predictos hereticos credidit esse bonos homines et veraces et amicos Dei et habere bonam fidem et posse salvari per ipsos licet sciret quo ecclesia persequeretur eos"/>
    <m/>
    <m/>
    <m/>
    <m/>
    <m/>
    <m/>
    <x v="1"/>
    <m/>
    <x v="2"/>
  </r>
  <r>
    <s v="MS609-0299.xml"/>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m/>
    <m/>
    <m/>
    <m/>
    <s v="fuit confessa apud Saxiacum fratri Ferrario et postea non vidit hereticos"/>
    <x v="1"/>
    <m/>
    <x v="2"/>
  </r>
  <r>
    <s v="MS609-0301.xml"/>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s v="sunt XIIII anni quodprimo credidit hereticos esse bonos homines"/>
    <s v="stetit in illa credulitate per IIIIor annos"/>
    <n v="1231"/>
    <n v="1241"/>
    <s v="Predictos hereticos credidit esse bonos homines et veraces et amicos Dei et habere bonam fidem et posse salvari per ipsos licet sciret quod ecclesa persequitor eos"/>
    <x v="22"/>
    <s v="De erroribus non audivit hereticos loqui"/>
    <x v="35"/>
  </r>
  <r>
    <s v="MS609-0301.xml"/>
    <s v="Predictos hereticos credidit esse bonos homines et veraces et amicos Dei et habere bonam fidem et posse salvari per ipsos licet sciret quod ecclesa persequitor eos"/>
    <m/>
    <m/>
    <m/>
    <m/>
    <m/>
    <m/>
    <x v="1"/>
    <m/>
    <x v="2"/>
  </r>
  <r>
    <s v="MS609-0302.xml"/>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s v="sunt XV anni quod primo credidit hereticos esse bonos"/>
    <s v="non stesl stetit in illa credulitate nisi per sex annos"/>
    <n v="1230"/>
    <n v="1236"/>
    <s v="Predictos hereticos credidit esse bonos homines et veraces et amicos Dei et habere bonam fidem fidem et posse salvari per ipsos licet sciretquod ecclesia persequeretur eos"/>
    <x v="27"/>
    <s v="De erroribus non audivit hereticos loqui"/>
    <x v="35"/>
  </r>
  <r>
    <s v="MS609-0302.xml"/>
    <s v="Predictos hereticos credidit esse bonos homines et veraces et amicos Dei et habere bonam fidem fidem et posse salvari per ipsos licet sciretquod ecclesia persequeretur eos"/>
    <m/>
    <m/>
    <m/>
    <m/>
    <m/>
    <m/>
    <x v="1"/>
    <m/>
    <x v="2"/>
  </r>
  <r>
    <s v="MS609-0393.xml"/>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m/>
    <m/>
    <m/>
    <m/>
    <s v="nec credidit hereticos esse bonos homines nec esse veraces nec habere bonam fidem nec posse salvari per ipsos"/>
    <x v="28"/>
    <s v="nec audivit hereticos dicentesaliquos errores"/>
    <x v="35"/>
  </r>
  <r>
    <s v="MS609-0393.xml"/>
    <s v="nec credidit hereticos esse bonos homines nec esse veraces nec habere bonam fidem nec posse salvari per ipsos"/>
    <m/>
    <m/>
    <m/>
    <m/>
    <m/>
    <m/>
    <x v="1"/>
    <m/>
    <x v="2"/>
  </r>
  <r>
    <s v="MS609-0419.xml"/>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s v="sunt VI anni quod primo credidit hereticos esse bonos homines"/>
    <s v="non stetit in illa credulitatenisi per duos annos"/>
    <n v="1239"/>
    <n v="1241"/>
    <s v="Predictos credidit esse bonos homines et veraces et amicos Dei et habere bonam fidem et posse salvari per ipso licet sciret quod Ecclesia persequeretur eos"/>
    <x v="29"/>
    <s v="De erroribus non audivithereticos loquentes."/>
    <x v="35"/>
  </r>
  <r>
    <s v="MS609-0419.xml"/>
    <s v="Predictos credidit esse bonos homines et veraces et amicos Dei et habere bonam fidem et posse salvari per ipso licet sciret quod Ecclesia persequeretur eos"/>
    <m/>
    <m/>
    <m/>
    <m/>
    <m/>
    <m/>
    <x v="1"/>
    <m/>
    <x v="2"/>
  </r>
  <r>
    <s v="MS609-0421.xml"/>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s v="sunt VII anni quod primo credidit hereticos esse bonos"/>
    <s v="non stetit in illa credulitate nisi per duos annos"/>
    <n v="1238"/>
    <n v="1240"/>
    <s v="Predictos hereticos cre credidit esse bonos homines et veraces et amicos Dei et habere bonam fidem et posse salvari per ipsos licet sciretquod ecclesia persequeretur eos"/>
    <x v="6"/>
    <s v="De erroribus non audivit hereticos loqui"/>
    <x v="35"/>
  </r>
  <r>
    <s v="MS609-0421.xml"/>
    <s v="Predictos hereticos cre credidit esse bonos homines et veraces et amicos Dei et habere bonam fidem et posse salvari per ipsos licet sciretquod ecclesia persequeretur eos"/>
    <m/>
    <m/>
    <m/>
    <m/>
    <m/>
    <m/>
    <x v="1"/>
    <m/>
    <x v="2"/>
  </r>
  <r>
    <s v="MS609-0425.xml"/>
    <s v="Dixit tamen quod nunquam credidit hereticos esse bonos homines"/>
    <m/>
    <m/>
    <m/>
    <m/>
    <m/>
    <m/>
    <x v="1"/>
    <m/>
    <x v="2"/>
  </r>
  <r>
    <s v="MS609-0450.xml"/>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s v="sunt XX anni quod primo credidit hereticos esse bonos homines"/>
    <s v="sed non credidit postquam fecit predictum confessionem Fratri Ferrario"/>
    <n v="1225"/>
    <n v="124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s v="MS609-0450.xml"/>
    <s v="Predictos hereticos credidit esse bonos homines et habere bonamfidem et esse amicos Die licet sciret quod Ecclesia persequeretur eos"/>
    <m/>
    <m/>
    <m/>
    <m/>
    <m/>
    <m/>
    <x v="1"/>
    <m/>
    <x v="2"/>
  </r>
  <r>
    <s v="MS609-0453.xml"/>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s v="sunt X anni vel circa quod primo credidit hereticos hereticos esse bonos homines"/>
    <s v="sed non credidit annus est elapsus idest"/>
    <n v="1235"/>
    <n v="1244"/>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s v="MS609-0453.xml"/>
    <s v="Predictos hereticos credidit esse bonos homines et habere bonam fidem et posse salvari per ipsos licet sciret quod ecclesia perseqeuretur eos"/>
    <m/>
    <m/>
    <m/>
    <m/>
    <m/>
    <m/>
    <x v="1"/>
    <m/>
    <x v="2"/>
  </r>
  <r>
    <s v="MS609-0454.xml"/>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s v="sunt V anni quod primo credidit hereticos esse bonos homines"/>
    <s v="sed non credidit postquam fuit confessus et est anno."/>
    <n v="1240"/>
    <n v="1244"/>
    <s v="Predictos hereticos credidit esse bonos homines et habere bonam fidem et esse amicos Dei licet sciret quod ecclesia perseqeuretur eos"/>
    <x v="31"/>
    <s v="Sed non audivit eos dicentes errores de visibilibus nec de aliis sacramentis"/>
    <x v="8"/>
  </r>
  <r>
    <s v="MS609-0454.xml"/>
    <s v="Predictos hereticos credidit esse bonos homines et habere bonam fidem et esse amicos Dei licet sciret quod ecclesia perseqeuretur eos"/>
    <m/>
    <m/>
    <m/>
    <m/>
    <m/>
    <m/>
    <x v="1"/>
    <m/>
    <x v="2"/>
  </r>
  <r>
    <s v="MS609-0455.xml"/>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m/>
    <m/>
    <m/>
    <m/>
    <s v="Predictos hereticos non credidit esse bonos homines nec habere bonam fidem nec posse salvari per ipsos licetadoraret eos"/>
    <x v="7"/>
    <m/>
    <x v="2"/>
  </r>
  <r>
    <s v="MS609-0455.xml"/>
    <s v="Predictos hereticos non credidit esse bonos homines nec habere bonam fidem nec posse salvari per ipsos licetadoraret eos"/>
    <m/>
    <m/>
    <m/>
    <m/>
    <m/>
    <m/>
    <x v="1"/>
    <m/>
    <x v="2"/>
  </r>
  <r>
    <s v="MS609-0456.xml"/>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m/>
    <m/>
    <m/>
    <m/>
    <s v="Predictos hereticos credidit esse bonos homineset habere bonam fidem licet sciret quod ecclesia persequeretur eos."/>
    <x v="5"/>
    <m/>
    <x v="2"/>
  </r>
  <r>
    <s v="MS609-0456.xml"/>
    <s v="Predictos hereticos credidit esse bonos homineset habere bonam fidem licet sciret quod ecclesia persequeretur eos."/>
    <m/>
    <m/>
    <m/>
    <m/>
    <m/>
    <m/>
    <x v="1"/>
    <m/>
    <x v="2"/>
  </r>
  <r>
    <s v="MS609-0459.xml"/>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s v="sunt XXX anni vel circa quod primo credidit hereticos esse bonos homines"/>
    <s v="sed non credidit duo anni sunt"/>
    <n v="1215"/>
    <n v="1243"/>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s v="MS609-0459.xml"/>
    <s v="Predictos hereticos credidit esse bonos homines et habere bonam fidem et esse amicos dei licet sciret quod ecclesia persequeretur eos"/>
    <m/>
    <m/>
    <m/>
    <m/>
    <m/>
    <m/>
    <x v="1"/>
    <m/>
    <x v="2"/>
  </r>
  <r>
    <s v="MS609-0461.xml"/>
    <s v="nec credidit eos bonos homines"/>
    <m/>
    <m/>
    <m/>
    <m/>
    <m/>
    <m/>
    <x v="1"/>
    <m/>
    <x v="2"/>
  </r>
  <r>
    <s v="MS609-0465.xml"/>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s v="sunt XVI anni quod primo credidit hereticos esse bonos homines"/>
    <s v="sed non credidit postquam fecit confessionem suam fratri Ferrario apud Cocas et est annus."/>
    <n v="1229"/>
    <n v="1244"/>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s v="MS609-0465.xml"/>
    <s v="Predictos hereticos credidit esse bonos homines et amicos Dei et veraces et posse salvari per ipsoslicet sciret quod ecclesia persequeretor eos"/>
    <m/>
    <m/>
    <m/>
    <m/>
    <m/>
    <m/>
    <x v="1"/>
    <m/>
    <x v="2"/>
  </r>
  <r>
    <s v="MS609-0467.xml"/>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s v="sunt XII anni quod primo credidit hereticos esse bonos homines"/>
    <s v="sed non credit postquam fecit confessione suam de heresi fratri Ferrario, inquisitori, apudLimos et est annus et dimidius."/>
    <n v="1233"/>
    <n v="1244"/>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s v="MS609-0467.xml"/>
    <s v="Predictos hereticos credidit esse bonos homines et habere bonam fidem et esse amicos Dei et veraces licetsciret quod Ecclesia persequeretur eos"/>
    <m/>
    <m/>
    <m/>
    <m/>
    <m/>
    <m/>
    <x v="1"/>
    <m/>
    <x v="2"/>
  </r>
  <r>
    <s v="MS609-0470.xml"/>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s v="sunt XV anni quod primo credidit hereticos esse bonos"/>
    <s v="non credidit postquam facet dictam confessione fratri Ferrario, inquisitori, apud Limos"/>
    <n v="1230"/>
    <n v="1242"/>
    <s v="Predictos hereticos credidit esse bonos homines et habere bonam fidem et posse salvari per ipsos"/>
    <x v="15"/>
    <s v="audivit eos dicentes quod matrimonium non valebat et quod corpora mortuorum non resurgerent, et ipse credebant. De aliis erroribusnon audivit eos loquentes"/>
    <x v="40"/>
  </r>
  <r>
    <s v="MS609-0470.xml"/>
    <s v="Predictos hereticos credidit esse bonos homines et habere bonam fidem et posse salvari per ipsos"/>
    <m/>
    <m/>
    <m/>
    <m/>
    <m/>
    <m/>
    <x v="1"/>
    <m/>
    <x v="2"/>
  </r>
  <r>
    <s v="MS609-0471.xml"/>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m/>
    <m/>
    <m/>
    <m/>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s v="MS609-0471.xml"/>
    <s v="Predictos hereticos credidit esse bonos homines et habere bonam fidem et esse amicos Dei et posse salvariper ipsos licet sciret quod Ecclesia persequeretur eos"/>
    <m/>
    <m/>
    <m/>
    <m/>
    <m/>
    <m/>
    <x v="1"/>
    <m/>
    <x v="2"/>
  </r>
  <r>
    <s v="MS609-0472.xml"/>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m/>
    <m/>
    <m/>
    <m/>
    <s v="Non credidit hereticos esse bonos homines nec habere bonam fidem nec adoravit eos, sedad instantiam Ysarni de Gibel adoravit eas non quod crederet in eis"/>
    <x v="25"/>
    <m/>
    <x v="2"/>
  </r>
  <r>
    <s v="MS609-0472.xml"/>
    <s v="Non credidit hereticos esse bonos homines nec habere bonam fidem nec adoravit eos, sedad instantiam Ysarni de Gibel adoravit eas non quod crederet in eis"/>
    <m/>
    <m/>
    <m/>
    <m/>
    <m/>
    <m/>
    <x v="1"/>
    <m/>
    <x v="2"/>
  </r>
  <r>
    <s v="MS609-0474.xml"/>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s v="sunt XVIII anni quod primo credidit hereticos bonos homines"/>
    <s v="non credit X anni sunt."/>
    <n v="1227"/>
    <n v="1235"/>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s v="MS609-0474.xml"/>
    <s v="Predictos hereticos esse bonos homines et habere bonam fidem et esse amicos Dei et posse salvariper ipsos"/>
    <m/>
    <m/>
    <m/>
    <m/>
    <m/>
    <m/>
    <x v="1"/>
    <m/>
    <x v="2"/>
  </r>
  <r>
    <s v="MS609-0477.xml"/>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m/>
    <m/>
    <m/>
    <m/>
    <m/>
    <x v="1"/>
    <m/>
    <x v="2"/>
  </r>
  <r>
    <s v="MS609-0478.xml"/>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m/>
    <m/>
    <m/>
    <m/>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s v="MS609-0478.xml"/>
    <s v="credidit hereticos esse bonos homines et habere bonam fidem et esse veraces et amicos Dei"/>
    <m/>
    <m/>
    <m/>
    <m/>
    <m/>
    <m/>
    <x v="1"/>
    <m/>
    <x v="2"/>
  </r>
  <r>
    <s v="MS609-0481.xml"/>
    <s v="Predictos hereticos non credidit esse bonos homines nec habere bonam fidem"/>
    <m/>
    <m/>
    <m/>
    <m/>
    <m/>
    <m/>
    <x v="1"/>
    <m/>
    <x v="2"/>
  </r>
  <r>
    <s v="MS609-0482.xml"/>
    <s v="Alibi non vidit hereticos nec credidit nec adoravit nec aliquid dedit nec misit nec eorum predicationem audivit nisi nisi ut supradictum est. Et abiuravit heresim et iuravit et cetera. Testes: predicti."/>
    <m/>
    <m/>
    <m/>
    <m/>
    <m/>
    <m/>
    <x v="1"/>
    <m/>
    <x v="2"/>
  </r>
  <r>
    <s v="MS609-0486.xml"/>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s v="sunt VII anni quod primo credidit hereticos esse bonos homines"/>
    <s v="sunt IIII anni quod non credidit eos esse bonos"/>
    <n v="1238"/>
    <n v="1241"/>
    <s v="Predictos hereticos credidit esse bonos homines et habere bonam fidem licet sciret l quod ecclesiapersequeretur eos"/>
    <x v="5"/>
    <s v="audivit eos dicentes errores de visibilibus quod Deus non fecerit ea et quod hostia sacrata non erat corpus Christi"/>
    <x v="41"/>
  </r>
  <r>
    <s v="MS609-0486.xml"/>
    <s v="Predictos hereticos credidit esse bonos homines et habere bonam fidem licet sciret l quod ecclesiapersequeretur eos"/>
    <m/>
    <m/>
    <m/>
    <m/>
    <m/>
    <m/>
    <x v="1"/>
    <m/>
    <x v="2"/>
  </r>
  <r>
    <s v="MS609-0487.xml"/>
    <s v="Predictas hereticas credidit esse bonas feminas et habere bonam fidem"/>
    <m/>
    <m/>
    <m/>
    <m/>
    <m/>
    <m/>
    <x v="1"/>
    <m/>
    <x v="2"/>
  </r>
  <r>
    <s v="MS609-0501.xml"/>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m/>
    <m/>
    <m/>
    <m/>
    <s v="Predictos hereticos credidit esse bonos homines et habere bonam fidem licet sciret quod ecclesia persequeretur eos"/>
    <x v="5"/>
    <s v="non audivit eos dicentes errores de visibilibus nec de sacramentis"/>
    <x v="8"/>
  </r>
  <r>
    <s v="MS609-0501.xml"/>
    <s v="Predictos hereticos credidit esse bonos homines et habere bonam fidem licet sciret quod ecclesia persequeretur eos"/>
    <m/>
    <m/>
    <m/>
    <m/>
    <m/>
    <m/>
    <x v="1"/>
    <m/>
    <x v="2"/>
  </r>
  <r>
    <s v="MS609-0509.xml"/>
    <s v="Alibi non vidit hereticos nec credidit nec adoravit nec aliquid dedit nec misit nec eorum predicationem audivit."/>
    <m/>
    <m/>
    <m/>
    <m/>
    <m/>
    <m/>
    <x v="1"/>
    <m/>
    <x v="2"/>
  </r>
  <r>
    <s v="MS609-0511.xml"/>
    <s v="Predictos hereticos credidit esse bonos homines et amicos Die et esse veraces et habere bonam fidem et esse salus cum ipsis"/>
    <m/>
    <m/>
    <m/>
    <m/>
    <m/>
    <m/>
    <x v="1"/>
    <m/>
    <x v="2"/>
  </r>
  <r>
    <s v="MS609-0566.xml"/>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s v="sunt XII anni quod primo credidit hereticos esse bonos"/>
    <s v="sunt IIIIor quod ultimo dimisit"/>
    <n v="1233"/>
    <n v="1241"/>
    <s v="credidit predictos hereticos esse bonos homines et amicos Die et esse veraces et habere bonamfidem et posse salvari per ipsos licet sciret quod ecclesia persequeretur eos"/>
    <x v="34"/>
    <s v="Item. Requisitus de erroribus, dixit quod nunquamaudivit eos loquentes"/>
    <x v="35"/>
  </r>
  <r>
    <s v="MS609-0566.xml"/>
    <s v="credidit predictos hereticos esse bonos homines et amicos Die et esse veraces et habere bonamfidem et posse salvari per ipsos licet sciret quod ecclesia persequeretur eos"/>
    <m/>
    <m/>
    <m/>
    <m/>
    <m/>
    <m/>
    <x v="1"/>
    <m/>
    <x v="2"/>
  </r>
  <r>
    <s v="MS609-0575.xml"/>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s v="sunt Ve anni quod primo credidit hereticos"/>
    <s v="sunt duo anni quod ultimo dimsit"/>
    <n v="1240"/>
    <n v="1243"/>
    <s v="predictos hereticos credidit esse bonos homines etamicos Dei et esse veraces et habere bonam fidem et posse salvari per ipsos vel cum ipsos"/>
    <x v="35"/>
    <s v="Requisitus de erroribus, dixit quod nunquamaudivit eos loquentes"/>
    <x v="35"/>
  </r>
  <r>
    <s v="MS609-0575.xml"/>
    <s v="predictos hereticos credidit esse bonos homines etamicos Dei et esse veraces et habere bonam fidem et posse salvari per ipsos vel cum ipsos"/>
    <m/>
    <m/>
    <m/>
    <m/>
    <m/>
    <m/>
    <x v="1"/>
    <m/>
    <x v="2"/>
  </r>
  <r>
    <s v="MS609-0577.xml"/>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s v="sunt VIII anni quod primo credidithereticos esse bonos"/>
    <s v="sed non stetit in illa credulitatem nisi per duos menses"/>
    <n v="1237"/>
    <n v="123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s v="MS609-0577.xml"/>
    <s v="Predictos hereticos credidit esse bonos homines et habere bonam fidem et posse salvari per ipsos licet sciret quod Ecclesia persequeretur eos"/>
    <m/>
    <m/>
    <m/>
    <m/>
    <m/>
    <m/>
    <x v="1"/>
    <m/>
    <x v="2"/>
  </r>
  <r>
    <s v="MS609-0585.xml"/>
    <s v="predictos hereticos credidit esse bonos homines et esse amicos Die et veraces et habere bonam fidem et possesalvari cum ipsis licet sciret quod ecclesia persequeretor eos."/>
    <m/>
    <m/>
    <m/>
    <m/>
    <m/>
    <m/>
    <x v="1"/>
    <m/>
    <x v="2"/>
  </r>
  <r>
    <s v="MS609-0588.xml"/>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s v="sunt IIIIor anni vel circa quod primo credidit hereticos esse bonos"/>
    <s v="non stetit in illa credulitate nisi per duos annos"/>
    <n v="1241"/>
    <n v="1243"/>
    <s v="Predictos hereticos credidit esse bonos et habere bonam fidem et esse amicos Die licet sciretquod ecclesia persequeretor eos"/>
    <x v="19"/>
    <s v="non audivit dicentes eos errors de visibilibus quod Deus no fecerat ea nec de sacramentis ecclesie"/>
    <x v="43"/>
  </r>
  <r>
    <s v="MS609-0588.xml"/>
    <s v="Predictos hereticos credidit esse bonos et habere bonam fidem et esse amicos Die licet sciretquod ecclesia persequeretor eos"/>
    <m/>
    <m/>
    <m/>
    <m/>
    <m/>
    <m/>
    <x v="1"/>
    <m/>
    <x v="2"/>
  </r>
  <r>
    <s v="MS609-0589.xml"/>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m/>
    <m/>
    <m/>
    <m/>
    <s v="Predictos hereticos non credidit esse bonos nec habere bonam fidem licet semel adoravit eas ad instantiam predictorum Bernardi Alzeu et Bernardi Marti"/>
    <x v="25"/>
    <s v="nec audivit eos dicentes errores de visibilibus quod Deus non fecerat ea, nec de sacramentis ecclesie"/>
    <x v="8"/>
  </r>
  <r>
    <s v="MS609-0589.xml"/>
    <s v="Predictos hereticos non credidit esse bonos nec habere bonam fidem licet semel adoravit eas ad instantiam predictorum Bernardi Alzeu et Bernardi Marti"/>
    <m/>
    <m/>
    <m/>
    <m/>
    <m/>
    <m/>
    <x v="1"/>
    <m/>
    <x v="2"/>
  </r>
  <r>
    <s v="MS609-0597.xml"/>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s v="sunt XL anni quod primo credidit hereticos"/>
    <s v="sunt XXX anni quod ultimo dimsit illorum credulatem"/>
    <n v="1205"/>
    <n v="1215"/>
    <s v="Predictos hereticos credidit esse bonos homines et amicosDie et esse veraces et habere bonam fidem et posse salvari per eos"/>
    <x v="36"/>
    <m/>
    <x v="2"/>
  </r>
  <r>
    <s v="MS609-0597.xml"/>
    <s v="Predictos hereticos credidit esse bonos homines et amicosDie et esse veraces et habere bonam fidem et posse salvari per eos"/>
    <m/>
    <m/>
    <m/>
    <m/>
    <m/>
    <m/>
    <x v="1"/>
    <m/>
    <x v="2"/>
  </r>
  <r>
    <s v="MS609-0600.xml"/>
    <s v="credidit hereticos esse bonos homines et veraces et amicos Dei licet sciret quodecclesia persequeretor eos."/>
    <m/>
    <m/>
    <m/>
    <m/>
    <m/>
    <m/>
    <x v="1"/>
    <m/>
    <x v="2"/>
  </r>
  <r>
    <s v="MS609-0601.xml"/>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m/>
    <m/>
    <m/>
    <m/>
    <m/>
    <x v="1"/>
    <m/>
    <x v="2"/>
  </r>
  <r>
    <s v="MS609-0605.xml"/>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m/>
    <m/>
    <m/>
    <m/>
    <s v="predictashereticas credidit esse bonas feminas et habere bonam fidem et esse amicas Dei licet sciret quod ecclesia persequeretor eas"/>
    <x v="19"/>
    <m/>
    <x v="2"/>
  </r>
  <r>
    <s v="MS609-0605.xml"/>
    <s v="predictashereticas credidit esse bonas feminas et habere bonam fidem et esse amicas Dei licet sciret quod ecclesia persequeretor eas"/>
    <m/>
    <m/>
    <m/>
    <m/>
    <m/>
    <m/>
    <x v="1"/>
    <m/>
    <x v="2"/>
  </r>
  <r>
    <s v="MS609-0606.xml"/>
    <s v="Alibi nunquam vidit hereticos nisi captos nec credidit nec adoravit nec dedit nec misit nec duxit nec eorum predicationem audivit. Et fuit confessus apud Saxiacum fratri Ferrario et posteanon vidit hereticos. Et abiuravit heresim et iuravit. Testes predicti."/>
    <m/>
    <m/>
    <m/>
    <m/>
    <m/>
    <m/>
    <x v="1"/>
    <m/>
    <x v="2"/>
  </r>
  <r>
    <s v="MS609-0607.xml"/>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s v="sunt XII anni quod primo credidit hereticos bonos homines"/>
    <s v="non stetit in illa credulitate nisi per duos annos"/>
    <n v="1233"/>
    <n v="1235"/>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s v="MS609-0607.xml"/>
    <s v="Predictos hereticos credidit esse bonos homines et veraces et amicos Dei et habere bonam fidem et posse salvari per ipsos licet sciretquo ecclesia persequeretor eos"/>
    <m/>
    <m/>
    <m/>
    <m/>
    <m/>
    <m/>
    <x v="1"/>
    <m/>
    <x v="2"/>
  </r>
  <r>
    <s v="MS609-0608.xml"/>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s v="sunt XIII anni quod primo credidit hereticos esse bonos homines"/>
    <s v="non stetit in illa credulitate nisi per VIIIanni."/>
    <n v="1231"/>
    <n v="1239"/>
    <s v="Predictos hereticos credidit esse bonos homines et veraces et amicos Dei et habere bonam fidem et posse salvari per ipsoslicet sciret quod ecclesia persequeretor eos"/>
    <x v="27"/>
    <s v="De erroribus non audivit hereticos loqui"/>
    <x v="35"/>
  </r>
  <r>
    <s v="MS609-0608.xml"/>
    <s v="Predictos hereticos credidit esse bonos homines et veraces et amicos Dei et habere bonam fidem et posse salvari per ipsoslicet sciret quod ecclesia persequeretor eos"/>
    <m/>
    <m/>
    <m/>
    <m/>
    <m/>
    <m/>
    <x v="1"/>
    <m/>
    <x v="2"/>
  </r>
  <r>
    <s v="MS609-0610.xml"/>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m/>
    <m/>
    <m/>
    <m/>
    <s v="Predictos hereticos credidit essebonos homines et veraces et amicos Dei et posse salvari per ipsos"/>
    <x v="22"/>
    <m/>
    <x v="2"/>
  </r>
  <r>
    <s v="MS609-0610.xml"/>
    <s v="Predictos hereticos credidit essebonos homines et veraces et amicos Dei et posse salvari per ipsos"/>
    <m/>
    <m/>
    <m/>
    <m/>
    <m/>
    <m/>
    <x v="1"/>
    <m/>
    <x v="2"/>
  </r>
  <r>
    <s v="MS609-0611.xml"/>
    <s v="Predictos hereticos credidit esse bonos homines et amicos Dei et veraces et posse salvari per ipsos licet sciret quod ecclesiapersequeretur eos"/>
    <m/>
    <m/>
    <m/>
    <m/>
    <m/>
    <m/>
    <x v="1"/>
    <m/>
    <x v="2"/>
  </r>
  <r>
    <s v="MS609-0612.xml"/>
    <s v="Predictos homines hereticos credidit esse bonos homines et veraces et amicos Dei et habere bonamfidem l et posse salvari per ipsos licet sciret quod ecclesia persequeretor eos"/>
    <m/>
    <m/>
    <m/>
    <m/>
    <m/>
    <m/>
    <x v="1"/>
    <m/>
    <x v="2"/>
  </r>
  <r>
    <s v="MS609-0613.xml"/>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m/>
    <m/>
    <m/>
    <m/>
    <m/>
    <x v="1"/>
    <m/>
    <x v="2"/>
  </r>
  <r>
    <s v="MS609-3738.xml"/>
    <s v="Alibi non vidit hereticos nec Valdenses neccredidit nec adoravit nec dedit nec misit nec duxit nec eorum predicationem audivit. Et fuit confessus aliis inquisitoribus qua confessione conceditesse veram."/>
    <m/>
    <m/>
    <m/>
    <m/>
    <m/>
    <m/>
    <x v="1"/>
    <m/>
    <x v="2"/>
  </r>
  <r>
    <s v="MS609-3739.xml"/>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m/>
    <m/>
    <m/>
    <m/>
    <m/>
    <x v="1"/>
    <m/>
    <x v="2"/>
  </r>
  <r>
    <s v="MS609-3740.xml"/>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m/>
    <m/>
    <m/>
    <m/>
    <m/>
    <x v="1"/>
    <m/>
    <x v="2"/>
  </r>
  <r>
    <s v="MS609-3741.xml"/>
    <s v="Alibi non vidit hereticos nec credidit nec adoravit nec adoravit nec dedit nec misit nec duxit nec eorum predicationem audivit. Et sunt confessa fratri Ferrario et fratri Willelmo Arnaldi, inquisitore, quos confessiones concredit esse veras."/>
    <m/>
    <m/>
    <m/>
    <m/>
    <m/>
    <m/>
    <x v="1"/>
    <m/>
    <x v="2"/>
  </r>
  <r>
    <s v="MS609-3742.xml"/>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s v="sunt XIII anni quodhoc credidit"/>
    <s v="dimisit illam credulitatem ultimo VI VI anni sunt"/>
    <n v="1231"/>
    <n v="1239"/>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s v="MS609-3742.xml"/>
    <s v="Predictos hereticos credidit esse bonos homines et veraces et amicos Die et habere bonam fidem et posse salvari per ipsos licet sciret quod ecclesia persequeretur eos"/>
    <m/>
    <m/>
    <m/>
    <m/>
    <m/>
    <m/>
    <x v="1"/>
    <m/>
    <x v="2"/>
  </r>
  <r>
    <s v="MS609-3747.xml"/>
    <s v="credidit hereticos esse bonos homines quando stabant publice"/>
    <m/>
    <m/>
    <m/>
    <m/>
    <m/>
    <m/>
    <x v="1"/>
    <m/>
    <x v="2"/>
  </r>
  <r>
    <s v="MS609-3750.xml"/>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s v="sunt XIIII anni quod primo credidit esse bonos homines"/>
    <s v="stetit in illa credulatem usque ad confessionem quam fecit fratri Ferrario quam concessit esse veram."/>
    <n v="1231"/>
    <n v="124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s v="MS609-3750.xml"/>
    <s v="Predictos hereticos credidit esse bonos homines et veraces et amico Dei et habere bonam fidem et posse salvari per ipsoslicet sciret quod ecclesia persequeretur eos"/>
    <m/>
    <m/>
    <m/>
    <m/>
    <m/>
    <m/>
    <x v="1"/>
    <m/>
    <x v="2"/>
  </r>
  <r>
    <m/>
    <m/>
    <m/>
    <m/>
    <m/>
    <m/>
    <m/>
    <m/>
    <x v="1"/>
    <m/>
    <x v="2"/>
  </r>
  <r>
    <m/>
    <m/>
    <m/>
    <m/>
    <m/>
    <m/>
    <m/>
    <m/>
    <x v="1"/>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78" firstHeaderRow="0" firstDataRow="1" firstDataCol="1"/>
  <pivotFields count="9">
    <pivotField showAll="0"/>
    <pivotField showAll="0"/>
    <pivotField showAll="0"/>
    <pivotField showAll="0">
      <items count="54">
        <item x="4"/>
        <item x="35"/>
        <item x="6"/>
        <item x="47"/>
        <item x="34"/>
        <item x="40"/>
        <item x="45"/>
        <item x="37"/>
        <item x="0"/>
        <item x="44"/>
        <item x="25"/>
        <item x="15"/>
        <item x="21"/>
        <item x="46"/>
        <item x="14"/>
        <item x="39"/>
        <item x="1"/>
        <item x="49"/>
        <item x="17"/>
        <item x="29"/>
        <item x="50"/>
        <item x="51"/>
        <item x="52"/>
        <item x="36"/>
        <item x="16"/>
        <item x="23"/>
        <item x="48"/>
        <item x="20"/>
        <item x="32"/>
        <item x="3"/>
        <item x="19"/>
        <item x="7"/>
        <item x="42"/>
        <item x="30"/>
        <item x="43"/>
        <item x="13"/>
        <item x="9"/>
        <item x="27"/>
        <item x="38"/>
        <item x="31"/>
        <item x="10"/>
        <item x="18"/>
        <item x="8"/>
        <item x="24"/>
        <item x="26"/>
        <item x="22"/>
        <item x="5"/>
        <item x="28"/>
        <item x="41"/>
        <item x="12"/>
        <item x="11"/>
        <item x="33"/>
        <item x="2"/>
        <item t="default"/>
      </items>
    </pivotField>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showAll="0"/>
  </pivotFields>
  <rowFields count="2">
    <field x="5"/>
    <field x="6"/>
  </rowFields>
  <rowItems count="75">
    <i>
      <x/>
    </i>
    <i r="1">
      <x v="4"/>
    </i>
    <i>
      <x v="1"/>
    </i>
    <i r="1">
      <x v="16"/>
    </i>
    <i>
      <x v="2"/>
    </i>
    <i r="1">
      <x/>
    </i>
    <i r="1">
      <x v="4"/>
    </i>
    <i r="1">
      <x v="9"/>
    </i>
    <i>
      <x v="3"/>
    </i>
    <i r="1">
      <x v="4"/>
    </i>
    <i r="1">
      <x v="5"/>
    </i>
    <i r="1">
      <x v="6"/>
    </i>
    <i r="1">
      <x v="10"/>
    </i>
    <i r="1">
      <x v="14"/>
    </i>
    <i>
      <x v="4"/>
    </i>
    <i r="1">
      <x v="1"/>
    </i>
    <i r="1">
      <x v="10"/>
    </i>
    <i r="1">
      <x v="11"/>
    </i>
    <i>
      <x v="5"/>
    </i>
    <i r="1">
      <x v="2"/>
    </i>
    <i r="1">
      <x v="8"/>
    </i>
    <i r="1">
      <x v="13"/>
    </i>
    <i>
      <x v="6"/>
    </i>
    <i r="1">
      <x v="3"/>
    </i>
    <i r="1">
      <x v="6"/>
    </i>
    <i r="1">
      <x v="11"/>
    </i>
    <i r="1">
      <x v="14"/>
    </i>
    <i r="1">
      <x v="16"/>
    </i>
    <i>
      <x v="7"/>
    </i>
    <i r="1">
      <x v="6"/>
    </i>
    <i r="1">
      <x v="15"/>
    </i>
    <i>
      <x v="8"/>
    </i>
    <i r="1">
      <x v="8"/>
    </i>
    <i r="1">
      <x v="13"/>
    </i>
    <i r="1">
      <x v="15"/>
    </i>
    <i>
      <x v="9"/>
    </i>
    <i r="1">
      <x v="6"/>
    </i>
    <i r="1">
      <x v="7"/>
    </i>
    <i r="1">
      <x v="13"/>
    </i>
    <i>
      <x v="10"/>
    </i>
    <i r="1">
      <x v="4"/>
    </i>
    <i r="1">
      <x v="10"/>
    </i>
    <i r="1">
      <x v="11"/>
    </i>
    <i r="1">
      <x v="12"/>
    </i>
    <i>
      <x v="11"/>
    </i>
    <i r="1">
      <x v="10"/>
    </i>
    <i>
      <x v="12"/>
    </i>
    <i r="1">
      <x v="6"/>
    </i>
    <i r="1">
      <x v="11"/>
    </i>
    <i r="1">
      <x v="12"/>
    </i>
    <i r="1">
      <x v="15"/>
    </i>
    <i>
      <x v="13"/>
    </i>
    <i r="1">
      <x v="10"/>
    </i>
    <i r="1">
      <x v="15"/>
    </i>
    <i>
      <x v="14"/>
    </i>
    <i r="1">
      <x v="8"/>
    </i>
    <i r="1">
      <x v="10"/>
    </i>
    <i r="1">
      <x v="12"/>
    </i>
    <i>
      <x v="15"/>
    </i>
    <i r="1">
      <x v="11"/>
    </i>
    <i r="1">
      <x v="12"/>
    </i>
    <i r="1">
      <x v="13"/>
    </i>
    <i>
      <x v="16"/>
    </i>
    <i r="1">
      <x v="12"/>
    </i>
    <i>
      <x v="17"/>
    </i>
    <i r="1">
      <x v="14"/>
    </i>
    <i r="1">
      <x v="15"/>
    </i>
    <i>
      <x v="18"/>
    </i>
    <i r="1">
      <x v="14"/>
    </i>
    <i>
      <x v="19"/>
    </i>
    <i r="1">
      <x v="15"/>
    </i>
    <i>
      <x v="20"/>
    </i>
    <i r="1">
      <x v="11"/>
    </i>
    <i r="1">
      <x v="16"/>
    </i>
    <i t="grand">
      <x/>
    </i>
  </rowItems>
  <colFields count="1">
    <field x="-2"/>
  </colFields>
  <colItems count="2">
    <i>
      <x/>
    </i>
    <i i="1">
      <x v="1"/>
    </i>
  </colItems>
  <dataFields count="2">
    <dataField name="Count of Start Date" fld="5" subtotal="count" baseField="0" baseItem="0"/>
    <dataField name="Count of End Dat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X43" firstHeaderRow="1" firstDataRow="3" firstDataCol="1"/>
  <pivotFields count="9">
    <pivotField showAll="0"/>
    <pivotField showAll="0"/>
    <pivotField showAll="0"/>
    <pivotField showAll="0"/>
    <pivotField showAll="0"/>
    <pivotField axis="axisCol" showAll="0">
      <items count="22">
        <item x="17"/>
        <item x="16"/>
        <item x="14"/>
        <item x="5"/>
        <item x="15"/>
        <item x="8"/>
        <item x="9"/>
        <item x="11"/>
        <item x="7"/>
        <item x="3"/>
        <item x="13"/>
        <item x="4"/>
        <item x="1"/>
        <item x="10"/>
        <item x="12"/>
        <item x="0"/>
        <item x="18"/>
        <item x="19"/>
        <item x="20"/>
        <item x="6"/>
        <item x="2"/>
        <item t="default"/>
      </items>
    </pivotField>
    <pivotField axis="axisCol" showAll="0">
      <items count="18">
        <item x="16"/>
        <item x="14"/>
        <item x="9"/>
        <item x="10"/>
        <item x="5"/>
        <item x="13"/>
        <item x="3"/>
        <item x="15"/>
        <item x="7"/>
        <item x="11"/>
        <item x="4"/>
        <item x="0"/>
        <item x="1"/>
        <item x="8"/>
        <item x="12"/>
        <item x="6"/>
        <item x="2"/>
        <item t="default"/>
      </items>
    </pivotField>
    <pivotField showAll="0"/>
    <pivotField axis="axisRow" dataField="1" showAll="0" sortType="ascending">
      <items count="38">
        <item x="1"/>
        <item x="13"/>
        <item x="29"/>
        <item x="22"/>
        <item x="27"/>
        <item x="21"/>
        <item x="33"/>
        <item x="9"/>
        <item x="0"/>
        <item x="35"/>
        <item x="4"/>
        <item x="2"/>
        <item x="36"/>
        <item x="8"/>
        <item x="19"/>
        <item x="5"/>
        <item x="34"/>
        <item x="18"/>
        <item x="23"/>
        <item x="3"/>
        <item x="32"/>
        <item x="12"/>
        <item x="17"/>
        <item x="26"/>
        <item x="15"/>
        <item x="16"/>
        <item x="14"/>
        <item x="6"/>
        <item x="31"/>
        <item x="10"/>
        <item x="30"/>
        <item x="11"/>
        <item x="28"/>
        <item x="24"/>
        <item x="7"/>
        <item x="25"/>
        <item x="20"/>
        <item t="default"/>
      </items>
      <autoSortScope>
        <pivotArea dataOnly="0" outline="0" fieldPosition="0">
          <references count="1">
            <reference field="4294967294" count="1" selected="0">
              <x v="0"/>
            </reference>
          </references>
        </pivotArea>
      </autoSortScope>
    </pivotField>
  </pivotFields>
  <rowFields count="1">
    <field x="8"/>
  </rowFields>
  <rowItems count="38">
    <i>
      <x/>
    </i>
    <i>
      <x v="18"/>
    </i>
    <i>
      <x v="19"/>
    </i>
    <i>
      <x v="2"/>
    </i>
    <i>
      <x v="20"/>
    </i>
    <i>
      <x v="23"/>
    </i>
    <i>
      <x v="22"/>
    </i>
    <i>
      <x v="33"/>
    </i>
    <i>
      <x v="36"/>
    </i>
    <i>
      <x v="12"/>
    </i>
    <i>
      <x v="6"/>
    </i>
    <i>
      <x v="17"/>
    </i>
    <i>
      <x v="26"/>
    </i>
    <i>
      <x v="9"/>
    </i>
    <i>
      <x v="30"/>
    </i>
    <i>
      <x v="1"/>
    </i>
    <i>
      <x v="31"/>
    </i>
    <i>
      <x v="16"/>
    </i>
    <i>
      <x v="32"/>
    </i>
    <i>
      <x v="24"/>
    </i>
    <i>
      <x v="29"/>
    </i>
    <i>
      <x v="28"/>
    </i>
    <i>
      <x v="25"/>
    </i>
    <i>
      <x v="4"/>
    </i>
    <i>
      <x v="5"/>
    </i>
    <i>
      <x v="13"/>
    </i>
    <i>
      <x v="7"/>
    </i>
    <i>
      <x v="35"/>
    </i>
    <i>
      <x v="34"/>
    </i>
    <i>
      <x v="21"/>
    </i>
    <i>
      <x v="14"/>
    </i>
    <i>
      <x v="3"/>
    </i>
    <i>
      <x v="11"/>
    </i>
    <i>
      <x v="27"/>
    </i>
    <i>
      <x v="8"/>
    </i>
    <i>
      <x v="15"/>
    </i>
    <i>
      <x v="10"/>
    </i>
    <i t="grand">
      <x/>
    </i>
  </rowItems>
  <colFields count="2">
    <field x="5"/>
    <field x="6"/>
  </colFields>
  <colItems count="75">
    <i>
      <x/>
      <x v="4"/>
    </i>
    <i t="default">
      <x/>
    </i>
    <i>
      <x v="1"/>
      <x v="16"/>
    </i>
    <i t="default">
      <x v="1"/>
    </i>
    <i>
      <x v="2"/>
      <x/>
    </i>
    <i r="1">
      <x v="4"/>
    </i>
    <i r="1">
      <x v="9"/>
    </i>
    <i t="default">
      <x v="2"/>
    </i>
    <i>
      <x v="3"/>
      <x v="4"/>
    </i>
    <i r="1">
      <x v="5"/>
    </i>
    <i r="1">
      <x v="6"/>
    </i>
    <i r="1">
      <x v="10"/>
    </i>
    <i r="1">
      <x v="14"/>
    </i>
    <i t="default">
      <x v="3"/>
    </i>
    <i>
      <x v="4"/>
      <x v="1"/>
    </i>
    <i r="1">
      <x v="10"/>
    </i>
    <i r="1">
      <x v="11"/>
    </i>
    <i t="default">
      <x v="4"/>
    </i>
    <i>
      <x v="5"/>
      <x v="2"/>
    </i>
    <i r="1">
      <x v="8"/>
    </i>
    <i r="1">
      <x v="13"/>
    </i>
    <i t="default">
      <x v="5"/>
    </i>
    <i>
      <x v="6"/>
      <x v="3"/>
    </i>
    <i r="1">
      <x v="6"/>
    </i>
    <i r="1">
      <x v="11"/>
    </i>
    <i r="1">
      <x v="14"/>
    </i>
    <i r="1">
      <x v="16"/>
    </i>
    <i t="default">
      <x v="6"/>
    </i>
    <i>
      <x v="7"/>
      <x v="6"/>
    </i>
    <i r="1">
      <x v="15"/>
    </i>
    <i t="default">
      <x v="7"/>
    </i>
    <i>
      <x v="8"/>
      <x v="8"/>
    </i>
    <i r="1">
      <x v="13"/>
    </i>
    <i r="1">
      <x v="15"/>
    </i>
    <i t="default">
      <x v="8"/>
    </i>
    <i>
      <x v="9"/>
      <x v="6"/>
    </i>
    <i r="1">
      <x v="7"/>
    </i>
    <i r="1">
      <x v="13"/>
    </i>
    <i t="default">
      <x v="9"/>
    </i>
    <i>
      <x v="10"/>
      <x v="4"/>
    </i>
    <i r="1">
      <x v="10"/>
    </i>
    <i r="1">
      <x v="11"/>
    </i>
    <i r="1">
      <x v="12"/>
    </i>
    <i t="default">
      <x v="10"/>
    </i>
    <i>
      <x v="11"/>
      <x v="10"/>
    </i>
    <i t="default">
      <x v="11"/>
    </i>
    <i>
      <x v="12"/>
      <x v="6"/>
    </i>
    <i r="1">
      <x v="11"/>
    </i>
    <i r="1">
      <x v="12"/>
    </i>
    <i r="1">
      <x v="15"/>
    </i>
    <i t="default">
      <x v="12"/>
    </i>
    <i>
      <x v="13"/>
      <x v="10"/>
    </i>
    <i r="1">
      <x v="15"/>
    </i>
    <i t="default">
      <x v="13"/>
    </i>
    <i>
      <x v="14"/>
      <x v="8"/>
    </i>
    <i r="1">
      <x v="10"/>
    </i>
    <i r="1">
      <x v="12"/>
    </i>
    <i t="default">
      <x v="14"/>
    </i>
    <i>
      <x v="15"/>
      <x v="11"/>
    </i>
    <i r="1">
      <x v="12"/>
    </i>
    <i r="1">
      <x v="13"/>
    </i>
    <i t="default">
      <x v="15"/>
    </i>
    <i>
      <x v="16"/>
      <x v="12"/>
    </i>
    <i t="default">
      <x v="16"/>
    </i>
    <i>
      <x v="17"/>
      <x v="14"/>
    </i>
    <i r="1">
      <x v="15"/>
    </i>
    <i t="default">
      <x v="17"/>
    </i>
    <i>
      <x v="18"/>
      <x v="14"/>
    </i>
    <i t="default">
      <x v="18"/>
    </i>
    <i>
      <x v="19"/>
      <x v="15"/>
    </i>
    <i t="default">
      <x v="19"/>
    </i>
    <i>
      <x v="20"/>
      <x v="11"/>
    </i>
    <i r="1">
      <x v="16"/>
    </i>
    <i t="default">
      <x v="20"/>
    </i>
    <i t="grand">
      <x/>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1" firstHeaderRow="1" firstDataRow="1" firstDataCol="1"/>
  <pivotFields count="9">
    <pivotField showAll="0"/>
    <pivotField showAll="0"/>
    <pivotField showAll="0"/>
    <pivotField showAll="0"/>
    <pivotField showAll="0"/>
    <pivotField showAll="0"/>
    <pivotField showAll="0"/>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50" firstHeaderRow="1" firstDataRow="1" firstDataCol="1"/>
  <pivotFields count="1">
    <pivotField axis="axisRow" dataField="1" showAll="0" sortType="descending">
      <items count="47">
        <item x="35"/>
        <item x="43"/>
        <item x="3"/>
        <item x="26"/>
        <item x="11"/>
        <item x="23"/>
        <item x="37"/>
        <item x="42"/>
        <item x="12"/>
        <item x="17"/>
        <item x="24"/>
        <item x="21"/>
        <item x="29"/>
        <item x="14"/>
        <item x="27"/>
        <item x="32"/>
        <item x="16"/>
        <item x="8"/>
        <item x="13"/>
        <item x="39"/>
        <item x="30"/>
        <item x="31"/>
        <item x="40"/>
        <item x="0"/>
        <item x="20"/>
        <item x="28"/>
        <item x="4"/>
        <item x="5"/>
        <item x="6"/>
        <item x="22"/>
        <item x="19"/>
        <item x="44"/>
        <item x="33"/>
        <item x="41"/>
        <item x="36"/>
        <item x="10"/>
        <item x="7"/>
        <item x="18"/>
        <item x="9"/>
        <item x="34"/>
        <item x="15"/>
        <item x="45"/>
        <item x="1"/>
        <item x="25"/>
        <item x="38"/>
        <item x="2"/>
        <item t="default"/>
      </items>
      <autoSortScope>
        <pivotArea dataOnly="0" outline="0" fieldPosition="0">
          <references count="1">
            <reference field="4294967294" count="1" selected="0">
              <x v="0"/>
            </reference>
          </references>
        </pivotArea>
      </autoSortScope>
    </pivotField>
  </pivotFields>
  <rowFields count="1">
    <field x="0"/>
  </rowFields>
  <rowItems count="47">
    <i>
      <x/>
    </i>
    <i>
      <x v="17"/>
    </i>
    <i>
      <x v="39"/>
    </i>
    <i>
      <x v="8"/>
    </i>
    <i>
      <x v="35"/>
    </i>
    <i>
      <x v="38"/>
    </i>
    <i>
      <x v="11"/>
    </i>
    <i>
      <x v="26"/>
    </i>
    <i>
      <x v="25"/>
    </i>
    <i>
      <x v="9"/>
    </i>
    <i>
      <x v="10"/>
    </i>
    <i>
      <x v="28"/>
    </i>
    <i>
      <x v="12"/>
    </i>
    <i>
      <x v="23"/>
    </i>
    <i>
      <x v="6"/>
    </i>
    <i>
      <x v="13"/>
    </i>
    <i>
      <x v="1"/>
    </i>
    <i>
      <x v="14"/>
    </i>
    <i>
      <x v="5"/>
    </i>
    <i>
      <x v="15"/>
    </i>
    <i>
      <x v="4"/>
    </i>
    <i>
      <x v="27"/>
    </i>
    <i>
      <x v="24"/>
    </i>
    <i>
      <x v="29"/>
    </i>
    <i>
      <x v="7"/>
    </i>
    <i>
      <x v="31"/>
    </i>
    <i>
      <x v="33"/>
    </i>
    <i>
      <x v="16"/>
    </i>
    <i>
      <x v="30"/>
    </i>
    <i>
      <x v="2"/>
    </i>
    <i>
      <x v="32"/>
    </i>
    <i>
      <x v="37"/>
    </i>
    <i>
      <x v="34"/>
    </i>
    <i>
      <x v="3"/>
    </i>
    <i>
      <x v="36"/>
    </i>
    <i>
      <x v="41"/>
    </i>
    <i>
      <x v="43"/>
    </i>
    <i>
      <x v="18"/>
    </i>
    <i>
      <x v="40"/>
    </i>
    <i>
      <x v="19"/>
    </i>
    <i>
      <x v="42"/>
    </i>
    <i>
      <x v="20"/>
    </i>
    <i>
      <x v="44"/>
    </i>
    <i>
      <x v="21"/>
    </i>
    <i>
      <x v="22"/>
    </i>
    <i>
      <x v="45"/>
    </i>
    <i t="grand">
      <x/>
    </i>
  </rowItems>
  <colItems count="1">
    <i/>
  </colItems>
  <dataFields count="1">
    <dataField name="Count of Heard Errors Tag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8" firstHeaderRow="1" firstDataRow="1" firstDataCol="1" rowPageCount="1" colPageCount="1"/>
  <pivotFields count="11">
    <pivotField showAll="0"/>
    <pivotField showAll="0"/>
    <pivotField showAll="0"/>
    <pivotField showAll="0"/>
    <pivotField showAll="0"/>
    <pivotField showAll="0"/>
    <pivotField showAll="0"/>
    <pivotField showAll="0"/>
    <pivotField axis="axisPage" multipleItemSelectionAllowed="1"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dataField="1" showAll="0" sortType="descending">
      <items count="47">
        <item x="35"/>
        <item x="43"/>
        <item x="3"/>
        <item x="26"/>
        <item x="11"/>
        <item x="23"/>
        <item x="37"/>
        <item x="42"/>
        <item x="12"/>
        <item x="17"/>
        <item x="24"/>
        <item x="21"/>
        <item x="29"/>
        <item x="14"/>
        <item x="27"/>
        <item x="32"/>
        <item x="16"/>
        <item x="8"/>
        <item x="13"/>
        <item x="39"/>
        <item x="30"/>
        <item x="31"/>
        <item x="40"/>
        <item x="0"/>
        <item x="20"/>
        <item x="28"/>
        <item x="4"/>
        <item x="5"/>
        <item x="6"/>
        <item x="22"/>
        <item x="19"/>
        <item x="44"/>
        <item x="33"/>
        <item x="41"/>
        <item x="36"/>
        <item x="10"/>
        <item x="7"/>
        <item x="18"/>
        <item x="9"/>
        <item x="34"/>
        <item x="15"/>
        <item x="45"/>
        <item x="1"/>
        <item x="25"/>
        <item x="38"/>
        <item x="2"/>
        <item t="default"/>
      </items>
      <autoSortScope>
        <pivotArea dataOnly="0" outline="0" fieldPosition="0">
          <references count="1">
            <reference field="4294967294" count="1" selected="0">
              <x v="0"/>
            </reference>
          </references>
        </pivotArea>
      </autoSortScope>
    </pivotField>
  </pivotFields>
  <rowFields count="1">
    <field x="10"/>
  </rowFields>
  <rowItems count="25">
    <i>
      <x/>
    </i>
    <i>
      <x v="26"/>
    </i>
    <i>
      <x v="28"/>
    </i>
    <i>
      <x v="10"/>
    </i>
    <i>
      <x v="39"/>
    </i>
    <i>
      <x v="9"/>
    </i>
    <i>
      <x v="31"/>
    </i>
    <i>
      <x v="2"/>
    </i>
    <i>
      <x v="18"/>
    </i>
    <i>
      <x v="35"/>
    </i>
    <i>
      <x v="19"/>
    </i>
    <i>
      <x v="27"/>
    </i>
    <i>
      <x v="20"/>
    </i>
    <i>
      <x v="30"/>
    </i>
    <i>
      <x v="37"/>
    </i>
    <i>
      <x v="32"/>
    </i>
    <i>
      <x v="41"/>
    </i>
    <i>
      <x v="14"/>
    </i>
    <i>
      <x v="3"/>
    </i>
    <i>
      <x v="21"/>
    </i>
    <i>
      <x v="42"/>
    </i>
    <i>
      <x v="23"/>
    </i>
    <i>
      <x v="25"/>
    </i>
    <i>
      <x v="45"/>
    </i>
    <i t="grand">
      <x/>
    </i>
  </rowItems>
  <colItems count="1">
    <i/>
  </colItems>
  <pageFields count="1">
    <pageField fld="8" hier="-1"/>
  </pageFields>
  <dataFields count="1">
    <dataField name="Count of Heard Errors Tags" fld="1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otal_Beliefs_Count_Table" displayName="Total_Beliefs_Count_Table" ref="E2:G19" totalsRowShown="0">
  <autoFilter ref="E2:G19"/>
  <sortState ref="E3:F20">
    <sortCondition descending="1" ref="F2:F20"/>
  </sortState>
  <tableColumns count="3">
    <tableColumn id="1" name="Belief" dataDxfId="19"/>
    <tableColumn id="2" name="Total Beliefs Count"/>
    <tableColumn id="3" name="% of Testimonies With Belief" dataDxfId="18">
      <calculatedColumnFormula>(F3/88)*100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B37" totalsRowShown="0">
  <autoFilter ref="A1:B37"/>
  <tableColumns count="2">
    <tableColumn id="1" name="Row Labels" dataDxfId="17"/>
    <tableColumn id="2" name="Count of Belief Tags" dataDxfId="16"/>
  </tableColumns>
  <tableStyleInfo name="TableStyleMedium9" showFirstColumn="0" showLastColumn="0" showRowStripes="1" showColumnStripes="0"/>
</table>
</file>

<file path=xl/tables/table3.xml><?xml version="1.0" encoding="utf-8"?>
<table xmlns="http://schemas.openxmlformats.org/spreadsheetml/2006/main" id="4" name="Table4" displayName="Table4" ref="D4:E17" totalsRowShown="0">
  <autoFilter ref="D4:E17"/>
  <sortState ref="D5:E17">
    <sortCondition descending="1" ref="E4:E17"/>
  </sortState>
  <tableColumns count="2">
    <tableColumn id="1" name="Heard Errors"/>
    <tableColumn id="2" name="Count of Heard Errors"/>
  </tableColumns>
  <tableStyleInfo name="TableStyleMedium9" showFirstColumn="0" showLastColumn="0" showRowStripes="1" showColumnStripes="0"/>
</table>
</file>

<file path=xl/tables/table4.xml><?xml version="1.0" encoding="utf-8"?>
<table xmlns="http://schemas.openxmlformats.org/spreadsheetml/2006/main" id="5" name="Table5" displayName="Table5" ref="D4:E17" totalsRowShown="0">
  <autoFilter ref="D4:E17"/>
  <sortState ref="D5:E17">
    <sortCondition descending="1" ref="E4:E17"/>
  </sortState>
  <tableColumns count="2">
    <tableColumn id="1" name="Heard Errors Where Deponents had &quot;pos_veraces&quot; Beliefs"/>
    <tableColumn id="3" name="Column1" dataDxfId="15"/>
  </tableColumns>
  <tableStyleInfo name="TableStyleMedium9" showFirstColumn="0" showLastColumn="0" showRowStripes="1" showColumnStripes="0"/>
</table>
</file>

<file path=xl/tables/table5.xml><?xml version="1.0" encoding="utf-8"?>
<table xmlns="http://schemas.openxmlformats.org/spreadsheetml/2006/main" id="1" name="BELIEFSTable" displayName="BELIEFSTable" ref="A1:K223" totalsRowShown="0" headerRowDxfId="14" dataDxfId="13">
  <autoFilter xmlns:x14="http://schemas.microsoft.com/office/spreadsheetml/2009/9/main" ref="A1:K223">
    <filterColumn colId="2">
      <mc:AlternateContent xmlns:mc="http://schemas.openxmlformats.org/markup-compatibility/2006">
        <mc:Choice Requires="x14">
          <filters>
            <x14:filter val="??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14:filter val="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14:filter val="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14:filter val="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14:filter val="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14:filter val="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14:filter val="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14:filter val="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14:filter val="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14:filter val="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14:filter val="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14:filter val="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14:filter val="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14:filter val="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14:filter val="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14:filter val="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14:filter val="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14:filter val="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14:filter val="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14:filter val="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14:filter val="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14:filter val="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14:filter val="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14:filter val="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14:filter val="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14:filter val="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14:filter val="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14:filter val="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14:filter val="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14:filter val="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14:filter val="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14:filter val="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14:filter val="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14:filter val="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14:filter val="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14:filter val="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14:filter val="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14:filter val="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14:filter val="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14:filter val="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14:filter val="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14:filter val="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14:filter val="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14:filter val="The witness did not see heretics otherwise, nor believed, nor gave or sent them anything, nor heard their errors. The witness said after that he believed the aforesaid heretics to be good men and to have good faith, etc. Witnesses as in confession of Pons Garnier."/>
          </filters>
        </mc:Choice>
        <mc:Fallback>
          <customFilters>
            <customFilter val=""/>
            <customFilter operator="notEqual" val=" "/>
          </customFilters>
        </mc:Fallback>
      </mc:AlternateContent>
    </filterColumn>
  </autoFilter>
  <tableColumns count="13">
    <tableColumn id="1" name="XML ID" dataDxfId="12"/>
    <tableColumn id="2" name="Latin Deposition" dataDxfId="11"/>
    <tableColumn id="3" name="English Translation" dataDxfId="10"/>
    <tableColumn id="4" name="Latin Start Date" dataDxfId="9"/>
    <tableColumn id="5" name="Latin End Date" dataDxfId="8"/>
    <tableColumn id="6" name="Start Date" dataDxfId="7"/>
    <tableColumn id="7" name="End Date" dataDxfId="6"/>
    <tableColumn id="8" name="Latin Beliefs" dataDxfId="5"/>
    <tableColumn id="9" name="Belief Tags" dataDxfId="4"/>
    <tableColumn id="15" name="Latin Heard Errors" dataDxfId="3"/>
    <tableColumn id="14" name="Heard Errors Tags" dataDxfId="2"/>
    <tableColumn id="12" name="Column2" dataDxfId="1"/>
    <tableColumn id="10" name="Column3"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2.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3.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8"/>
  <sheetViews>
    <sheetView workbookViewId="0">
      <selection activeCell="A3" sqref="A3"/>
    </sheetView>
  </sheetViews>
  <sheetFormatPr baseColWidth="10" defaultRowHeight="16" x14ac:dyDescent="0.2"/>
  <cols>
    <col min="1" max="1" width="12.83203125" customWidth="1"/>
    <col min="2" max="2" width="16.83203125" bestFit="1" customWidth="1"/>
    <col min="3" max="3" width="16" bestFit="1" customWidth="1"/>
  </cols>
  <sheetData>
    <row r="3" spans="1:3" x14ac:dyDescent="0.2">
      <c r="A3" s="3" t="s">
        <v>563</v>
      </c>
      <c r="B3" t="s">
        <v>566</v>
      </c>
      <c r="C3" t="s">
        <v>567</v>
      </c>
    </row>
    <row r="4" spans="1:3" x14ac:dyDescent="0.2">
      <c r="A4" s="4">
        <v>1195</v>
      </c>
      <c r="B4" s="6">
        <v>1</v>
      </c>
      <c r="C4" s="6">
        <v>1</v>
      </c>
    </row>
    <row r="5" spans="1:3" x14ac:dyDescent="0.2">
      <c r="A5" s="5">
        <v>1233</v>
      </c>
      <c r="B5" s="6">
        <v>1</v>
      </c>
      <c r="C5" s="6">
        <v>1</v>
      </c>
    </row>
    <row r="6" spans="1:3" x14ac:dyDescent="0.2">
      <c r="A6" s="4">
        <v>1200</v>
      </c>
      <c r="B6" s="6">
        <v>1</v>
      </c>
      <c r="C6" s="6"/>
    </row>
    <row r="7" spans="1:3" x14ac:dyDescent="0.2">
      <c r="A7" s="5" t="s">
        <v>564</v>
      </c>
      <c r="B7" s="6">
        <v>1</v>
      </c>
      <c r="C7" s="6"/>
    </row>
    <row r="8" spans="1:3" x14ac:dyDescent="0.2">
      <c r="A8" s="4">
        <v>1205</v>
      </c>
      <c r="B8" s="6">
        <v>3</v>
      </c>
      <c r="C8" s="6">
        <v>3</v>
      </c>
    </row>
    <row r="9" spans="1:3" x14ac:dyDescent="0.2">
      <c r="A9" s="5">
        <v>1215</v>
      </c>
      <c r="B9" s="6">
        <v>1</v>
      </c>
      <c r="C9" s="6">
        <v>1</v>
      </c>
    </row>
    <row r="10" spans="1:3" x14ac:dyDescent="0.2">
      <c r="A10" s="5">
        <v>1233</v>
      </c>
      <c r="B10" s="6">
        <v>1</v>
      </c>
      <c r="C10" s="6">
        <v>1</v>
      </c>
    </row>
    <row r="11" spans="1:3" x14ac:dyDescent="0.2">
      <c r="A11" s="5">
        <v>1238</v>
      </c>
      <c r="B11" s="6">
        <v>1</v>
      </c>
      <c r="C11" s="6">
        <v>1</v>
      </c>
    </row>
    <row r="12" spans="1:3" x14ac:dyDescent="0.2">
      <c r="A12" s="4">
        <v>1215</v>
      </c>
      <c r="B12" s="6">
        <v>5</v>
      </c>
      <c r="C12" s="6">
        <v>5</v>
      </c>
    </row>
    <row r="13" spans="1:3" x14ac:dyDescent="0.2">
      <c r="A13" s="5">
        <v>1233</v>
      </c>
      <c r="B13" s="6">
        <v>1</v>
      </c>
      <c r="C13" s="6">
        <v>1</v>
      </c>
    </row>
    <row r="14" spans="1:3" x14ac:dyDescent="0.2">
      <c r="A14" s="5">
        <v>1234</v>
      </c>
      <c r="B14" s="6">
        <v>1</v>
      </c>
      <c r="C14" s="6">
        <v>1</v>
      </c>
    </row>
    <row r="15" spans="1:3" x14ac:dyDescent="0.2">
      <c r="A15" s="5">
        <v>1235</v>
      </c>
      <c r="B15" s="6">
        <v>1</v>
      </c>
      <c r="C15" s="6">
        <v>1</v>
      </c>
    </row>
    <row r="16" spans="1:3" x14ac:dyDescent="0.2">
      <c r="A16" s="5">
        <v>1239</v>
      </c>
      <c r="B16" s="6">
        <v>1</v>
      </c>
      <c r="C16" s="6">
        <v>1</v>
      </c>
    </row>
    <row r="17" spans="1:3" x14ac:dyDescent="0.2">
      <c r="A17" s="5">
        <v>1243</v>
      </c>
      <c r="B17" s="6">
        <v>1</v>
      </c>
      <c r="C17" s="6">
        <v>1</v>
      </c>
    </row>
    <row r="18" spans="1:3" x14ac:dyDescent="0.2">
      <c r="A18" s="4">
        <v>1220</v>
      </c>
      <c r="B18" s="6">
        <v>3</v>
      </c>
      <c r="C18" s="6">
        <v>3</v>
      </c>
    </row>
    <row r="19" spans="1:3" x14ac:dyDescent="0.2">
      <c r="A19" s="5">
        <v>1221</v>
      </c>
      <c r="B19" s="6">
        <v>1</v>
      </c>
      <c r="C19" s="6">
        <v>1</v>
      </c>
    </row>
    <row r="20" spans="1:3" x14ac:dyDescent="0.2">
      <c r="A20" s="5">
        <v>1239</v>
      </c>
      <c r="B20" s="6">
        <v>1</v>
      </c>
      <c r="C20" s="6">
        <v>1</v>
      </c>
    </row>
    <row r="21" spans="1:3" x14ac:dyDescent="0.2">
      <c r="A21" s="5">
        <v>1240</v>
      </c>
      <c r="B21" s="6">
        <v>1</v>
      </c>
      <c r="C21" s="6">
        <v>1</v>
      </c>
    </row>
    <row r="22" spans="1:3" x14ac:dyDescent="0.2">
      <c r="A22" s="4">
        <v>1223</v>
      </c>
      <c r="B22" s="6">
        <v>3</v>
      </c>
      <c r="C22" s="6">
        <v>3</v>
      </c>
    </row>
    <row r="23" spans="1:3" x14ac:dyDescent="0.2">
      <c r="A23" s="5">
        <v>1229</v>
      </c>
      <c r="B23" s="6">
        <v>1</v>
      </c>
      <c r="C23" s="6">
        <v>1</v>
      </c>
    </row>
    <row r="24" spans="1:3" x14ac:dyDescent="0.2">
      <c r="A24" s="5">
        <v>1237</v>
      </c>
      <c r="B24" s="6">
        <v>1</v>
      </c>
      <c r="C24" s="6">
        <v>1</v>
      </c>
    </row>
    <row r="25" spans="1:3" x14ac:dyDescent="0.2">
      <c r="A25" s="5">
        <v>1242</v>
      </c>
      <c r="B25" s="6">
        <v>1</v>
      </c>
      <c r="C25" s="6">
        <v>1</v>
      </c>
    </row>
    <row r="26" spans="1:3" x14ac:dyDescent="0.2">
      <c r="A26" s="4">
        <v>1225</v>
      </c>
      <c r="B26" s="6">
        <v>7</v>
      </c>
      <c r="C26" s="6">
        <v>6</v>
      </c>
    </row>
    <row r="27" spans="1:3" x14ac:dyDescent="0.2">
      <c r="A27" s="5">
        <v>1230</v>
      </c>
      <c r="B27" s="6">
        <v>1</v>
      </c>
      <c r="C27" s="6">
        <v>1</v>
      </c>
    </row>
    <row r="28" spans="1:3" x14ac:dyDescent="0.2">
      <c r="A28" s="5">
        <v>1235</v>
      </c>
      <c r="B28" s="6">
        <v>2</v>
      </c>
      <c r="C28" s="6">
        <v>2</v>
      </c>
    </row>
    <row r="29" spans="1:3" x14ac:dyDescent="0.2">
      <c r="A29" s="5">
        <v>1240</v>
      </c>
      <c r="B29" s="6">
        <v>1</v>
      </c>
      <c r="C29" s="6">
        <v>1</v>
      </c>
    </row>
    <row r="30" spans="1:3" x14ac:dyDescent="0.2">
      <c r="A30" s="5">
        <v>1243</v>
      </c>
      <c r="B30" s="6">
        <v>2</v>
      </c>
      <c r="C30" s="6">
        <v>2</v>
      </c>
    </row>
    <row r="31" spans="1:3" x14ac:dyDescent="0.2">
      <c r="A31" s="5" t="s">
        <v>564</v>
      </c>
      <c r="B31" s="6">
        <v>1</v>
      </c>
      <c r="C31" s="6"/>
    </row>
    <row r="32" spans="1:3" x14ac:dyDescent="0.2">
      <c r="A32" s="4">
        <v>1227</v>
      </c>
      <c r="B32" s="6">
        <v>2</v>
      </c>
      <c r="C32" s="6">
        <v>2</v>
      </c>
    </row>
    <row r="33" spans="1:3" x14ac:dyDescent="0.2">
      <c r="A33" s="5">
        <v>1235</v>
      </c>
      <c r="B33" s="6">
        <v>1</v>
      </c>
      <c r="C33" s="6">
        <v>1</v>
      </c>
    </row>
    <row r="34" spans="1:3" x14ac:dyDescent="0.2">
      <c r="A34" s="5">
        <v>1244</v>
      </c>
      <c r="B34" s="6">
        <v>1</v>
      </c>
      <c r="C34" s="6">
        <v>1</v>
      </c>
    </row>
    <row r="35" spans="1:3" x14ac:dyDescent="0.2">
      <c r="A35" s="4">
        <v>1229</v>
      </c>
      <c r="B35" s="6">
        <v>3</v>
      </c>
      <c r="C35" s="6">
        <v>3</v>
      </c>
    </row>
    <row r="36" spans="1:3" x14ac:dyDescent="0.2">
      <c r="A36" s="5">
        <v>1237</v>
      </c>
      <c r="B36" s="6">
        <v>1</v>
      </c>
      <c r="C36" s="6">
        <v>1</v>
      </c>
    </row>
    <row r="37" spans="1:3" x14ac:dyDescent="0.2">
      <c r="A37" s="5">
        <v>1242</v>
      </c>
      <c r="B37" s="6">
        <v>1</v>
      </c>
      <c r="C37" s="6">
        <v>1</v>
      </c>
    </row>
    <row r="38" spans="1:3" x14ac:dyDescent="0.2">
      <c r="A38" s="5">
        <v>1244</v>
      </c>
      <c r="B38" s="6">
        <v>1</v>
      </c>
      <c r="C38" s="6">
        <v>1</v>
      </c>
    </row>
    <row r="39" spans="1:3" x14ac:dyDescent="0.2">
      <c r="A39" s="4">
        <v>1230</v>
      </c>
      <c r="B39" s="6">
        <v>4</v>
      </c>
      <c r="C39" s="6">
        <v>4</v>
      </c>
    </row>
    <row r="40" spans="1:3" x14ac:dyDescent="0.2">
      <c r="A40" s="5">
        <v>1235</v>
      </c>
      <c r="B40" s="6">
        <v>2</v>
      </c>
      <c r="C40" s="6">
        <v>2</v>
      </c>
    </row>
    <row r="41" spans="1:3" x14ac:dyDescent="0.2">
      <c r="A41" s="5">
        <v>1236</v>
      </c>
      <c r="B41" s="6">
        <v>1</v>
      </c>
      <c r="C41" s="6">
        <v>1</v>
      </c>
    </row>
    <row r="42" spans="1:3" x14ac:dyDescent="0.2">
      <c r="A42" s="5">
        <v>1242</v>
      </c>
      <c r="B42" s="6">
        <v>1</v>
      </c>
      <c r="C42" s="6">
        <v>1</v>
      </c>
    </row>
    <row r="43" spans="1:3" x14ac:dyDescent="0.2">
      <c r="A43" s="4">
        <v>1231</v>
      </c>
      <c r="B43" s="6">
        <v>5</v>
      </c>
      <c r="C43" s="6">
        <v>5</v>
      </c>
    </row>
    <row r="44" spans="1:3" x14ac:dyDescent="0.2">
      <c r="A44" s="5">
        <v>1233</v>
      </c>
      <c r="B44" s="6">
        <v>1</v>
      </c>
      <c r="C44" s="6">
        <v>1</v>
      </c>
    </row>
    <row r="45" spans="1:3" x14ac:dyDescent="0.2">
      <c r="A45" s="5">
        <v>1239</v>
      </c>
      <c r="B45" s="6">
        <v>2</v>
      </c>
      <c r="C45" s="6">
        <v>2</v>
      </c>
    </row>
    <row r="46" spans="1:3" x14ac:dyDescent="0.2">
      <c r="A46" s="5">
        <v>1240</v>
      </c>
      <c r="B46" s="6">
        <v>1</v>
      </c>
      <c r="C46" s="6">
        <v>1</v>
      </c>
    </row>
    <row r="47" spans="1:3" x14ac:dyDescent="0.2">
      <c r="A47" s="5">
        <v>1241</v>
      </c>
      <c r="B47" s="6">
        <v>1</v>
      </c>
      <c r="C47" s="6">
        <v>1</v>
      </c>
    </row>
    <row r="48" spans="1:3" x14ac:dyDescent="0.2">
      <c r="A48" s="4">
        <v>1232</v>
      </c>
      <c r="B48" s="6">
        <v>1</v>
      </c>
      <c r="C48" s="6">
        <v>1</v>
      </c>
    </row>
    <row r="49" spans="1:3" x14ac:dyDescent="0.2">
      <c r="A49" s="5">
        <v>1239</v>
      </c>
      <c r="B49" s="6">
        <v>1</v>
      </c>
      <c r="C49" s="6">
        <v>1</v>
      </c>
    </row>
    <row r="50" spans="1:3" x14ac:dyDescent="0.2">
      <c r="A50" s="4">
        <v>1233</v>
      </c>
      <c r="B50" s="6">
        <v>6</v>
      </c>
      <c r="C50" s="6">
        <v>6</v>
      </c>
    </row>
    <row r="51" spans="1:3" x14ac:dyDescent="0.2">
      <c r="A51" s="5">
        <v>1235</v>
      </c>
      <c r="B51" s="6">
        <v>1</v>
      </c>
      <c r="C51" s="6">
        <v>1</v>
      </c>
    </row>
    <row r="52" spans="1:3" x14ac:dyDescent="0.2">
      <c r="A52" s="5">
        <v>1240</v>
      </c>
      <c r="B52" s="6">
        <v>2</v>
      </c>
      <c r="C52" s="6">
        <v>2</v>
      </c>
    </row>
    <row r="53" spans="1:3" x14ac:dyDescent="0.2">
      <c r="A53" s="5">
        <v>1241</v>
      </c>
      <c r="B53" s="6">
        <v>2</v>
      </c>
      <c r="C53" s="6">
        <v>2</v>
      </c>
    </row>
    <row r="54" spans="1:3" x14ac:dyDescent="0.2">
      <c r="A54" s="5">
        <v>1244</v>
      </c>
      <c r="B54" s="6">
        <v>1</v>
      </c>
      <c r="C54" s="6">
        <v>1</v>
      </c>
    </row>
    <row r="55" spans="1:3" x14ac:dyDescent="0.2">
      <c r="A55" s="4">
        <v>1235</v>
      </c>
      <c r="B55" s="6">
        <v>2</v>
      </c>
      <c r="C55" s="6">
        <v>2</v>
      </c>
    </row>
    <row r="56" spans="1:3" x14ac:dyDescent="0.2">
      <c r="A56" s="5">
        <v>1239</v>
      </c>
      <c r="B56" s="6">
        <v>1</v>
      </c>
      <c r="C56" s="6">
        <v>1</v>
      </c>
    </row>
    <row r="57" spans="1:3" x14ac:dyDescent="0.2">
      <c r="A57" s="5">
        <v>1244</v>
      </c>
      <c r="B57" s="6">
        <v>1</v>
      </c>
      <c r="C57" s="6">
        <v>1</v>
      </c>
    </row>
    <row r="58" spans="1:3" x14ac:dyDescent="0.2">
      <c r="A58" s="4">
        <v>1237</v>
      </c>
      <c r="B58" s="6">
        <v>4</v>
      </c>
      <c r="C58" s="6">
        <v>4</v>
      </c>
    </row>
    <row r="59" spans="1:3" x14ac:dyDescent="0.2">
      <c r="A59" s="5">
        <v>1237</v>
      </c>
      <c r="B59" s="6">
        <v>2</v>
      </c>
      <c r="C59" s="6">
        <v>2</v>
      </c>
    </row>
    <row r="60" spans="1:3" x14ac:dyDescent="0.2">
      <c r="A60" s="5">
        <v>1239</v>
      </c>
      <c r="B60" s="6">
        <v>1</v>
      </c>
      <c r="C60" s="6">
        <v>1</v>
      </c>
    </row>
    <row r="61" spans="1:3" x14ac:dyDescent="0.2">
      <c r="A61" s="5">
        <v>1241</v>
      </c>
      <c r="B61" s="6">
        <v>1</v>
      </c>
      <c r="C61" s="6">
        <v>1</v>
      </c>
    </row>
    <row r="62" spans="1:3" x14ac:dyDescent="0.2">
      <c r="A62" s="4">
        <v>1238</v>
      </c>
      <c r="B62" s="6">
        <v>4</v>
      </c>
      <c r="C62" s="6">
        <v>4</v>
      </c>
    </row>
    <row r="63" spans="1:3" x14ac:dyDescent="0.2">
      <c r="A63" s="5">
        <v>1240</v>
      </c>
      <c r="B63" s="6">
        <v>2</v>
      </c>
      <c r="C63" s="6">
        <v>2</v>
      </c>
    </row>
    <row r="64" spans="1:3" x14ac:dyDescent="0.2">
      <c r="A64" s="5">
        <v>1241</v>
      </c>
      <c r="B64" s="6">
        <v>1</v>
      </c>
      <c r="C64" s="6">
        <v>1</v>
      </c>
    </row>
    <row r="65" spans="1:3" x14ac:dyDescent="0.2">
      <c r="A65" s="5">
        <v>1242</v>
      </c>
      <c r="B65" s="6">
        <v>1</v>
      </c>
      <c r="C65" s="6">
        <v>1</v>
      </c>
    </row>
    <row r="66" spans="1:3" x14ac:dyDescent="0.2">
      <c r="A66" s="4">
        <v>1239</v>
      </c>
      <c r="B66" s="6">
        <v>1</v>
      </c>
      <c r="C66" s="6">
        <v>1</v>
      </c>
    </row>
    <row r="67" spans="1:3" x14ac:dyDescent="0.2">
      <c r="A67" s="5">
        <v>1241</v>
      </c>
      <c r="B67" s="6">
        <v>1</v>
      </c>
      <c r="C67" s="6">
        <v>1</v>
      </c>
    </row>
    <row r="68" spans="1:3" x14ac:dyDescent="0.2">
      <c r="A68" s="4">
        <v>1240</v>
      </c>
      <c r="B68" s="6">
        <v>2</v>
      </c>
      <c r="C68" s="6">
        <v>2</v>
      </c>
    </row>
    <row r="69" spans="1:3" x14ac:dyDescent="0.2">
      <c r="A69" s="5">
        <v>1243</v>
      </c>
      <c r="B69" s="6">
        <v>1</v>
      </c>
      <c r="C69" s="6">
        <v>1</v>
      </c>
    </row>
    <row r="70" spans="1:3" x14ac:dyDescent="0.2">
      <c r="A70" s="5">
        <v>1244</v>
      </c>
      <c r="B70" s="6">
        <v>1</v>
      </c>
      <c r="C70" s="6">
        <v>1</v>
      </c>
    </row>
    <row r="71" spans="1:3" x14ac:dyDescent="0.2">
      <c r="A71" s="4">
        <v>1241</v>
      </c>
      <c r="B71" s="6">
        <v>1</v>
      </c>
      <c r="C71" s="6">
        <v>1</v>
      </c>
    </row>
    <row r="72" spans="1:3" x14ac:dyDescent="0.2">
      <c r="A72" s="5">
        <v>1243</v>
      </c>
      <c r="B72" s="6">
        <v>1</v>
      </c>
      <c r="C72" s="6">
        <v>1</v>
      </c>
    </row>
    <row r="73" spans="1:3" x14ac:dyDescent="0.2">
      <c r="A73" s="4">
        <v>1243</v>
      </c>
      <c r="B73" s="6">
        <v>1</v>
      </c>
      <c r="C73" s="6">
        <v>1</v>
      </c>
    </row>
    <row r="74" spans="1:3" x14ac:dyDescent="0.2">
      <c r="A74" s="5">
        <v>1244</v>
      </c>
      <c r="B74" s="6">
        <v>1</v>
      </c>
      <c r="C74" s="6">
        <v>1</v>
      </c>
    </row>
    <row r="75" spans="1:3" x14ac:dyDescent="0.2">
      <c r="A75" s="4" t="s">
        <v>564</v>
      </c>
      <c r="B75" s="6"/>
      <c r="C75" s="6">
        <v>1</v>
      </c>
    </row>
    <row r="76" spans="1:3" x14ac:dyDescent="0.2">
      <c r="A76" s="5">
        <v>1240</v>
      </c>
      <c r="B76" s="6"/>
      <c r="C76" s="6">
        <v>1</v>
      </c>
    </row>
    <row r="77" spans="1:3" x14ac:dyDescent="0.2">
      <c r="A77" s="5" t="s">
        <v>564</v>
      </c>
      <c r="B77" s="6"/>
      <c r="C77" s="6"/>
    </row>
    <row r="78" spans="1:3" x14ac:dyDescent="0.2">
      <c r="A78" s="4" t="s">
        <v>565</v>
      </c>
      <c r="B78" s="6">
        <v>59</v>
      </c>
      <c r="C78" s="6">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43"/>
  <sheetViews>
    <sheetView workbookViewId="0">
      <selection activeCell="D14" sqref="D14"/>
    </sheetView>
  </sheetViews>
  <sheetFormatPr baseColWidth="10" defaultRowHeight="16" x14ac:dyDescent="0.2"/>
  <cols>
    <col min="1" max="1" width="83.83203125" customWidth="1"/>
    <col min="2" max="2" width="15.5" customWidth="1"/>
    <col min="3" max="3" width="9.6640625" customWidth="1"/>
    <col min="4" max="4" width="6.83203125" customWidth="1"/>
    <col min="5" max="5" width="9.6640625" customWidth="1"/>
    <col min="6" max="6" width="6.83203125" customWidth="1"/>
    <col min="7" max="8" width="5.1640625" customWidth="1"/>
    <col min="9" max="9" width="9.6640625" customWidth="1"/>
    <col min="10" max="10" width="6.83203125" customWidth="1"/>
    <col min="11" max="14" width="5.1640625" customWidth="1"/>
    <col min="15" max="15" width="9.6640625" customWidth="1"/>
    <col min="16" max="16" width="6.83203125" customWidth="1"/>
    <col min="17" max="18" width="5.1640625" customWidth="1"/>
    <col min="19" max="19" width="9.6640625" customWidth="1"/>
    <col min="20" max="20" width="6.83203125" customWidth="1"/>
    <col min="21" max="22" width="5.1640625" customWidth="1"/>
    <col min="23" max="23" width="9.6640625" customWidth="1"/>
    <col min="24" max="24" width="6.83203125" customWidth="1"/>
    <col min="25" max="27" width="5.1640625" customWidth="1"/>
    <col min="28" max="28" width="6.6640625" customWidth="1"/>
    <col min="29" max="29" width="9.6640625" customWidth="1"/>
    <col min="30" max="30" width="6.83203125" customWidth="1"/>
    <col min="31" max="31" width="5.1640625" customWidth="1"/>
    <col min="32" max="32" width="9.6640625" customWidth="1"/>
    <col min="33" max="33" width="6.83203125" customWidth="1"/>
    <col min="34" max="35" width="5.1640625" customWidth="1"/>
    <col min="36" max="36" width="9.6640625" customWidth="1"/>
    <col min="37" max="37" width="6.83203125" customWidth="1"/>
    <col min="38" max="39" width="5.1640625" customWidth="1"/>
    <col min="40" max="40" width="9.6640625" customWidth="1"/>
    <col min="41" max="41" width="6.83203125" customWidth="1"/>
    <col min="42" max="44" width="5.1640625" customWidth="1"/>
    <col min="45" max="45" width="9.6640625" customWidth="1"/>
    <col min="46" max="46" width="6.83203125" customWidth="1"/>
    <col min="47" max="47" width="9.6640625" customWidth="1"/>
    <col min="48" max="48" width="6.83203125" customWidth="1"/>
    <col min="49" max="51" width="5.1640625" customWidth="1"/>
    <col min="52" max="52" width="9.6640625" customWidth="1"/>
    <col min="53" max="53" width="6.83203125" customWidth="1"/>
    <col min="54" max="54" width="5.1640625" customWidth="1"/>
    <col min="55" max="55" width="9.6640625" customWidth="1"/>
    <col min="56" max="56" width="6.83203125" customWidth="1"/>
    <col min="57" max="58" width="5.1640625" customWidth="1"/>
    <col min="59" max="59" width="9.6640625" customWidth="1"/>
    <col min="60" max="60" width="6.83203125" customWidth="1"/>
    <col min="61" max="62" width="5.1640625" customWidth="1"/>
    <col min="63" max="63" width="9.6640625" customWidth="1"/>
    <col min="64" max="64" width="6.83203125" customWidth="1"/>
    <col min="65" max="65" width="9.6640625" customWidth="1"/>
    <col min="66" max="66" width="6.83203125" customWidth="1"/>
    <col min="67" max="67" width="5.1640625" customWidth="1"/>
    <col min="68" max="68" width="9.6640625" customWidth="1"/>
    <col min="69" max="69" width="6.83203125" customWidth="1"/>
    <col min="70" max="70" width="9.6640625" customWidth="1"/>
    <col min="71" max="71" width="6.83203125" customWidth="1"/>
    <col min="72" max="72" width="9.6640625" customWidth="1"/>
    <col min="73" max="73" width="8.33203125" customWidth="1"/>
    <col min="74" max="74" width="6.6640625" customWidth="1"/>
    <col min="75" max="75" width="11.33203125" bestFit="1" customWidth="1"/>
    <col min="76" max="76" width="10.6640625" customWidth="1"/>
  </cols>
  <sheetData>
    <row r="3" spans="1:76" x14ac:dyDescent="0.2">
      <c r="A3" s="3" t="s">
        <v>569</v>
      </c>
      <c r="B3" s="3" t="s">
        <v>568</v>
      </c>
    </row>
    <row r="4" spans="1:76" x14ac:dyDescent="0.2">
      <c r="B4">
        <v>1195</v>
      </c>
      <c r="C4" t="s">
        <v>570</v>
      </c>
      <c r="D4">
        <v>1200</v>
      </c>
      <c r="E4" t="s">
        <v>571</v>
      </c>
      <c r="F4">
        <v>1205</v>
      </c>
      <c r="I4" t="s">
        <v>572</v>
      </c>
      <c r="J4">
        <v>1215</v>
      </c>
      <c r="O4" t="s">
        <v>573</v>
      </c>
      <c r="P4">
        <v>1220</v>
      </c>
      <c r="S4" t="s">
        <v>574</v>
      </c>
      <c r="T4">
        <v>1223</v>
      </c>
      <c r="W4" t="s">
        <v>575</v>
      </c>
      <c r="X4">
        <v>1225</v>
      </c>
      <c r="AC4" t="s">
        <v>576</v>
      </c>
      <c r="AD4">
        <v>1227</v>
      </c>
      <c r="AF4" t="s">
        <v>577</v>
      </c>
      <c r="AG4">
        <v>1229</v>
      </c>
      <c r="AJ4" t="s">
        <v>578</v>
      </c>
      <c r="AK4">
        <v>1230</v>
      </c>
      <c r="AN4" t="s">
        <v>579</v>
      </c>
      <c r="AO4">
        <v>1231</v>
      </c>
      <c r="AS4" t="s">
        <v>580</v>
      </c>
      <c r="AT4">
        <v>1232</v>
      </c>
      <c r="AU4" t="s">
        <v>581</v>
      </c>
      <c r="AV4">
        <v>1233</v>
      </c>
      <c r="AZ4" t="s">
        <v>582</v>
      </c>
      <c r="BA4">
        <v>1235</v>
      </c>
      <c r="BC4" t="s">
        <v>583</v>
      </c>
      <c r="BD4">
        <v>1237</v>
      </c>
      <c r="BG4" t="s">
        <v>584</v>
      </c>
      <c r="BH4">
        <v>1238</v>
      </c>
      <c r="BK4" t="s">
        <v>585</v>
      </c>
      <c r="BL4">
        <v>1239</v>
      </c>
      <c r="BM4" t="s">
        <v>586</v>
      </c>
      <c r="BN4">
        <v>1240</v>
      </c>
      <c r="BP4" t="s">
        <v>587</v>
      </c>
      <c r="BQ4">
        <v>1241</v>
      </c>
      <c r="BR4" t="s">
        <v>588</v>
      </c>
      <c r="BS4">
        <v>1243</v>
      </c>
      <c r="BT4" t="s">
        <v>589</v>
      </c>
      <c r="BU4" t="s">
        <v>564</v>
      </c>
      <c r="BW4" t="s">
        <v>590</v>
      </c>
      <c r="BX4" t="s">
        <v>565</v>
      </c>
    </row>
    <row r="5" spans="1:76" x14ac:dyDescent="0.2">
      <c r="A5" s="3" t="s">
        <v>563</v>
      </c>
      <c r="B5">
        <v>1233</v>
      </c>
      <c r="D5" t="s">
        <v>564</v>
      </c>
      <c r="F5">
        <v>1215</v>
      </c>
      <c r="G5">
        <v>1233</v>
      </c>
      <c r="H5">
        <v>1238</v>
      </c>
      <c r="J5">
        <v>1233</v>
      </c>
      <c r="K5">
        <v>1234</v>
      </c>
      <c r="L5">
        <v>1235</v>
      </c>
      <c r="M5">
        <v>1239</v>
      </c>
      <c r="N5">
        <v>1243</v>
      </c>
      <c r="P5">
        <v>1221</v>
      </c>
      <c r="Q5">
        <v>1239</v>
      </c>
      <c r="R5">
        <v>1240</v>
      </c>
      <c r="T5">
        <v>1229</v>
      </c>
      <c r="U5">
        <v>1237</v>
      </c>
      <c r="V5">
        <v>1242</v>
      </c>
      <c r="X5">
        <v>1230</v>
      </c>
      <c r="Y5">
        <v>1235</v>
      </c>
      <c r="Z5">
        <v>1240</v>
      </c>
      <c r="AA5">
        <v>1243</v>
      </c>
      <c r="AB5" t="s">
        <v>564</v>
      </c>
      <c r="AD5">
        <v>1235</v>
      </c>
      <c r="AE5">
        <v>1244</v>
      </c>
      <c r="AG5">
        <v>1237</v>
      </c>
      <c r="AH5">
        <v>1242</v>
      </c>
      <c r="AI5">
        <v>1244</v>
      </c>
      <c r="AK5">
        <v>1235</v>
      </c>
      <c r="AL5">
        <v>1236</v>
      </c>
      <c r="AM5">
        <v>1242</v>
      </c>
      <c r="AO5">
        <v>1233</v>
      </c>
      <c r="AP5">
        <v>1239</v>
      </c>
      <c r="AQ5">
        <v>1240</v>
      </c>
      <c r="AR5">
        <v>1241</v>
      </c>
      <c r="AT5">
        <v>1239</v>
      </c>
      <c r="AV5">
        <v>1235</v>
      </c>
      <c r="AW5">
        <v>1240</v>
      </c>
      <c r="AX5">
        <v>1241</v>
      </c>
      <c r="AY5">
        <v>1244</v>
      </c>
      <c r="BA5">
        <v>1239</v>
      </c>
      <c r="BB5">
        <v>1244</v>
      </c>
      <c r="BD5">
        <v>1237</v>
      </c>
      <c r="BE5">
        <v>1239</v>
      </c>
      <c r="BF5">
        <v>1241</v>
      </c>
      <c r="BH5">
        <v>1240</v>
      </c>
      <c r="BI5">
        <v>1241</v>
      </c>
      <c r="BJ5">
        <v>1242</v>
      </c>
      <c r="BL5">
        <v>1241</v>
      </c>
      <c r="BN5">
        <v>1243</v>
      </c>
      <c r="BO5">
        <v>1244</v>
      </c>
      <c r="BQ5">
        <v>1243</v>
      </c>
      <c r="BS5">
        <v>1244</v>
      </c>
      <c r="BU5">
        <v>1240</v>
      </c>
      <c r="BV5" t="s">
        <v>564</v>
      </c>
    </row>
    <row r="6" spans="1:76" x14ac:dyDescent="0.2">
      <c r="A6" s="4" t="s">
        <v>564</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
      <c r="A7" s="4" t="s">
        <v>315</v>
      </c>
      <c r="B7" s="6"/>
      <c r="C7" s="6"/>
      <c r="D7" s="6"/>
      <c r="E7" s="6"/>
      <c r="F7" s="6"/>
      <c r="G7" s="6"/>
      <c r="H7" s="6"/>
      <c r="I7" s="6"/>
      <c r="J7" s="6"/>
      <c r="K7" s="6"/>
      <c r="L7" s="6"/>
      <c r="M7" s="6"/>
      <c r="N7" s="6"/>
      <c r="O7" s="6"/>
      <c r="P7" s="6"/>
      <c r="Q7" s="6"/>
      <c r="R7" s="6"/>
      <c r="S7" s="6"/>
      <c r="T7" s="6"/>
      <c r="U7" s="6"/>
      <c r="V7" s="6"/>
      <c r="W7" s="6"/>
      <c r="X7" s="6"/>
      <c r="Y7" s="6"/>
      <c r="Z7" s="6"/>
      <c r="AA7" s="6">
        <v>1</v>
      </c>
      <c r="AB7" s="6"/>
      <c r="AC7" s="6">
        <v>1</v>
      </c>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v>1</v>
      </c>
    </row>
    <row r="8" spans="1:76" x14ac:dyDescent="0.2">
      <c r="A8" s="4" t="s">
        <v>43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v>1</v>
      </c>
      <c r="AH8" s="6"/>
      <c r="AI8" s="6"/>
      <c r="AJ8" s="6">
        <v>1</v>
      </c>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v>1</v>
      </c>
    </row>
    <row r="9" spans="1:76" x14ac:dyDescent="0.2">
      <c r="A9" s="4" t="s">
        <v>390</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v>1</v>
      </c>
      <c r="BM9" s="6">
        <v>1</v>
      </c>
      <c r="BN9" s="6"/>
      <c r="BO9" s="6"/>
      <c r="BP9" s="6"/>
      <c r="BQ9" s="6"/>
      <c r="BR9" s="6"/>
      <c r="BS9" s="6"/>
      <c r="BT9" s="6"/>
      <c r="BU9" s="6"/>
      <c r="BV9" s="6"/>
      <c r="BW9" s="6"/>
      <c r="BX9" s="6">
        <v>1</v>
      </c>
    </row>
    <row r="10" spans="1:76" x14ac:dyDescent="0.2">
      <c r="A10" s="4" t="s">
        <v>432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v>1</v>
      </c>
      <c r="AJ10" s="6">
        <v>1</v>
      </c>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v>1</v>
      </c>
    </row>
    <row r="11" spans="1:76" x14ac:dyDescent="0.2">
      <c r="A11" s="4" t="s">
        <v>365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v>1</v>
      </c>
      <c r="BW11" s="6">
        <v>1</v>
      </c>
      <c r="BX11" s="6">
        <v>1</v>
      </c>
    </row>
    <row r="12" spans="1:76" x14ac:dyDescent="0.2">
      <c r="A12" s="4" t="s">
        <v>275</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v>1</v>
      </c>
      <c r="AI12" s="6"/>
      <c r="AJ12" s="6">
        <v>1</v>
      </c>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v>1</v>
      </c>
    </row>
    <row r="13" spans="1:76" x14ac:dyDescent="0.2">
      <c r="A13" s="4" t="s">
        <v>324</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v>1</v>
      </c>
      <c r="BW13" s="6">
        <v>1</v>
      </c>
      <c r="BX13" s="6">
        <v>1</v>
      </c>
    </row>
    <row r="14" spans="1:76" x14ac:dyDescent="0.2">
      <c r="A14" s="4" t="s">
        <v>292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v>1</v>
      </c>
      <c r="BW14" s="6">
        <v>1</v>
      </c>
      <c r="BX14" s="6">
        <v>1</v>
      </c>
    </row>
    <row r="15" spans="1:76" x14ac:dyDescent="0.2">
      <c r="A15" s="4" t="s">
        <v>506</v>
      </c>
      <c r="B15" s="6"/>
      <c r="C15" s="6"/>
      <c r="D15" s="6"/>
      <c r="E15" s="6"/>
      <c r="F15" s="6">
        <v>1</v>
      </c>
      <c r="G15" s="6"/>
      <c r="H15" s="6"/>
      <c r="I15" s="6">
        <v>1</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v>1</v>
      </c>
    </row>
    <row r="16" spans="1:76" x14ac:dyDescent="0.2">
      <c r="A16" s="4" t="s">
        <v>457</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v>1</v>
      </c>
      <c r="BW16" s="6">
        <v>1</v>
      </c>
      <c r="BX16" s="6">
        <v>1</v>
      </c>
    </row>
    <row r="17" spans="1:76" x14ac:dyDescent="0.2">
      <c r="A17" s="4" t="s">
        <v>282</v>
      </c>
      <c r="B17" s="6"/>
      <c r="C17" s="6"/>
      <c r="D17" s="6"/>
      <c r="E17" s="6"/>
      <c r="F17" s="6"/>
      <c r="G17" s="6"/>
      <c r="H17" s="6"/>
      <c r="I17" s="6"/>
      <c r="J17" s="6"/>
      <c r="K17" s="6"/>
      <c r="L17" s="6"/>
      <c r="M17" s="6"/>
      <c r="N17" s="6"/>
      <c r="O17" s="6"/>
      <c r="P17" s="6"/>
      <c r="Q17" s="6"/>
      <c r="R17" s="6"/>
      <c r="S17" s="6"/>
      <c r="T17" s="6"/>
      <c r="U17" s="6"/>
      <c r="V17" s="6"/>
      <c r="W17" s="6"/>
      <c r="X17" s="6"/>
      <c r="Y17" s="6"/>
      <c r="Z17" s="6"/>
      <c r="AA17" s="6">
        <v>1</v>
      </c>
      <c r="AB17" s="6"/>
      <c r="AC17" s="6">
        <v>1</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v>1</v>
      </c>
    </row>
    <row r="18" spans="1:76" x14ac:dyDescent="0.2">
      <c r="A18" s="4" t="s">
        <v>244</v>
      </c>
      <c r="B18" s="6"/>
      <c r="C18" s="6"/>
      <c r="D18" s="6"/>
      <c r="E18" s="6"/>
      <c r="F18" s="6"/>
      <c r="G18" s="6"/>
      <c r="H18" s="6"/>
      <c r="I18" s="6"/>
      <c r="J18" s="6"/>
      <c r="K18" s="6"/>
      <c r="L18" s="6"/>
      <c r="M18" s="6"/>
      <c r="N18" s="6"/>
      <c r="O18" s="6"/>
      <c r="P18" s="6"/>
      <c r="Q18" s="6"/>
      <c r="R18" s="6"/>
      <c r="S18" s="6"/>
      <c r="T18" s="6"/>
      <c r="U18" s="6"/>
      <c r="V18" s="6"/>
      <c r="W18" s="6"/>
      <c r="X18" s="6"/>
      <c r="Y18" s="6"/>
      <c r="Z18" s="6"/>
      <c r="AA18" s="6"/>
      <c r="AB18" s="6">
        <v>1</v>
      </c>
      <c r="AC18" s="6">
        <v>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v>1</v>
      </c>
    </row>
    <row r="19" spans="1:76" x14ac:dyDescent="0.2">
      <c r="A19" s="4" t="s">
        <v>486</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v>1</v>
      </c>
      <c r="BO19" s="6"/>
      <c r="BP19" s="6">
        <v>1</v>
      </c>
      <c r="BQ19" s="6"/>
      <c r="BR19" s="6"/>
      <c r="BS19" s="6"/>
      <c r="BT19" s="6"/>
      <c r="BU19" s="6"/>
      <c r="BV19" s="6"/>
      <c r="BW19" s="6"/>
      <c r="BX19" s="6">
        <v>1</v>
      </c>
    </row>
    <row r="20" spans="1:76" x14ac:dyDescent="0.2">
      <c r="A20" s="4" t="s">
        <v>407</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v>1</v>
      </c>
      <c r="BC20" s="6">
        <v>1</v>
      </c>
      <c r="BD20" s="6"/>
      <c r="BE20" s="6"/>
      <c r="BF20" s="6"/>
      <c r="BG20" s="6"/>
      <c r="BH20" s="6"/>
      <c r="BI20" s="6"/>
      <c r="BJ20" s="6"/>
      <c r="BK20" s="6"/>
      <c r="BL20" s="6"/>
      <c r="BM20" s="6"/>
      <c r="BN20" s="6"/>
      <c r="BO20" s="6"/>
      <c r="BP20" s="6"/>
      <c r="BQ20" s="6"/>
      <c r="BR20" s="6"/>
      <c r="BS20" s="6"/>
      <c r="BT20" s="6"/>
      <c r="BU20" s="6"/>
      <c r="BV20" s="6"/>
      <c r="BW20" s="6"/>
      <c r="BX20" s="6">
        <v>1</v>
      </c>
    </row>
    <row r="21" spans="1:76" x14ac:dyDescent="0.2">
      <c r="A21" s="4" t="s">
        <v>217</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1</v>
      </c>
      <c r="BK21" s="6">
        <v>1</v>
      </c>
      <c r="BL21" s="6"/>
      <c r="BM21" s="6"/>
      <c r="BN21" s="6"/>
      <c r="BO21" s="6"/>
      <c r="BP21" s="6"/>
      <c r="BQ21" s="6"/>
      <c r="BR21" s="6"/>
      <c r="BS21" s="6"/>
      <c r="BT21" s="6"/>
      <c r="BU21" s="6"/>
      <c r="BV21" s="6"/>
      <c r="BW21" s="6"/>
      <c r="BX21" s="6">
        <v>1</v>
      </c>
    </row>
    <row r="22" spans="1:76" x14ac:dyDescent="0.2">
      <c r="A22" s="4" t="s">
        <v>175</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v>1</v>
      </c>
      <c r="BW22" s="6">
        <v>1</v>
      </c>
      <c r="BX22" s="6">
        <v>1</v>
      </c>
    </row>
    <row r="23" spans="1:76" x14ac:dyDescent="0.2">
      <c r="A23" s="4" t="s">
        <v>480</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v>1</v>
      </c>
      <c r="AY23" s="6"/>
      <c r="AZ23" s="6">
        <v>1</v>
      </c>
      <c r="BA23" s="6"/>
      <c r="BB23" s="6"/>
      <c r="BC23" s="6"/>
      <c r="BD23" s="6"/>
      <c r="BE23" s="6"/>
      <c r="BF23" s="6"/>
      <c r="BG23" s="6"/>
      <c r="BH23" s="6"/>
      <c r="BI23" s="6"/>
      <c r="BJ23" s="6"/>
      <c r="BK23" s="6"/>
      <c r="BL23" s="6"/>
      <c r="BM23" s="6"/>
      <c r="BN23" s="6"/>
      <c r="BO23" s="6"/>
      <c r="BP23" s="6"/>
      <c r="BQ23" s="6"/>
      <c r="BR23" s="6"/>
      <c r="BS23" s="6"/>
      <c r="BT23" s="6"/>
      <c r="BU23" s="6"/>
      <c r="BV23" s="6"/>
      <c r="BW23" s="6"/>
      <c r="BX23" s="6">
        <v>1</v>
      </c>
    </row>
    <row r="24" spans="1:76" x14ac:dyDescent="0.2">
      <c r="A24" s="4" t="s">
        <v>384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v>1</v>
      </c>
      <c r="BW24" s="6">
        <v>1</v>
      </c>
      <c r="BX24" s="6">
        <v>1</v>
      </c>
    </row>
    <row r="25" spans="1:76" x14ac:dyDescent="0.2">
      <c r="A25" s="4" t="s">
        <v>257</v>
      </c>
      <c r="B25" s="6"/>
      <c r="C25" s="6"/>
      <c r="D25" s="6"/>
      <c r="E25" s="6"/>
      <c r="F25" s="6"/>
      <c r="G25" s="6"/>
      <c r="H25" s="6"/>
      <c r="I25" s="6"/>
      <c r="J25" s="6"/>
      <c r="K25" s="6"/>
      <c r="L25" s="6">
        <v>1</v>
      </c>
      <c r="M25" s="6"/>
      <c r="N25" s="6"/>
      <c r="O25" s="6">
        <v>1</v>
      </c>
      <c r="P25" s="6"/>
      <c r="Q25" s="6"/>
      <c r="R25" s="6"/>
      <c r="S25" s="6"/>
      <c r="T25" s="6"/>
      <c r="U25" s="6"/>
      <c r="V25" s="6"/>
      <c r="W25" s="6"/>
      <c r="X25" s="6"/>
      <c r="Y25" s="6"/>
      <c r="Z25" s="6"/>
      <c r="AA25" s="6"/>
      <c r="AB25" s="6"/>
      <c r="AC25" s="6"/>
      <c r="AD25" s="6"/>
      <c r="AE25" s="6"/>
      <c r="AF25" s="6"/>
      <c r="AG25" s="6"/>
      <c r="AH25" s="6"/>
      <c r="AI25" s="6"/>
      <c r="AJ25" s="6"/>
      <c r="AK25" s="6"/>
      <c r="AL25" s="6"/>
      <c r="AM25" s="6">
        <v>1</v>
      </c>
      <c r="AN25" s="6">
        <v>1</v>
      </c>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v>2</v>
      </c>
    </row>
    <row r="26" spans="1:76" x14ac:dyDescent="0.2">
      <c r="A26" s="4" t="s">
        <v>165</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v>1</v>
      </c>
      <c r="BE26" s="6"/>
      <c r="BF26" s="6"/>
      <c r="BG26" s="6">
        <v>1</v>
      </c>
      <c r="BH26" s="6"/>
      <c r="BI26" s="6"/>
      <c r="BJ26" s="6"/>
      <c r="BK26" s="6"/>
      <c r="BL26" s="6"/>
      <c r="BM26" s="6"/>
      <c r="BN26" s="6"/>
      <c r="BO26" s="6"/>
      <c r="BP26" s="6"/>
      <c r="BQ26" s="6"/>
      <c r="BR26" s="6"/>
      <c r="BS26" s="6"/>
      <c r="BT26" s="6"/>
      <c r="BU26" s="6"/>
      <c r="BV26" s="6">
        <v>1</v>
      </c>
      <c r="BW26" s="6">
        <v>1</v>
      </c>
      <c r="BX26" s="6">
        <v>2</v>
      </c>
    </row>
    <row r="27" spans="1:76" x14ac:dyDescent="0.2">
      <c r="A27" s="4" t="s">
        <v>413</v>
      </c>
      <c r="B27" s="6"/>
      <c r="C27" s="6"/>
      <c r="D27" s="6"/>
      <c r="E27" s="6"/>
      <c r="F27" s="6"/>
      <c r="G27" s="6"/>
      <c r="H27" s="6"/>
      <c r="I27" s="6"/>
      <c r="J27" s="6"/>
      <c r="K27" s="6"/>
      <c r="L27" s="6"/>
      <c r="M27" s="6"/>
      <c r="N27" s="6">
        <v>1</v>
      </c>
      <c r="O27" s="6">
        <v>1</v>
      </c>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v>1</v>
      </c>
      <c r="BP27" s="6">
        <v>1</v>
      </c>
      <c r="BQ27" s="6"/>
      <c r="BR27" s="6"/>
      <c r="BS27" s="6"/>
      <c r="BT27" s="6"/>
      <c r="BU27" s="6"/>
      <c r="BV27" s="6"/>
      <c r="BW27" s="6"/>
      <c r="BX27" s="6">
        <v>2</v>
      </c>
    </row>
    <row r="28" spans="1:76" x14ac:dyDescent="0.2">
      <c r="A28" s="4" t="s">
        <v>268</v>
      </c>
      <c r="B28" s="6"/>
      <c r="C28" s="6"/>
      <c r="D28" s="6"/>
      <c r="E28" s="6"/>
      <c r="F28" s="6"/>
      <c r="G28" s="6"/>
      <c r="H28" s="6"/>
      <c r="I28" s="6"/>
      <c r="J28" s="6"/>
      <c r="K28" s="6"/>
      <c r="L28" s="6"/>
      <c r="M28" s="6"/>
      <c r="N28" s="6"/>
      <c r="O28" s="6"/>
      <c r="P28" s="6">
        <v>1</v>
      </c>
      <c r="Q28" s="6"/>
      <c r="R28" s="6"/>
      <c r="S28" s="6">
        <v>1</v>
      </c>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v>1</v>
      </c>
      <c r="BW28" s="6">
        <v>1</v>
      </c>
      <c r="BX28" s="6">
        <v>2</v>
      </c>
    </row>
    <row r="29" spans="1:76" x14ac:dyDescent="0.2">
      <c r="A29" s="4" t="s">
        <v>380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v>1</v>
      </c>
      <c r="AM29" s="6"/>
      <c r="AN29" s="6">
        <v>1</v>
      </c>
      <c r="AO29" s="6"/>
      <c r="AP29" s="6">
        <v>1</v>
      </c>
      <c r="AQ29" s="6"/>
      <c r="AR29" s="6"/>
      <c r="AS29" s="6">
        <v>1</v>
      </c>
      <c r="AT29" s="6"/>
      <c r="AU29" s="6"/>
      <c r="AV29" s="6">
        <v>1</v>
      </c>
      <c r="AW29" s="6"/>
      <c r="AX29" s="6"/>
      <c r="AY29" s="6"/>
      <c r="AZ29" s="6">
        <v>1</v>
      </c>
      <c r="BA29" s="6"/>
      <c r="BB29" s="6"/>
      <c r="BC29" s="6"/>
      <c r="BD29" s="6"/>
      <c r="BE29" s="6"/>
      <c r="BF29" s="6"/>
      <c r="BG29" s="6"/>
      <c r="BH29" s="6"/>
      <c r="BI29" s="6"/>
      <c r="BJ29" s="6"/>
      <c r="BK29" s="6"/>
      <c r="BL29" s="6"/>
      <c r="BM29" s="6"/>
      <c r="BN29" s="6"/>
      <c r="BO29" s="6"/>
      <c r="BP29" s="6"/>
      <c r="BQ29" s="6"/>
      <c r="BR29" s="6"/>
      <c r="BS29" s="6"/>
      <c r="BT29" s="6"/>
      <c r="BU29" s="6"/>
      <c r="BV29" s="6"/>
      <c r="BW29" s="6"/>
      <c r="BX29" s="6">
        <v>3</v>
      </c>
    </row>
    <row r="30" spans="1:76" x14ac:dyDescent="0.2">
      <c r="A30" s="4" t="s">
        <v>297</v>
      </c>
      <c r="B30" s="6">
        <v>1</v>
      </c>
      <c r="C30" s="6">
        <v>1</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v>2</v>
      </c>
      <c r="BW30" s="6">
        <v>2</v>
      </c>
      <c r="BX30" s="6">
        <v>3</v>
      </c>
    </row>
    <row r="31" spans="1:76" x14ac:dyDescent="0.2">
      <c r="A31" s="4" t="s">
        <v>110</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v>1</v>
      </c>
      <c r="AE31" s="6"/>
      <c r="AF31" s="6">
        <v>1</v>
      </c>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v>2</v>
      </c>
      <c r="BW31" s="6">
        <v>2</v>
      </c>
      <c r="BX31" s="6">
        <v>3</v>
      </c>
    </row>
    <row r="32" spans="1:76" x14ac:dyDescent="0.2">
      <c r="A32" s="4" t="s">
        <v>126</v>
      </c>
      <c r="B32" s="6"/>
      <c r="C32" s="6"/>
      <c r="D32" s="6"/>
      <c r="E32" s="6"/>
      <c r="F32" s="6"/>
      <c r="G32" s="6"/>
      <c r="H32" s="6"/>
      <c r="I32" s="6"/>
      <c r="J32" s="6"/>
      <c r="K32" s="6"/>
      <c r="L32" s="6"/>
      <c r="M32" s="6"/>
      <c r="N32" s="6"/>
      <c r="O32" s="6"/>
      <c r="P32" s="6"/>
      <c r="Q32" s="6"/>
      <c r="R32" s="6"/>
      <c r="S32" s="6"/>
      <c r="T32" s="6"/>
      <c r="U32" s="6">
        <v>1</v>
      </c>
      <c r="V32" s="6"/>
      <c r="W32" s="6">
        <v>1</v>
      </c>
      <c r="X32" s="6"/>
      <c r="Y32" s="6"/>
      <c r="Z32" s="6"/>
      <c r="AA32" s="6"/>
      <c r="AB32" s="6"/>
      <c r="AC32" s="6"/>
      <c r="AD32" s="6"/>
      <c r="AE32" s="6"/>
      <c r="AF32" s="6"/>
      <c r="AG32" s="6"/>
      <c r="AH32" s="6"/>
      <c r="AI32" s="6"/>
      <c r="AJ32" s="6"/>
      <c r="AK32" s="6"/>
      <c r="AL32" s="6"/>
      <c r="AM32" s="6"/>
      <c r="AN32" s="6"/>
      <c r="AO32" s="6">
        <v>1</v>
      </c>
      <c r="AP32" s="6"/>
      <c r="AQ32" s="6"/>
      <c r="AR32" s="6"/>
      <c r="AS32" s="6">
        <v>1</v>
      </c>
      <c r="AT32" s="6"/>
      <c r="AU32" s="6"/>
      <c r="AV32" s="6"/>
      <c r="AW32" s="6">
        <v>1</v>
      </c>
      <c r="AX32" s="6"/>
      <c r="AY32" s="6"/>
      <c r="AZ32" s="6">
        <v>1</v>
      </c>
      <c r="BA32" s="6"/>
      <c r="BB32" s="6"/>
      <c r="BC32" s="6"/>
      <c r="BD32" s="6"/>
      <c r="BE32" s="6"/>
      <c r="BF32" s="6"/>
      <c r="BG32" s="6"/>
      <c r="BH32" s="6"/>
      <c r="BI32" s="6"/>
      <c r="BJ32" s="6"/>
      <c r="BK32" s="6"/>
      <c r="BL32" s="6"/>
      <c r="BM32" s="6"/>
      <c r="BN32" s="6"/>
      <c r="BO32" s="6"/>
      <c r="BP32" s="6"/>
      <c r="BQ32" s="6"/>
      <c r="BR32" s="6"/>
      <c r="BS32" s="6"/>
      <c r="BT32" s="6"/>
      <c r="BU32" s="6"/>
      <c r="BV32" s="6"/>
      <c r="BW32" s="6"/>
      <c r="BX32" s="6">
        <v>3</v>
      </c>
    </row>
    <row r="33" spans="1:76" x14ac:dyDescent="0.2">
      <c r="A33" s="4" t="s">
        <v>350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v>3</v>
      </c>
      <c r="BW33" s="6">
        <v>3</v>
      </c>
      <c r="BX33" s="6">
        <v>3</v>
      </c>
    </row>
    <row r="34" spans="1:76" x14ac:dyDescent="0.2">
      <c r="A34" s="4" t="s">
        <v>94</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v>3</v>
      </c>
      <c r="BW34" s="6">
        <v>3</v>
      </c>
      <c r="BX34" s="6">
        <v>3</v>
      </c>
    </row>
    <row r="35" spans="1:76" x14ac:dyDescent="0.2">
      <c r="A35" s="4" t="s">
        <v>185</v>
      </c>
      <c r="B35" s="6"/>
      <c r="C35" s="6"/>
      <c r="D35" s="6"/>
      <c r="E35" s="6"/>
      <c r="F35" s="6"/>
      <c r="G35" s="6"/>
      <c r="H35" s="6">
        <v>1</v>
      </c>
      <c r="I35" s="6">
        <v>1</v>
      </c>
      <c r="J35" s="6"/>
      <c r="K35" s="6"/>
      <c r="L35" s="6"/>
      <c r="M35" s="6">
        <v>1</v>
      </c>
      <c r="N35" s="6"/>
      <c r="O35" s="6">
        <v>1</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v>1</v>
      </c>
      <c r="BV35" s="6">
        <v>1</v>
      </c>
      <c r="BW35" s="6">
        <v>2</v>
      </c>
      <c r="BX35" s="6">
        <v>4</v>
      </c>
    </row>
    <row r="36" spans="1:76" x14ac:dyDescent="0.2">
      <c r="A36" s="4" t="s">
        <v>287</v>
      </c>
      <c r="B36" s="6"/>
      <c r="C36" s="6"/>
      <c r="D36" s="6"/>
      <c r="E36" s="6"/>
      <c r="F36" s="6"/>
      <c r="G36" s="6"/>
      <c r="H36" s="6"/>
      <c r="I36" s="6"/>
      <c r="J36" s="6"/>
      <c r="K36" s="6"/>
      <c r="L36" s="6"/>
      <c r="M36" s="6"/>
      <c r="N36" s="6"/>
      <c r="O36" s="6"/>
      <c r="P36" s="6"/>
      <c r="Q36" s="6"/>
      <c r="R36" s="6"/>
      <c r="S36" s="6"/>
      <c r="T36" s="6"/>
      <c r="U36" s="6"/>
      <c r="V36" s="6"/>
      <c r="W36" s="6"/>
      <c r="X36" s="6"/>
      <c r="Y36" s="6"/>
      <c r="Z36" s="6">
        <v>1</v>
      </c>
      <c r="AA36" s="6"/>
      <c r="AB36" s="6"/>
      <c r="AC36" s="6">
        <v>1</v>
      </c>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v>1</v>
      </c>
      <c r="BR36" s="6">
        <v>1</v>
      </c>
      <c r="BS36" s="6"/>
      <c r="BT36" s="6"/>
      <c r="BU36" s="6"/>
      <c r="BV36" s="6">
        <v>2</v>
      </c>
      <c r="BW36" s="6">
        <v>2</v>
      </c>
      <c r="BX36" s="6">
        <v>4</v>
      </c>
    </row>
    <row r="37" spans="1:76" x14ac:dyDescent="0.2">
      <c r="A37" s="4" t="s">
        <v>307</v>
      </c>
      <c r="B37" s="6"/>
      <c r="C37" s="6"/>
      <c r="D37" s="6">
        <v>1</v>
      </c>
      <c r="E37" s="6">
        <v>1</v>
      </c>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v>1</v>
      </c>
      <c r="AQ37" s="6">
        <v>1</v>
      </c>
      <c r="AR37" s="6">
        <v>1</v>
      </c>
      <c r="AS37" s="6">
        <v>3</v>
      </c>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v>1</v>
      </c>
      <c r="BW37" s="6">
        <v>1</v>
      </c>
      <c r="BX37" s="6">
        <v>5</v>
      </c>
    </row>
    <row r="38" spans="1:76" x14ac:dyDescent="0.2">
      <c r="A38" s="4" t="s">
        <v>18</v>
      </c>
      <c r="B38" s="6"/>
      <c r="C38" s="6"/>
      <c r="D38" s="6"/>
      <c r="E38" s="6"/>
      <c r="F38" s="6"/>
      <c r="G38" s="6"/>
      <c r="H38" s="6"/>
      <c r="I38" s="6"/>
      <c r="J38" s="6"/>
      <c r="K38" s="6">
        <v>1</v>
      </c>
      <c r="L38" s="6"/>
      <c r="M38" s="6"/>
      <c r="N38" s="6"/>
      <c r="O38" s="6">
        <v>1</v>
      </c>
      <c r="P38" s="6"/>
      <c r="Q38" s="6"/>
      <c r="R38" s="6"/>
      <c r="S38" s="6"/>
      <c r="T38" s="6"/>
      <c r="U38" s="6"/>
      <c r="V38" s="6"/>
      <c r="W38" s="6"/>
      <c r="X38" s="6"/>
      <c r="Y38" s="6"/>
      <c r="Z38" s="6"/>
      <c r="AA38" s="6"/>
      <c r="AB38" s="6"/>
      <c r="AC38" s="6"/>
      <c r="AD38" s="6"/>
      <c r="AE38" s="6"/>
      <c r="AF38" s="6"/>
      <c r="AG38" s="6"/>
      <c r="AH38" s="6"/>
      <c r="AI38" s="6"/>
      <c r="AJ38" s="6"/>
      <c r="AK38" s="6">
        <v>1</v>
      </c>
      <c r="AL38" s="6"/>
      <c r="AM38" s="6"/>
      <c r="AN38" s="6">
        <v>1</v>
      </c>
      <c r="AO38" s="6"/>
      <c r="AP38" s="6"/>
      <c r="AQ38" s="6"/>
      <c r="AR38" s="6"/>
      <c r="AS38" s="6"/>
      <c r="AT38" s="6">
        <v>1</v>
      </c>
      <c r="AU38" s="6">
        <v>1</v>
      </c>
      <c r="AV38" s="6"/>
      <c r="AW38" s="6"/>
      <c r="AX38" s="6"/>
      <c r="AY38" s="6">
        <v>1</v>
      </c>
      <c r="AZ38" s="6">
        <v>1</v>
      </c>
      <c r="BA38" s="6"/>
      <c r="BB38" s="6"/>
      <c r="BC38" s="6"/>
      <c r="BD38" s="6"/>
      <c r="BE38" s="6"/>
      <c r="BF38" s="6"/>
      <c r="BG38" s="6"/>
      <c r="BH38" s="6"/>
      <c r="BI38" s="6"/>
      <c r="BJ38" s="6"/>
      <c r="BK38" s="6"/>
      <c r="BL38" s="6"/>
      <c r="BM38" s="6"/>
      <c r="BN38" s="6"/>
      <c r="BO38" s="6"/>
      <c r="BP38" s="6"/>
      <c r="BQ38" s="6"/>
      <c r="BR38" s="6"/>
      <c r="BS38" s="6"/>
      <c r="BT38" s="6"/>
      <c r="BU38" s="6"/>
      <c r="BV38" s="6">
        <v>1</v>
      </c>
      <c r="BW38" s="6">
        <v>1</v>
      </c>
      <c r="BX38" s="6">
        <v>5</v>
      </c>
    </row>
    <row r="39" spans="1:76" x14ac:dyDescent="0.2">
      <c r="A39" s="4" t="s">
        <v>84</v>
      </c>
      <c r="B39" s="6"/>
      <c r="C39" s="6"/>
      <c r="D39" s="6"/>
      <c r="E39" s="6"/>
      <c r="F39" s="6"/>
      <c r="G39" s="6"/>
      <c r="H39" s="6"/>
      <c r="I39" s="6"/>
      <c r="J39" s="6"/>
      <c r="K39" s="6"/>
      <c r="L39" s="6"/>
      <c r="M39" s="6"/>
      <c r="N39" s="6"/>
      <c r="O39" s="6"/>
      <c r="P39" s="6"/>
      <c r="Q39" s="6">
        <v>1</v>
      </c>
      <c r="R39" s="6"/>
      <c r="S39" s="6">
        <v>1</v>
      </c>
      <c r="T39" s="6"/>
      <c r="U39" s="6"/>
      <c r="V39" s="6"/>
      <c r="W39" s="6"/>
      <c r="X39" s="6"/>
      <c r="Y39" s="6">
        <v>1</v>
      </c>
      <c r="Z39" s="6"/>
      <c r="AA39" s="6"/>
      <c r="AB39" s="6"/>
      <c r="AC39" s="6">
        <v>1</v>
      </c>
      <c r="AD39" s="6"/>
      <c r="AE39" s="6"/>
      <c r="AF39" s="6"/>
      <c r="AG39" s="6"/>
      <c r="AH39" s="6"/>
      <c r="AI39" s="6"/>
      <c r="AJ39" s="6"/>
      <c r="AK39" s="6"/>
      <c r="AL39" s="6"/>
      <c r="AM39" s="6"/>
      <c r="AN39" s="6"/>
      <c r="AO39" s="6"/>
      <c r="AP39" s="6"/>
      <c r="AQ39" s="6"/>
      <c r="AR39" s="6"/>
      <c r="AS39" s="6"/>
      <c r="AT39" s="6"/>
      <c r="AU39" s="6"/>
      <c r="AV39" s="6"/>
      <c r="AW39" s="6">
        <v>1</v>
      </c>
      <c r="AX39" s="6"/>
      <c r="AY39" s="6"/>
      <c r="AZ39" s="6">
        <v>1</v>
      </c>
      <c r="BA39" s="6"/>
      <c r="BB39" s="6"/>
      <c r="BC39" s="6"/>
      <c r="BD39" s="6"/>
      <c r="BE39" s="6"/>
      <c r="BF39" s="6"/>
      <c r="BG39" s="6"/>
      <c r="BH39" s="6">
        <v>1</v>
      </c>
      <c r="BI39" s="6"/>
      <c r="BJ39" s="6"/>
      <c r="BK39" s="6">
        <v>1</v>
      </c>
      <c r="BL39" s="6"/>
      <c r="BM39" s="6"/>
      <c r="BN39" s="6"/>
      <c r="BO39" s="6"/>
      <c r="BP39" s="6"/>
      <c r="BQ39" s="6"/>
      <c r="BR39" s="6"/>
      <c r="BS39" s="6"/>
      <c r="BT39" s="6"/>
      <c r="BU39" s="6"/>
      <c r="BV39" s="6">
        <v>1</v>
      </c>
      <c r="BW39" s="6">
        <v>1</v>
      </c>
      <c r="BX39" s="6">
        <v>5</v>
      </c>
    </row>
    <row r="40" spans="1:76" x14ac:dyDescent="0.2">
      <c r="A40" s="4" t="s">
        <v>6</v>
      </c>
      <c r="B40" s="6"/>
      <c r="C40" s="6"/>
      <c r="D40" s="6"/>
      <c r="E40" s="6"/>
      <c r="F40" s="6"/>
      <c r="G40" s="6"/>
      <c r="H40" s="6"/>
      <c r="I40" s="6"/>
      <c r="J40" s="6">
        <v>1</v>
      </c>
      <c r="K40" s="6"/>
      <c r="L40" s="6"/>
      <c r="M40" s="6"/>
      <c r="N40" s="6"/>
      <c r="O40" s="6">
        <v>1</v>
      </c>
      <c r="P40" s="6"/>
      <c r="Q40" s="6"/>
      <c r="R40" s="6">
        <v>1</v>
      </c>
      <c r="S40" s="6">
        <v>1</v>
      </c>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v>1</v>
      </c>
      <c r="AY40" s="6"/>
      <c r="AZ40" s="6">
        <v>1</v>
      </c>
      <c r="BA40" s="6"/>
      <c r="BB40" s="6"/>
      <c r="BC40" s="6"/>
      <c r="BD40" s="6"/>
      <c r="BE40" s="6"/>
      <c r="BF40" s="6"/>
      <c r="BG40" s="6"/>
      <c r="BH40" s="6">
        <v>1</v>
      </c>
      <c r="BI40" s="6"/>
      <c r="BJ40" s="6"/>
      <c r="BK40" s="6">
        <v>1</v>
      </c>
      <c r="BL40" s="6"/>
      <c r="BM40" s="6"/>
      <c r="BN40" s="6"/>
      <c r="BO40" s="6"/>
      <c r="BP40" s="6"/>
      <c r="BQ40" s="6"/>
      <c r="BR40" s="6"/>
      <c r="BS40" s="6">
        <v>1</v>
      </c>
      <c r="BT40" s="6">
        <v>1</v>
      </c>
      <c r="BU40" s="6"/>
      <c r="BV40" s="6">
        <v>1</v>
      </c>
      <c r="BW40" s="6">
        <v>1</v>
      </c>
      <c r="BX40" s="6">
        <v>6</v>
      </c>
    </row>
    <row r="41" spans="1:76" x14ac:dyDescent="0.2">
      <c r="A41" s="4" t="s">
        <v>55</v>
      </c>
      <c r="B41" s="6"/>
      <c r="C41" s="6"/>
      <c r="D41" s="6"/>
      <c r="E41" s="6"/>
      <c r="F41" s="6"/>
      <c r="G41" s="6">
        <v>1</v>
      </c>
      <c r="H41" s="6"/>
      <c r="I41" s="6">
        <v>1</v>
      </c>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v>1</v>
      </c>
      <c r="BF41" s="6"/>
      <c r="BG41" s="6">
        <v>1</v>
      </c>
      <c r="BH41" s="6"/>
      <c r="BI41" s="6">
        <v>1</v>
      </c>
      <c r="BJ41" s="6"/>
      <c r="BK41" s="6">
        <v>1</v>
      </c>
      <c r="BL41" s="6"/>
      <c r="BM41" s="6"/>
      <c r="BN41" s="6"/>
      <c r="BO41" s="6"/>
      <c r="BP41" s="6"/>
      <c r="BQ41" s="6"/>
      <c r="BR41" s="6"/>
      <c r="BS41" s="6"/>
      <c r="BT41" s="6"/>
      <c r="BU41" s="6"/>
      <c r="BV41" s="6">
        <v>4</v>
      </c>
      <c r="BW41" s="6">
        <v>4</v>
      </c>
      <c r="BX41" s="6">
        <v>7</v>
      </c>
    </row>
    <row r="42" spans="1:76" x14ac:dyDescent="0.2">
      <c r="A42" s="4" t="s">
        <v>50</v>
      </c>
      <c r="B42" s="6"/>
      <c r="C42" s="6"/>
      <c r="D42" s="6"/>
      <c r="E42" s="6"/>
      <c r="F42" s="6"/>
      <c r="G42" s="6"/>
      <c r="H42" s="6"/>
      <c r="I42" s="6"/>
      <c r="J42" s="6"/>
      <c r="K42" s="6"/>
      <c r="L42" s="6"/>
      <c r="M42" s="6"/>
      <c r="N42" s="6"/>
      <c r="O42" s="6"/>
      <c r="P42" s="6"/>
      <c r="Q42" s="6"/>
      <c r="R42" s="6"/>
      <c r="S42" s="6"/>
      <c r="T42" s="6">
        <v>1</v>
      </c>
      <c r="U42" s="6"/>
      <c r="V42" s="6">
        <v>1</v>
      </c>
      <c r="W42" s="6">
        <v>2</v>
      </c>
      <c r="X42" s="6"/>
      <c r="Y42" s="6">
        <v>1</v>
      </c>
      <c r="Z42" s="6"/>
      <c r="AA42" s="6"/>
      <c r="AB42" s="6"/>
      <c r="AC42" s="6">
        <v>1</v>
      </c>
      <c r="AD42" s="6"/>
      <c r="AE42" s="6">
        <v>1</v>
      </c>
      <c r="AF42" s="6">
        <v>1</v>
      </c>
      <c r="AG42" s="6"/>
      <c r="AH42" s="6"/>
      <c r="AI42" s="6"/>
      <c r="AJ42" s="6"/>
      <c r="AK42" s="6"/>
      <c r="AL42" s="6"/>
      <c r="AM42" s="6"/>
      <c r="AN42" s="6"/>
      <c r="AO42" s="6"/>
      <c r="AP42" s="6"/>
      <c r="AQ42" s="6"/>
      <c r="AR42" s="6"/>
      <c r="AS42" s="6"/>
      <c r="AT42" s="6"/>
      <c r="AU42" s="6"/>
      <c r="AV42" s="6"/>
      <c r="AW42" s="6"/>
      <c r="AX42" s="6"/>
      <c r="AY42" s="6"/>
      <c r="AZ42" s="6"/>
      <c r="BA42" s="6">
        <v>1</v>
      </c>
      <c r="BB42" s="6"/>
      <c r="BC42" s="6">
        <v>1</v>
      </c>
      <c r="BD42" s="6">
        <v>1</v>
      </c>
      <c r="BE42" s="6"/>
      <c r="BF42" s="6">
        <v>1</v>
      </c>
      <c r="BG42" s="6">
        <v>2</v>
      </c>
      <c r="BH42" s="6"/>
      <c r="BI42" s="6"/>
      <c r="BJ42" s="6"/>
      <c r="BK42" s="6"/>
      <c r="BL42" s="6"/>
      <c r="BM42" s="6"/>
      <c r="BN42" s="6"/>
      <c r="BO42" s="6"/>
      <c r="BP42" s="6"/>
      <c r="BQ42" s="6"/>
      <c r="BR42" s="6"/>
      <c r="BS42" s="6"/>
      <c r="BT42" s="6"/>
      <c r="BU42" s="6"/>
      <c r="BV42" s="6">
        <v>1</v>
      </c>
      <c r="BW42" s="6">
        <v>1</v>
      </c>
      <c r="BX42" s="6">
        <v>8</v>
      </c>
    </row>
    <row r="43" spans="1:76" x14ac:dyDescent="0.2">
      <c r="A43" s="4" t="s">
        <v>565</v>
      </c>
      <c r="B43" s="6">
        <v>1</v>
      </c>
      <c r="C43" s="6">
        <v>1</v>
      </c>
      <c r="D43" s="6">
        <v>1</v>
      </c>
      <c r="E43" s="6">
        <v>1</v>
      </c>
      <c r="F43" s="6">
        <v>1</v>
      </c>
      <c r="G43" s="6">
        <v>1</v>
      </c>
      <c r="H43" s="6">
        <v>1</v>
      </c>
      <c r="I43" s="6">
        <v>3</v>
      </c>
      <c r="J43" s="6">
        <v>1</v>
      </c>
      <c r="K43" s="6">
        <v>1</v>
      </c>
      <c r="L43" s="6">
        <v>1</v>
      </c>
      <c r="M43" s="6">
        <v>1</v>
      </c>
      <c r="N43" s="6">
        <v>1</v>
      </c>
      <c r="O43" s="6">
        <v>5</v>
      </c>
      <c r="P43" s="6">
        <v>1</v>
      </c>
      <c r="Q43" s="6">
        <v>1</v>
      </c>
      <c r="R43" s="6">
        <v>1</v>
      </c>
      <c r="S43" s="6">
        <v>3</v>
      </c>
      <c r="T43" s="6">
        <v>1</v>
      </c>
      <c r="U43" s="6">
        <v>1</v>
      </c>
      <c r="V43" s="6">
        <v>1</v>
      </c>
      <c r="W43" s="6">
        <v>3</v>
      </c>
      <c r="X43" s="6"/>
      <c r="Y43" s="6">
        <v>2</v>
      </c>
      <c r="Z43" s="6">
        <v>1</v>
      </c>
      <c r="AA43" s="6">
        <v>2</v>
      </c>
      <c r="AB43" s="6">
        <v>1</v>
      </c>
      <c r="AC43" s="6">
        <v>6</v>
      </c>
      <c r="AD43" s="6">
        <v>1</v>
      </c>
      <c r="AE43" s="6">
        <v>1</v>
      </c>
      <c r="AF43" s="6">
        <v>2</v>
      </c>
      <c r="AG43" s="6">
        <v>1</v>
      </c>
      <c r="AH43" s="6">
        <v>1</v>
      </c>
      <c r="AI43" s="6">
        <v>1</v>
      </c>
      <c r="AJ43" s="6">
        <v>3</v>
      </c>
      <c r="AK43" s="6">
        <v>1</v>
      </c>
      <c r="AL43" s="6">
        <v>1</v>
      </c>
      <c r="AM43" s="6">
        <v>1</v>
      </c>
      <c r="AN43" s="6">
        <v>3</v>
      </c>
      <c r="AO43" s="6">
        <v>1</v>
      </c>
      <c r="AP43" s="6">
        <v>2</v>
      </c>
      <c r="AQ43" s="6">
        <v>1</v>
      </c>
      <c r="AR43" s="6">
        <v>1</v>
      </c>
      <c r="AS43" s="6">
        <v>5</v>
      </c>
      <c r="AT43" s="6">
        <v>1</v>
      </c>
      <c r="AU43" s="6">
        <v>1</v>
      </c>
      <c r="AV43" s="6">
        <v>1</v>
      </c>
      <c r="AW43" s="6">
        <v>2</v>
      </c>
      <c r="AX43" s="6">
        <v>2</v>
      </c>
      <c r="AY43" s="6">
        <v>1</v>
      </c>
      <c r="AZ43" s="6">
        <v>6</v>
      </c>
      <c r="BA43" s="6">
        <v>1</v>
      </c>
      <c r="BB43" s="6">
        <v>1</v>
      </c>
      <c r="BC43" s="6">
        <v>2</v>
      </c>
      <c r="BD43" s="6">
        <v>2</v>
      </c>
      <c r="BE43" s="6">
        <v>1</v>
      </c>
      <c r="BF43" s="6">
        <v>1</v>
      </c>
      <c r="BG43" s="6">
        <v>4</v>
      </c>
      <c r="BH43" s="6">
        <v>2</v>
      </c>
      <c r="BI43" s="6">
        <v>1</v>
      </c>
      <c r="BJ43" s="6">
        <v>1</v>
      </c>
      <c r="BK43" s="6">
        <v>4</v>
      </c>
      <c r="BL43" s="6">
        <v>1</v>
      </c>
      <c r="BM43" s="6">
        <v>1</v>
      </c>
      <c r="BN43" s="6">
        <v>1</v>
      </c>
      <c r="BO43" s="6">
        <v>1</v>
      </c>
      <c r="BP43" s="6">
        <v>2</v>
      </c>
      <c r="BQ43" s="6">
        <v>1</v>
      </c>
      <c r="BR43" s="6">
        <v>1</v>
      </c>
      <c r="BS43" s="6">
        <v>1</v>
      </c>
      <c r="BT43" s="6">
        <v>1</v>
      </c>
      <c r="BU43" s="6">
        <v>1</v>
      </c>
      <c r="BV43" s="6">
        <v>30</v>
      </c>
      <c r="BW43" s="6">
        <v>31</v>
      </c>
      <c r="BX43" s="6">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1"/>
  <sheetViews>
    <sheetView topLeftCell="C1" workbookViewId="0">
      <selection activeCell="L42" sqref="E4:L42"/>
    </sheetView>
  </sheetViews>
  <sheetFormatPr baseColWidth="10" defaultRowHeight="16" x14ac:dyDescent="0.2"/>
  <cols>
    <col min="1" max="1" width="83.83203125" customWidth="1"/>
    <col min="2" max="2" width="17.33203125" customWidth="1"/>
    <col min="4" max="4" width="83.83203125" bestFit="1" customWidth="1"/>
  </cols>
  <sheetData>
    <row r="3" spans="1:5" ht="17" x14ac:dyDescent="0.2">
      <c r="A3" s="3" t="s">
        <v>563</v>
      </c>
      <c r="B3" t="s">
        <v>569</v>
      </c>
      <c r="E3" s="7"/>
    </row>
    <row r="4" spans="1:5" ht="17" x14ac:dyDescent="0.2">
      <c r="A4" s="4" t="s">
        <v>292</v>
      </c>
      <c r="B4" s="6">
        <v>1</v>
      </c>
      <c r="E4" s="7"/>
    </row>
    <row r="5" spans="1:5" ht="17" x14ac:dyDescent="0.2">
      <c r="A5" s="4" t="s">
        <v>350</v>
      </c>
      <c r="B5" s="6">
        <v>3</v>
      </c>
      <c r="D5" s="7"/>
      <c r="E5" s="7"/>
    </row>
    <row r="6" spans="1:5" ht="17" x14ac:dyDescent="0.2">
      <c r="A6" s="4" t="s">
        <v>94</v>
      </c>
      <c r="B6" s="6">
        <v>3</v>
      </c>
      <c r="D6" s="7"/>
      <c r="E6" s="7"/>
    </row>
    <row r="7" spans="1:5" ht="17" x14ac:dyDescent="0.2">
      <c r="A7" s="4" t="s">
        <v>324</v>
      </c>
      <c r="B7" s="6">
        <v>1</v>
      </c>
      <c r="D7" s="7"/>
      <c r="E7" s="7"/>
    </row>
    <row r="8" spans="1:5" ht="17" x14ac:dyDescent="0.2">
      <c r="A8" s="4" t="s">
        <v>384</v>
      </c>
      <c r="B8" s="6">
        <v>1</v>
      </c>
      <c r="D8" s="7"/>
      <c r="E8" s="7"/>
    </row>
    <row r="9" spans="1:5" ht="17" x14ac:dyDescent="0.2">
      <c r="A9" s="4" t="s">
        <v>175</v>
      </c>
      <c r="B9" s="6">
        <v>1</v>
      </c>
      <c r="D9" s="7"/>
      <c r="E9" s="7"/>
    </row>
    <row r="10" spans="1:5" ht="17" x14ac:dyDescent="0.2">
      <c r="A10" s="4" t="s">
        <v>407</v>
      </c>
      <c r="B10" s="6">
        <v>1</v>
      </c>
      <c r="D10" s="7"/>
      <c r="E10" s="7"/>
    </row>
    <row r="11" spans="1:5" ht="17" x14ac:dyDescent="0.2">
      <c r="A11" s="4" t="s">
        <v>165</v>
      </c>
      <c r="B11" s="6">
        <v>2</v>
      </c>
      <c r="D11" s="7"/>
      <c r="E11" s="7"/>
    </row>
    <row r="12" spans="1:5" ht="17" x14ac:dyDescent="0.2">
      <c r="A12" s="4" t="s">
        <v>413</v>
      </c>
      <c r="B12" s="6">
        <v>2</v>
      </c>
      <c r="D12" s="7"/>
    </row>
    <row r="13" spans="1:5" ht="17" x14ac:dyDescent="0.2">
      <c r="A13" s="4" t="s">
        <v>84</v>
      </c>
      <c r="B13" s="6">
        <v>5</v>
      </c>
      <c r="D13" s="7"/>
    </row>
    <row r="14" spans="1:5" x14ac:dyDescent="0.2">
      <c r="A14" s="4" t="s">
        <v>244</v>
      </c>
      <c r="B14" s="6">
        <v>1</v>
      </c>
    </row>
    <row r="15" spans="1:5" x14ac:dyDescent="0.2">
      <c r="A15" s="4" t="s">
        <v>268</v>
      </c>
      <c r="B15" s="6">
        <v>2</v>
      </c>
    </row>
    <row r="16" spans="1:5" x14ac:dyDescent="0.2">
      <c r="A16" s="4" t="s">
        <v>257</v>
      </c>
      <c r="B16" s="6">
        <v>2</v>
      </c>
    </row>
    <row r="17" spans="1:2" x14ac:dyDescent="0.2">
      <c r="A17" s="4" t="s">
        <v>365</v>
      </c>
      <c r="B17" s="6">
        <v>1</v>
      </c>
    </row>
    <row r="18" spans="1:2" x14ac:dyDescent="0.2">
      <c r="A18" s="4" t="s">
        <v>275</v>
      </c>
      <c r="B18" s="6">
        <v>1</v>
      </c>
    </row>
    <row r="19" spans="1:2" x14ac:dyDescent="0.2">
      <c r="A19" s="4" t="s">
        <v>185</v>
      </c>
      <c r="B19" s="6">
        <v>4</v>
      </c>
    </row>
    <row r="20" spans="1:2" x14ac:dyDescent="0.2">
      <c r="A20" s="4" t="s">
        <v>432</v>
      </c>
      <c r="B20" s="6">
        <v>1</v>
      </c>
    </row>
    <row r="21" spans="1:2" x14ac:dyDescent="0.2">
      <c r="A21" s="4" t="s">
        <v>43</v>
      </c>
      <c r="B21" s="6">
        <v>1</v>
      </c>
    </row>
    <row r="22" spans="1:2" x14ac:dyDescent="0.2">
      <c r="A22" s="4" t="s">
        <v>315</v>
      </c>
      <c r="B22" s="6">
        <v>1</v>
      </c>
    </row>
    <row r="23" spans="1:2" x14ac:dyDescent="0.2">
      <c r="A23" s="4" t="s">
        <v>282</v>
      </c>
      <c r="B23" s="6">
        <v>1</v>
      </c>
    </row>
    <row r="24" spans="1:2" x14ac:dyDescent="0.2">
      <c r="A24" s="4" t="s">
        <v>480</v>
      </c>
      <c r="B24" s="6">
        <v>1</v>
      </c>
    </row>
    <row r="25" spans="1:2" x14ac:dyDescent="0.2">
      <c r="A25" s="4" t="s">
        <v>55</v>
      </c>
      <c r="B25" s="6">
        <v>7</v>
      </c>
    </row>
    <row r="26" spans="1:2" x14ac:dyDescent="0.2">
      <c r="A26" s="4" t="s">
        <v>287</v>
      </c>
      <c r="B26" s="6">
        <v>4</v>
      </c>
    </row>
    <row r="27" spans="1:2" x14ac:dyDescent="0.2">
      <c r="A27" s="4" t="s">
        <v>110</v>
      </c>
      <c r="B27" s="6">
        <v>3</v>
      </c>
    </row>
    <row r="28" spans="1:2" x14ac:dyDescent="0.2">
      <c r="A28" s="4" t="s">
        <v>506</v>
      </c>
      <c r="B28" s="6">
        <v>1</v>
      </c>
    </row>
    <row r="29" spans="1:2" x14ac:dyDescent="0.2">
      <c r="A29" s="4" t="s">
        <v>18</v>
      </c>
      <c r="B29" s="6">
        <v>5</v>
      </c>
    </row>
    <row r="30" spans="1:2" x14ac:dyDescent="0.2">
      <c r="A30" s="4" t="s">
        <v>50</v>
      </c>
      <c r="B30" s="6">
        <v>8</v>
      </c>
    </row>
    <row r="31" spans="1:2" x14ac:dyDescent="0.2">
      <c r="A31" s="4" t="s">
        <v>486</v>
      </c>
      <c r="B31" s="6">
        <v>1</v>
      </c>
    </row>
    <row r="32" spans="1:2" x14ac:dyDescent="0.2">
      <c r="A32" s="4" t="s">
        <v>6</v>
      </c>
      <c r="B32" s="6">
        <v>6</v>
      </c>
    </row>
    <row r="33" spans="1:2" x14ac:dyDescent="0.2">
      <c r="A33" s="4" t="s">
        <v>126</v>
      </c>
      <c r="B33" s="6">
        <v>3</v>
      </c>
    </row>
    <row r="34" spans="1:2" x14ac:dyDescent="0.2">
      <c r="A34" s="4" t="s">
        <v>457</v>
      </c>
      <c r="B34" s="6">
        <v>1</v>
      </c>
    </row>
    <row r="35" spans="1:2" x14ac:dyDescent="0.2">
      <c r="A35" s="4" t="s">
        <v>297</v>
      </c>
      <c r="B35" s="6">
        <v>3</v>
      </c>
    </row>
    <row r="36" spans="1:2" x14ac:dyDescent="0.2">
      <c r="A36" s="4" t="s">
        <v>380</v>
      </c>
      <c r="B36" s="6">
        <v>3</v>
      </c>
    </row>
    <row r="37" spans="1:2" x14ac:dyDescent="0.2">
      <c r="A37" s="4" t="s">
        <v>307</v>
      </c>
      <c r="B37" s="6">
        <v>5</v>
      </c>
    </row>
    <row r="38" spans="1:2" x14ac:dyDescent="0.2">
      <c r="A38" s="4" t="s">
        <v>390</v>
      </c>
      <c r="B38" s="6">
        <v>1</v>
      </c>
    </row>
    <row r="39" spans="1:2" x14ac:dyDescent="0.2">
      <c r="A39" s="4" t="s">
        <v>217</v>
      </c>
      <c r="B39" s="6">
        <v>1</v>
      </c>
    </row>
    <row r="40" spans="1:2" x14ac:dyDescent="0.2">
      <c r="A40" s="4" t="s">
        <v>564</v>
      </c>
      <c r="B40" s="6"/>
    </row>
    <row r="41" spans="1:2" x14ac:dyDescent="0.2">
      <c r="A41" s="4" t="s">
        <v>565</v>
      </c>
      <c r="B41" s="6">
        <v>88</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D1" workbookViewId="0">
      <selection activeCell="F3" sqref="F3"/>
    </sheetView>
  </sheetViews>
  <sheetFormatPr baseColWidth="10" defaultRowHeight="16" x14ac:dyDescent="0.2"/>
  <cols>
    <col min="1" max="1" width="83.83203125" bestFit="1" customWidth="1"/>
    <col min="2" max="2" width="20.33203125" bestFit="1" customWidth="1"/>
    <col min="5" max="5" width="21.83203125" bestFit="1" customWidth="1"/>
    <col min="6" max="6" width="19.83203125" bestFit="1" customWidth="1"/>
    <col min="7" max="7" width="27.33203125" bestFit="1" customWidth="1"/>
    <col min="8" max="8" width="19.33203125" bestFit="1" customWidth="1"/>
    <col min="9" max="9" width="16.33203125" bestFit="1" customWidth="1"/>
  </cols>
  <sheetData>
    <row r="1" spans="1:7" ht="17" x14ac:dyDescent="0.2">
      <c r="A1" t="s">
        <v>563</v>
      </c>
      <c r="B1" t="s">
        <v>569</v>
      </c>
      <c r="E1" s="7"/>
    </row>
    <row r="2" spans="1:7" x14ac:dyDescent="0.2">
      <c r="A2" s="4" t="s">
        <v>292</v>
      </c>
      <c r="B2" s="6">
        <v>1</v>
      </c>
      <c r="E2" s="8" t="s">
        <v>610</v>
      </c>
      <c r="F2" t="s">
        <v>608</v>
      </c>
      <c r="G2" t="s">
        <v>609</v>
      </c>
    </row>
    <row r="3" spans="1:7" ht="17" x14ac:dyDescent="0.2">
      <c r="A3" s="4" t="s">
        <v>350</v>
      </c>
      <c r="B3" s="6">
        <v>3</v>
      </c>
      <c r="D3" s="7"/>
      <c r="E3" s="9" t="s">
        <v>591</v>
      </c>
      <c r="F3">
        <f>SUMIF(A:A,"*pos_bonos_homines*",B:B)</f>
        <v>76</v>
      </c>
      <c r="G3">
        <f t="shared" ref="G3:G19" si="0">(F3/88)*100</f>
        <v>86.36363636363636</v>
      </c>
    </row>
    <row r="4" spans="1:7" ht="17" x14ac:dyDescent="0.2">
      <c r="A4" s="4" t="s">
        <v>94</v>
      </c>
      <c r="B4" s="6">
        <v>3</v>
      </c>
      <c r="D4" s="7"/>
      <c r="E4" s="8" t="s">
        <v>602</v>
      </c>
      <c r="F4">
        <f>SUMIF(A:A,"*pos_bonam_fidem*",B:B)</f>
        <v>60</v>
      </c>
      <c r="G4">
        <f t="shared" si="0"/>
        <v>68.181818181818173</v>
      </c>
    </row>
    <row r="5" spans="1:7" ht="17" x14ac:dyDescent="0.2">
      <c r="A5" s="4" t="s">
        <v>324</v>
      </c>
      <c r="B5" s="6">
        <v>1</v>
      </c>
      <c r="D5" s="7"/>
      <c r="E5" s="9" t="s">
        <v>603</v>
      </c>
      <c r="F5">
        <f>SUMIF(A:A,"*pos_amicos_dei*",B:B)</f>
        <v>53</v>
      </c>
      <c r="G5">
        <f t="shared" si="0"/>
        <v>60.227272727272727</v>
      </c>
    </row>
    <row r="6" spans="1:7" ht="17" x14ac:dyDescent="0.2">
      <c r="A6" s="4" t="s">
        <v>384</v>
      </c>
      <c r="B6" s="6">
        <v>1</v>
      </c>
      <c r="D6" s="7"/>
      <c r="E6" s="9" t="s">
        <v>593</v>
      </c>
      <c r="F6">
        <f>SUMIF(A:A,"*pos_posse_salvari*",B:B)</f>
        <v>40</v>
      </c>
      <c r="G6">
        <f t="shared" si="0"/>
        <v>45.454545454545453</v>
      </c>
    </row>
    <row r="7" spans="1:7" ht="17" x14ac:dyDescent="0.2">
      <c r="A7" s="4" t="s">
        <v>175</v>
      </c>
      <c r="B7" s="6">
        <v>1</v>
      </c>
      <c r="D7" s="7"/>
      <c r="E7" s="9" t="s">
        <v>604</v>
      </c>
      <c r="F7">
        <f>SUMIF(A:A,"*pos_veraces*",B:B)</f>
        <v>37</v>
      </c>
      <c r="G7">
        <f t="shared" si="0"/>
        <v>42.045454545454547</v>
      </c>
    </row>
    <row r="8" spans="1:7" ht="17" x14ac:dyDescent="0.2">
      <c r="A8" s="4" t="s">
        <v>407</v>
      </c>
      <c r="B8" s="6">
        <v>1</v>
      </c>
      <c r="D8" s="7"/>
      <c r="E8" s="8" t="s">
        <v>595</v>
      </c>
      <c r="F8">
        <f>SUMIF(A:A,"*neg_bonos_homines*",B:B)</f>
        <v>9</v>
      </c>
      <c r="G8">
        <f t="shared" si="0"/>
        <v>10.227272727272728</v>
      </c>
    </row>
    <row r="9" spans="1:7" ht="17" x14ac:dyDescent="0.2">
      <c r="A9" s="4" t="s">
        <v>165</v>
      </c>
      <c r="B9" s="6">
        <v>2</v>
      </c>
      <c r="D9" s="7"/>
      <c r="E9" s="9" t="s">
        <v>592</v>
      </c>
      <c r="F9">
        <f>SUMIF(A:A,"*neg_bonam_fidem*",B:B)</f>
        <v>7</v>
      </c>
      <c r="G9">
        <f t="shared" si="0"/>
        <v>7.9545454545454541</v>
      </c>
    </row>
    <row r="10" spans="1:7" ht="17" x14ac:dyDescent="0.2">
      <c r="A10" s="4" t="s">
        <v>413</v>
      </c>
      <c r="B10" s="6">
        <v>2</v>
      </c>
      <c r="D10" s="7"/>
      <c r="E10" s="9" t="s">
        <v>594</v>
      </c>
      <c r="F10">
        <f>SUMIF(A:A,"*neg_posse_salvari*",B:B)</f>
        <v>4</v>
      </c>
      <c r="G10">
        <f t="shared" si="0"/>
        <v>4.5454545454545459</v>
      </c>
    </row>
    <row r="11" spans="1:7" ht="17" x14ac:dyDescent="0.2">
      <c r="A11" s="4" t="s">
        <v>84</v>
      </c>
      <c r="B11" s="6">
        <v>5</v>
      </c>
      <c r="D11" s="7"/>
      <c r="E11" s="9" t="s">
        <v>597</v>
      </c>
      <c r="F11">
        <f>SUMIF(A:A,"*neg_veraces*",B:B)</f>
        <v>3</v>
      </c>
      <c r="G11">
        <f t="shared" si="0"/>
        <v>3.4090909090909087</v>
      </c>
    </row>
    <row r="12" spans="1:7" x14ac:dyDescent="0.2">
      <c r="A12" s="4" t="s">
        <v>244</v>
      </c>
      <c r="B12" s="6">
        <v>1</v>
      </c>
      <c r="E12" s="9" t="s">
        <v>596</v>
      </c>
      <c r="F12">
        <f>SUMIF(A:A,"*neg_amicos_dei*",B:B)</f>
        <v>2</v>
      </c>
      <c r="G12">
        <f t="shared" si="0"/>
        <v>2.2727272727272729</v>
      </c>
    </row>
    <row r="13" spans="1:7" x14ac:dyDescent="0.2">
      <c r="A13" s="4" t="s">
        <v>268</v>
      </c>
      <c r="B13" s="6">
        <v>2</v>
      </c>
      <c r="E13" s="9" t="s">
        <v>599</v>
      </c>
      <c r="F13">
        <f>SUMIF(A:A,"*neg_err_hostia*",B:B)</f>
        <v>2</v>
      </c>
      <c r="G13">
        <f t="shared" si="0"/>
        <v>2.2727272727272729</v>
      </c>
    </row>
    <row r="14" spans="1:7" x14ac:dyDescent="0.2">
      <c r="A14" s="4" t="s">
        <v>257</v>
      </c>
      <c r="B14" s="6">
        <v>2</v>
      </c>
      <c r="E14" s="9" t="s">
        <v>600</v>
      </c>
      <c r="F14">
        <f>SUMIF(A:A,"*neg_err_matrimonio*",B:B)</f>
        <v>2</v>
      </c>
      <c r="G14">
        <f t="shared" si="0"/>
        <v>2.2727272727272729</v>
      </c>
    </row>
    <row r="15" spans="1:7" x14ac:dyDescent="0.2">
      <c r="A15" s="4" t="s">
        <v>365</v>
      </c>
      <c r="B15" s="6">
        <v>1</v>
      </c>
      <c r="E15" s="8" t="s">
        <v>598</v>
      </c>
      <c r="F15">
        <f>SUMIF(A:A,"*neg_err_visibilia*",B:B)</f>
        <v>1</v>
      </c>
      <c r="G15">
        <f t="shared" si="0"/>
        <v>1.1363636363636365</v>
      </c>
    </row>
    <row r="16" spans="1:7" x14ac:dyDescent="0.2">
      <c r="A16" s="4" t="s">
        <v>275</v>
      </c>
      <c r="B16" s="6">
        <v>1</v>
      </c>
      <c r="E16" s="9" t="s">
        <v>605</v>
      </c>
      <c r="F16">
        <f>SUMIF(A:A,"*pos_err_visibilia*",B:B)</f>
        <v>1</v>
      </c>
      <c r="G16">
        <f t="shared" si="0"/>
        <v>1.1363636363636365</v>
      </c>
    </row>
    <row r="17" spans="1:7" x14ac:dyDescent="0.2">
      <c r="A17" s="4" t="s">
        <v>185</v>
      </c>
      <c r="B17" s="6">
        <v>4</v>
      </c>
      <c r="E17" s="9" t="s">
        <v>606</v>
      </c>
      <c r="F17">
        <f>SUMIF(A:A,"*neg_err_resurrectione*",B:B)</f>
        <v>1</v>
      </c>
      <c r="G17">
        <f t="shared" si="0"/>
        <v>1.1363636363636365</v>
      </c>
    </row>
    <row r="18" spans="1:7" x14ac:dyDescent="0.2">
      <c r="A18" s="4" t="s">
        <v>432</v>
      </c>
      <c r="B18" s="6">
        <v>1</v>
      </c>
      <c r="E18" s="9" t="s">
        <v>601</v>
      </c>
      <c r="F18">
        <f>SUMIF(A:A,"*pos_err_resurrectione*",B:B)</f>
        <v>1</v>
      </c>
      <c r="G18">
        <f t="shared" si="0"/>
        <v>1.1363636363636365</v>
      </c>
    </row>
    <row r="19" spans="1:7" x14ac:dyDescent="0.2">
      <c r="A19" s="4" t="s">
        <v>43</v>
      </c>
      <c r="B19" s="6">
        <v>1</v>
      </c>
      <c r="E19" s="9" t="s">
        <v>607</v>
      </c>
      <c r="F19">
        <f>SUMIF(A:A,"*neg_err_baptismo*",B:B)</f>
        <v>1</v>
      </c>
      <c r="G19">
        <f t="shared" si="0"/>
        <v>1.1363636363636365</v>
      </c>
    </row>
    <row r="20" spans="1:7" x14ac:dyDescent="0.2">
      <c r="A20" s="4" t="s">
        <v>315</v>
      </c>
      <c r="B20" s="6">
        <v>1</v>
      </c>
    </row>
    <row r="21" spans="1:7" x14ac:dyDescent="0.2">
      <c r="A21" s="4" t="s">
        <v>282</v>
      </c>
      <c r="B21" s="6">
        <v>1</v>
      </c>
    </row>
    <row r="22" spans="1:7" x14ac:dyDescent="0.2">
      <c r="A22" s="4" t="s">
        <v>480</v>
      </c>
      <c r="B22" s="6">
        <v>1</v>
      </c>
    </row>
    <row r="23" spans="1:7" x14ac:dyDescent="0.2">
      <c r="A23" s="4" t="s">
        <v>55</v>
      </c>
      <c r="B23" s="6">
        <v>7</v>
      </c>
    </row>
    <row r="24" spans="1:7" x14ac:dyDescent="0.2">
      <c r="A24" s="4" t="s">
        <v>287</v>
      </c>
      <c r="B24" s="6">
        <v>4</v>
      </c>
    </row>
    <row r="25" spans="1:7" x14ac:dyDescent="0.2">
      <c r="A25" s="4" t="s">
        <v>110</v>
      </c>
      <c r="B25" s="6">
        <v>3</v>
      </c>
    </row>
    <row r="26" spans="1:7" x14ac:dyDescent="0.2">
      <c r="A26" s="4" t="s">
        <v>506</v>
      </c>
      <c r="B26" s="6">
        <v>1</v>
      </c>
    </row>
    <row r="27" spans="1:7" x14ac:dyDescent="0.2">
      <c r="A27" s="4" t="s">
        <v>18</v>
      </c>
      <c r="B27" s="6">
        <v>5</v>
      </c>
    </row>
    <row r="28" spans="1:7" x14ac:dyDescent="0.2">
      <c r="A28" s="4" t="s">
        <v>50</v>
      </c>
      <c r="B28" s="6">
        <v>8</v>
      </c>
    </row>
    <row r="29" spans="1:7" x14ac:dyDescent="0.2">
      <c r="A29" s="4" t="s">
        <v>486</v>
      </c>
      <c r="B29" s="6">
        <v>1</v>
      </c>
    </row>
    <row r="30" spans="1:7" x14ac:dyDescent="0.2">
      <c r="A30" s="4" t="s">
        <v>6</v>
      </c>
      <c r="B30" s="6">
        <v>6</v>
      </c>
    </row>
    <row r="31" spans="1:7" x14ac:dyDescent="0.2">
      <c r="A31" s="4" t="s">
        <v>126</v>
      </c>
      <c r="B31" s="6">
        <v>3</v>
      </c>
    </row>
    <row r="32" spans="1:7" x14ac:dyDescent="0.2">
      <c r="A32" s="4" t="s">
        <v>457</v>
      </c>
      <c r="B32" s="6">
        <v>1</v>
      </c>
    </row>
    <row r="33" spans="1:2" x14ac:dyDescent="0.2">
      <c r="A33" s="4" t="s">
        <v>297</v>
      </c>
      <c r="B33" s="6">
        <v>3</v>
      </c>
    </row>
    <row r="34" spans="1:2" x14ac:dyDescent="0.2">
      <c r="A34" s="4" t="s">
        <v>380</v>
      </c>
      <c r="B34" s="6">
        <v>3</v>
      </c>
    </row>
    <row r="35" spans="1:2" x14ac:dyDescent="0.2">
      <c r="A35" s="4" t="s">
        <v>307</v>
      </c>
      <c r="B35" s="6">
        <v>5</v>
      </c>
    </row>
    <row r="36" spans="1:2" x14ac:dyDescent="0.2">
      <c r="A36" s="4" t="s">
        <v>390</v>
      </c>
      <c r="B36" s="6">
        <v>1</v>
      </c>
    </row>
    <row r="37" spans="1:2" x14ac:dyDescent="0.2">
      <c r="A37" s="4" t="s">
        <v>217</v>
      </c>
      <c r="B37" s="6">
        <v>1</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0"/>
  <sheetViews>
    <sheetView workbookViewId="0">
      <selection activeCell="A9" sqref="A9"/>
    </sheetView>
  </sheetViews>
  <sheetFormatPr baseColWidth="10" defaultRowHeight="16" x14ac:dyDescent="0.2"/>
  <cols>
    <col min="1" max="1" width="100.5" customWidth="1"/>
    <col min="2" max="2" width="23" customWidth="1"/>
    <col min="3" max="3" width="34.1640625" bestFit="1" customWidth="1"/>
    <col min="4" max="4" width="64.1640625" bestFit="1" customWidth="1"/>
    <col min="5" max="5" width="83.83203125" bestFit="1" customWidth="1"/>
    <col min="6" max="6" width="80.6640625" bestFit="1" customWidth="1"/>
    <col min="7" max="7" width="100.5" bestFit="1" customWidth="1"/>
    <col min="8" max="8" width="29.1640625" bestFit="1" customWidth="1"/>
    <col min="9" max="9" width="83.83203125" bestFit="1" customWidth="1"/>
    <col min="10" max="10" width="47.6640625" bestFit="1" customWidth="1"/>
    <col min="11" max="11" width="64.1640625" bestFit="1" customWidth="1"/>
    <col min="12" max="12" width="80.6640625" bestFit="1" customWidth="1"/>
    <col min="13" max="13" width="67.5" bestFit="1" customWidth="1"/>
    <col min="14" max="14" width="67.33203125" bestFit="1" customWidth="1"/>
    <col min="15" max="15" width="64.1640625" bestFit="1" customWidth="1"/>
    <col min="16" max="16" width="85.83203125" bestFit="1" customWidth="1"/>
    <col min="17" max="17" width="67.33203125" bestFit="1" customWidth="1"/>
    <col min="18" max="18" width="34.1640625" bestFit="1" customWidth="1"/>
    <col min="19" max="19" width="50.5" bestFit="1" customWidth="1"/>
    <col min="20" max="20" width="83.6640625" bestFit="1" customWidth="1"/>
    <col min="21" max="21" width="47.83203125" bestFit="1" customWidth="1"/>
    <col min="22" max="22" width="67.1640625" bestFit="1" customWidth="1"/>
    <col min="23" max="23" width="83.6640625" bestFit="1" customWidth="1"/>
    <col min="24" max="25" width="83.83203125" bestFit="1" customWidth="1"/>
    <col min="26" max="26" width="34" bestFit="1" customWidth="1"/>
    <col min="27" max="27" width="63.6640625" bestFit="1" customWidth="1"/>
    <col min="28" max="28" width="77.33203125" bestFit="1" customWidth="1"/>
    <col min="29" max="29" width="83.33203125" bestFit="1" customWidth="1"/>
    <col min="30" max="30" width="83.6640625" bestFit="1" customWidth="1"/>
    <col min="31" max="31" width="63.6640625" bestFit="1" customWidth="1"/>
    <col min="32" max="33" width="83.33203125" bestFit="1" customWidth="1"/>
    <col min="34" max="34" width="29" bestFit="1" customWidth="1"/>
    <col min="35" max="35" width="65.33203125" bestFit="1" customWidth="1"/>
    <col min="36" max="36" width="83.33203125" bestFit="1" customWidth="1"/>
    <col min="37" max="37" width="47.33203125" bestFit="1" customWidth="1"/>
    <col min="38" max="38" width="83.6640625" bestFit="1" customWidth="1"/>
    <col min="39" max="39" width="83.33203125" bestFit="1" customWidth="1"/>
    <col min="40" max="40" width="67" bestFit="1" customWidth="1"/>
    <col min="41" max="41" width="83.33203125" bestFit="1" customWidth="1"/>
    <col min="42" max="42" width="67" bestFit="1" customWidth="1"/>
    <col min="43" max="43" width="83.6640625" bestFit="1" customWidth="1"/>
    <col min="44" max="44" width="63.6640625" bestFit="1" customWidth="1"/>
    <col min="45" max="45" width="83.6640625" bestFit="1" customWidth="1"/>
    <col min="46" max="46" width="6.6640625" customWidth="1"/>
    <col min="47" max="47" width="10.6640625" customWidth="1"/>
  </cols>
  <sheetData>
    <row r="3" spans="1:5" x14ac:dyDescent="0.2">
      <c r="A3" s="3" t="s">
        <v>563</v>
      </c>
      <c r="B3" t="s">
        <v>728</v>
      </c>
    </row>
    <row r="4" spans="1:5" x14ac:dyDescent="0.2">
      <c r="A4" s="4" t="s">
        <v>645</v>
      </c>
      <c r="B4" s="6">
        <v>11</v>
      </c>
      <c r="D4" t="s">
        <v>741</v>
      </c>
      <c r="E4" t="s">
        <v>742</v>
      </c>
    </row>
    <row r="5" spans="1:5" x14ac:dyDescent="0.2">
      <c r="A5" s="4" t="s">
        <v>620</v>
      </c>
      <c r="B5" s="6">
        <v>6</v>
      </c>
      <c r="D5" t="s">
        <v>605</v>
      </c>
      <c r="E5">
        <f>SUMIF(A:A,"*pos_err_visibilia*",B:B)</f>
        <v>32</v>
      </c>
    </row>
    <row r="6" spans="1:5" x14ac:dyDescent="0.2">
      <c r="A6" s="4" t="s">
        <v>644</v>
      </c>
      <c r="B6" s="6">
        <v>4</v>
      </c>
      <c r="D6" t="s">
        <v>731</v>
      </c>
      <c r="E6">
        <f>SUMIF(A:A,"*neg_err_visibilia*",B:B)</f>
        <v>32</v>
      </c>
    </row>
    <row r="7" spans="1:5" x14ac:dyDescent="0.2">
      <c r="A7" s="4" t="s">
        <v>624</v>
      </c>
      <c r="B7" s="6">
        <v>3</v>
      </c>
      <c r="D7" t="s">
        <v>737</v>
      </c>
      <c r="E7">
        <f>SUMIF(A:A,"*pos_err_matrimonio*",B:B)</f>
        <v>28</v>
      </c>
    </row>
    <row r="8" spans="1:5" x14ac:dyDescent="0.2">
      <c r="A8" s="4" t="s">
        <v>622</v>
      </c>
      <c r="B8" s="6">
        <v>3</v>
      </c>
      <c r="D8" t="s">
        <v>739</v>
      </c>
      <c r="E8">
        <f>SUMIF(A:A,"*pos_err_hostia*",B:B)</f>
        <v>28</v>
      </c>
    </row>
    <row r="9" spans="1:5" x14ac:dyDescent="0.2">
      <c r="A9" s="4" t="s">
        <v>621</v>
      </c>
      <c r="B9" s="6">
        <v>3</v>
      </c>
      <c r="D9" t="s">
        <v>599</v>
      </c>
      <c r="E9">
        <f>SUMIF(A:A,"*neg_err_hostia*",B:B)</f>
        <v>26</v>
      </c>
    </row>
    <row r="10" spans="1:5" x14ac:dyDescent="0.2">
      <c r="A10" s="4" t="s">
        <v>631</v>
      </c>
      <c r="B10" s="6">
        <v>2</v>
      </c>
      <c r="D10" t="s">
        <v>740</v>
      </c>
      <c r="E10">
        <f>SUMIF(A:A,"*neg_err_baptismo*",B:B)</f>
        <v>22</v>
      </c>
    </row>
    <row r="11" spans="1:5" x14ac:dyDescent="0.2">
      <c r="A11" s="4" t="s">
        <v>616</v>
      </c>
      <c r="B11" s="6">
        <v>2</v>
      </c>
      <c r="D11" t="s">
        <v>600</v>
      </c>
      <c r="E11">
        <f>SUMIF(A:A,"*neg_err_matrimonio*",B:B)</f>
        <v>22</v>
      </c>
    </row>
    <row r="12" spans="1:5" x14ac:dyDescent="0.2">
      <c r="A12" s="4" t="s">
        <v>638</v>
      </c>
      <c r="B12" s="6">
        <v>2</v>
      </c>
      <c r="D12" t="s">
        <v>732</v>
      </c>
      <c r="E12">
        <f>SUMIF(A:A,"*neg_err_baptismo*",B:B)</f>
        <v>22</v>
      </c>
    </row>
    <row r="13" spans="1:5" x14ac:dyDescent="0.2">
      <c r="A13" s="4" t="s">
        <v>628</v>
      </c>
      <c r="B13" s="6">
        <v>2</v>
      </c>
      <c r="D13" t="s">
        <v>738</v>
      </c>
      <c r="E13">
        <f>SUMIF(A:A,"*pos_err_resurrectione*",B:B)</f>
        <v>21</v>
      </c>
    </row>
    <row r="14" spans="1:5" x14ac:dyDescent="0.2">
      <c r="A14" s="4" t="s">
        <v>634</v>
      </c>
      <c r="B14" s="6">
        <v>2</v>
      </c>
      <c r="D14" t="s">
        <v>606</v>
      </c>
      <c r="E14">
        <f>SUMIF(A:A,"*neg_err_resurrectione*",B:B)</f>
        <v>14</v>
      </c>
    </row>
    <row r="15" spans="1:5" x14ac:dyDescent="0.2">
      <c r="A15" s="4" t="s">
        <v>618</v>
      </c>
      <c r="B15" s="6">
        <v>2</v>
      </c>
      <c r="D15" t="s">
        <v>730</v>
      </c>
      <c r="E15">
        <f>SUMIF(A:A,"*neg_err_sacrementis*",B:B)</f>
        <v>11</v>
      </c>
    </row>
    <row r="16" spans="1:5" x14ac:dyDescent="0.2">
      <c r="A16" s="4" t="s">
        <v>639</v>
      </c>
      <c r="B16" s="6">
        <v>1</v>
      </c>
      <c r="D16" t="s">
        <v>729</v>
      </c>
      <c r="E16">
        <f>SUMIF(A:A,"*neg_err_errors*",B:B)</f>
        <v>11</v>
      </c>
    </row>
    <row r="17" spans="1:5" x14ac:dyDescent="0.2">
      <c r="A17" s="4" t="s">
        <v>613</v>
      </c>
      <c r="B17" s="6">
        <v>1</v>
      </c>
      <c r="D17" t="s">
        <v>733</v>
      </c>
      <c r="E17">
        <f>SUMIF(A:A,"*pos_err_cleric_say*",B:B)</f>
        <v>5</v>
      </c>
    </row>
    <row r="18" spans="1:5" x14ac:dyDescent="0.2">
      <c r="A18" s="4" t="s">
        <v>647</v>
      </c>
      <c r="B18" s="6">
        <v>1</v>
      </c>
    </row>
    <row r="19" spans="1:5" x14ac:dyDescent="0.2">
      <c r="A19" s="4" t="s">
        <v>175</v>
      </c>
      <c r="B19" s="6">
        <v>1</v>
      </c>
    </row>
    <row r="20" spans="1:5" x14ac:dyDescent="0.2">
      <c r="A20" s="4" t="s">
        <v>653</v>
      </c>
      <c r="B20" s="6">
        <v>1</v>
      </c>
    </row>
    <row r="21" spans="1:5" x14ac:dyDescent="0.2">
      <c r="A21" s="4" t="s">
        <v>637</v>
      </c>
      <c r="B21" s="6">
        <v>1</v>
      </c>
    </row>
    <row r="22" spans="1:5" x14ac:dyDescent="0.2">
      <c r="A22" s="4" t="s">
        <v>633</v>
      </c>
      <c r="B22" s="6">
        <v>1</v>
      </c>
    </row>
    <row r="23" spans="1:5" x14ac:dyDescent="0.2">
      <c r="A23" s="4" t="s">
        <v>642</v>
      </c>
      <c r="B23" s="6">
        <v>1</v>
      </c>
    </row>
    <row r="24" spans="1:5" x14ac:dyDescent="0.2">
      <c r="A24" s="4" t="s">
        <v>623</v>
      </c>
      <c r="B24" s="6">
        <v>1</v>
      </c>
    </row>
    <row r="25" spans="1:5" x14ac:dyDescent="0.2">
      <c r="A25" s="4" t="s">
        <v>617</v>
      </c>
      <c r="B25" s="6">
        <v>1</v>
      </c>
    </row>
    <row r="26" spans="1:5" x14ac:dyDescent="0.2">
      <c r="A26" s="4" t="s">
        <v>217</v>
      </c>
      <c r="B26" s="6">
        <v>1</v>
      </c>
    </row>
    <row r="27" spans="1:5" x14ac:dyDescent="0.2">
      <c r="A27" s="4" t="s">
        <v>632</v>
      </c>
      <c r="B27" s="6">
        <v>1</v>
      </c>
    </row>
    <row r="28" spans="1:5" x14ac:dyDescent="0.2">
      <c r="A28" s="4" t="s">
        <v>652</v>
      </c>
      <c r="B28" s="6">
        <v>1</v>
      </c>
    </row>
    <row r="29" spans="1:5" x14ac:dyDescent="0.2">
      <c r="A29" s="4" t="s">
        <v>654</v>
      </c>
      <c r="B29" s="6">
        <v>1</v>
      </c>
    </row>
    <row r="30" spans="1:5" x14ac:dyDescent="0.2">
      <c r="A30" s="4" t="s">
        <v>651</v>
      </c>
      <c r="B30" s="6">
        <v>1</v>
      </c>
    </row>
    <row r="31" spans="1:5" x14ac:dyDescent="0.2">
      <c r="A31" s="4" t="s">
        <v>627</v>
      </c>
      <c r="B31" s="6">
        <v>1</v>
      </c>
    </row>
    <row r="32" spans="1:5" x14ac:dyDescent="0.2">
      <c r="A32" s="4" t="s">
        <v>630</v>
      </c>
      <c r="B32" s="6">
        <v>1</v>
      </c>
    </row>
    <row r="33" spans="1:2" x14ac:dyDescent="0.2">
      <c r="A33" s="4" t="s">
        <v>615</v>
      </c>
      <c r="B33" s="6">
        <v>1</v>
      </c>
    </row>
    <row r="34" spans="1:2" x14ac:dyDescent="0.2">
      <c r="A34" s="4" t="s">
        <v>643</v>
      </c>
      <c r="B34" s="6">
        <v>1</v>
      </c>
    </row>
    <row r="35" spans="1:2" x14ac:dyDescent="0.2">
      <c r="A35" s="4" t="s">
        <v>629</v>
      </c>
      <c r="B35" s="6">
        <v>1</v>
      </c>
    </row>
    <row r="36" spans="1:2" x14ac:dyDescent="0.2">
      <c r="A36" s="4" t="s">
        <v>646</v>
      </c>
      <c r="B36" s="6">
        <v>1</v>
      </c>
    </row>
    <row r="37" spans="1:2" x14ac:dyDescent="0.2">
      <c r="A37" s="4" t="s">
        <v>636</v>
      </c>
      <c r="B37" s="6">
        <v>1</v>
      </c>
    </row>
    <row r="38" spans="1:2" x14ac:dyDescent="0.2">
      <c r="A38" s="4" t="s">
        <v>619</v>
      </c>
      <c r="B38" s="6">
        <v>1</v>
      </c>
    </row>
    <row r="39" spans="1:2" x14ac:dyDescent="0.2">
      <c r="A39" s="4" t="s">
        <v>655</v>
      </c>
      <c r="B39" s="6">
        <v>1</v>
      </c>
    </row>
    <row r="40" spans="1:2" x14ac:dyDescent="0.2">
      <c r="A40" s="4" t="s">
        <v>635</v>
      </c>
      <c r="B40" s="6">
        <v>1</v>
      </c>
    </row>
    <row r="41" spans="1:2" x14ac:dyDescent="0.2">
      <c r="A41" s="4" t="s">
        <v>625</v>
      </c>
      <c r="B41" s="6">
        <v>1</v>
      </c>
    </row>
    <row r="42" spans="1:2" x14ac:dyDescent="0.2">
      <c r="A42" s="4" t="s">
        <v>626</v>
      </c>
      <c r="B42" s="6">
        <v>1</v>
      </c>
    </row>
    <row r="43" spans="1:2" x14ac:dyDescent="0.2">
      <c r="A43" s="4" t="s">
        <v>649</v>
      </c>
      <c r="B43" s="6">
        <v>1</v>
      </c>
    </row>
    <row r="44" spans="1:2" x14ac:dyDescent="0.2">
      <c r="A44" s="4" t="s">
        <v>614</v>
      </c>
      <c r="B44" s="6">
        <v>1</v>
      </c>
    </row>
    <row r="45" spans="1:2" x14ac:dyDescent="0.2">
      <c r="A45" s="4" t="s">
        <v>640</v>
      </c>
      <c r="B45" s="6">
        <v>1</v>
      </c>
    </row>
    <row r="46" spans="1:2" x14ac:dyDescent="0.2">
      <c r="A46" s="4" t="s">
        <v>648</v>
      </c>
      <c r="B46" s="6">
        <v>1</v>
      </c>
    </row>
    <row r="47" spans="1:2" x14ac:dyDescent="0.2">
      <c r="A47" s="4" t="s">
        <v>641</v>
      </c>
      <c r="B47" s="6">
        <v>1</v>
      </c>
    </row>
    <row r="48" spans="1:2" x14ac:dyDescent="0.2">
      <c r="A48" s="4" t="s">
        <v>650</v>
      </c>
      <c r="B48" s="6">
        <v>1</v>
      </c>
    </row>
    <row r="49" spans="1:2" x14ac:dyDescent="0.2">
      <c r="A49" s="4" t="s">
        <v>564</v>
      </c>
      <c r="B49" s="6"/>
    </row>
    <row r="50" spans="1:2" x14ac:dyDescent="0.2">
      <c r="A50" s="4" t="s">
        <v>565</v>
      </c>
      <c r="B50" s="6">
        <v>75</v>
      </c>
    </row>
  </sheetData>
  <pageMargins left="0.7" right="0.7" top="0.75" bottom="0.75" header="0.3" footer="0.3"/>
  <pageSetup orientation="portrait" horizontalDpi="0" verticalDpi="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101" workbookViewId="0">
      <selection activeCell="C23" sqref="C23"/>
    </sheetView>
  </sheetViews>
  <sheetFormatPr baseColWidth="10" defaultRowHeight="16" x14ac:dyDescent="0.2"/>
  <cols>
    <col min="1" max="1" width="83.83203125" customWidth="1"/>
    <col min="2" max="2" width="23" customWidth="1"/>
    <col min="3" max="3" width="34.1640625" customWidth="1"/>
    <col min="4" max="4" width="64.1640625" customWidth="1"/>
    <col min="5" max="5" width="83.83203125" bestFit="1" customWidth="1"/>
    <col min="6" max="6" width="80.6640625" customWidth="1"/>
    <col min="7" max="7" width="100.5" bestFit="1" customWidth="1"/>
    <col min="8" max="8" width="29.1640625" customWidth="1"/>
    <col min="9" max="9" width="83.83203125" customWidth="1"/>
    <col min="10" max="10" width="47.6640625" customWidth="1"/>
    <col min="11" max="11" width="64.1640625" customWidth="1"/>
    <col min="12" max="12" width="80.6640625" customWidth="1"/>
    <col min="13" max="13" width="67.5" customWidth="1"/>
    <col min="14" max="14" width="67.33203125" customWidth="1"/>
    <col min="15" max="15" width="64.1640625" customWidth="1"/>
    <col min="16" max="16" width="85.83203125" bestFit="1" customWidth="1"/>
    <col min="17" max="17" width="67.33203125" customWidth="1"/>
    <col min="18" max="18" width="34.1640625" customWidth="1"/>
    <col min="19" max="19" width="50.5" customWidth="1"/>
    <col min="20" max="20" width="83.6640625" bestFit="1" customWidth="1"/>
    <col min="21" max="21" width="47.83203125" customWidth="1"/>
    <col min="22" max="22" width="67.1640625" customWidth="1"/>
    <col min="23" max="23" width="83.6640625" bestFit="1" customWidth="1"/>
    <col min="24" max="25" width="83.83203125" bestFit="1" customWidth="1"/>
    <col min="26" max="26" width="34" customWidth="1"/>
    <col min="27" max="27" width="63.6640625" customWidth="1"/>
    <col min="28" max="28" width="77.33203125" customWidth="1"/>
    <col min="29" max="29" width="83.33203125" bestFit="1" customWidth="1"/>
    <col min="30" max="30" width="83.6640625" bestFit="1" customWidth="1"/>
    <col min="31" max="31" width="63.6640625" customWidth="1"/>
    <col min="32" max="33" width="83.33203125" customWidth="1"/>
    <col min="34" max="34" width="29" customWidth="1"/>
    <col min="35" max="35" width="65.33203125" customWidth="1"/>
    <col min="36" max="36" width="83.33203125" customWidth="1"/>
    <col min="37" max="37" width="47.33203125" customWidth="1"/>
    <col min="38" max="38" width="83.6640625" customWidth="1"/>
    <col min="39" max="39" width="83.33203125" bestFit="1" customWidth="1"/>
    <col min="40" max="40" width="67" customWidth="1"/>
    <col min="41" max="41" width="83.33203125" bestFit="1" customWidth="1"/>
    <col min="42" max="42" width="67" customWidth="1"/>
    <col min="43" max="43" width="83.6640625" bestFit="1" customWidth="1"/>
    <col min="44" max="44" width="63.6640625" customWidth="1"/>
    <col min="45" max="45" width="83.6640625" bestFit="1" customWidth="1"/>
    <col min="46" max="46" width="6.6640625" customWidth="1"/>
    <col min="47" max="47" width="10.6640625" customWidth="1"/>
    <col min="48" max="48" width="67.1640625" bestFit="1" customWidth="1"/>
    <col min="49" max="49" width="49.5" bestFit="1" customWidth="1"/>
    <col min="50" max="50" width="64.1640625" bestFit="1" customWidth="1"/>
    <col min="51" max="51" width="65.83203125" bestFit="1" customWidth="1"/>
    <col min="52" max="52" width="80.1640625" bestFit="1" customWidth="1"/>
    <col min="53" max="53" width="82.5" bestFit="1" customWidth="1"/>
    <col min="54" max="57" width="83.83203125" bestFit="1" customWidth="1"/>
    <col min="58" max="58" width="40.33203125" bestFit="1" customWidth="1"/>
    <col min="59" max="62" width="65.33203125" bestFit="1" customWidth="1"/>
    <col min="63" max="63" width="54.83203125" bestFit="1" customWidth="1"/>
    <col min="64" max="66" width="83.33203125" bestFit="1" customWidth="1"/>
    <col min="67" max="67" width="71" bestFit="1" customWidth="1"/>
    <col min="68" max="68" width="80.1640625" bestFit="1" customWidth="1"/>
    <col min="69" max="69" width="82.5" bestFit="1" customWidth="1"/>
    <col min="70" max="74" width="83.6640625" bestFit="1" customWidth="1"/>
    <col min="75" max="75" width="66.33203125" bestFit="1" customWidth="1"/>
    <col min="76" max="80" width="83.83203125" bestFit="1" customWidth="1"/>
    <col min="81" max="81" width="56.5" bestFit="1" customWidth="1"/>
    <col min="82" max="82" width="80.1640625" bestFit="1" customWidth="1"/>
    <col min="83" max="83" width="82.5" bestFit="1" customWidth="1"/>
    <col min="84" max="89" width="83.83203125" bestFit="1" customWidth="1"/>
    <col min="90" max="90" width="66.33203125" bestFit="1" customWidth="1"/>
    <col min="91" max="93" width="83.33203125" bestFit="1" customWidth="1"/>
    <col min="94" max="94" width="82.5" bestFit="1" customWidth="1"/>
    <col min="95" max="95" width="67" bestFit="1" customWidth="1"/>
    <col min="96" max="96" width="67.83203125" bestFit="1" customWidth="1"/>
    <col min="97" max="99" width="67" bestFit="1" customWidth="1"/>
    <col min="100" max="100" width="49.5" bestFit="1" customWidth="1"/>
    <col min="101" max="101" width="80.1640625" bestFit="1" customWidth="1"/>
    <col min="102" max="102" width="82.5" bestFit="1" customWidth="1"/>
    <col min="103" max="106" width="83.33203125" bestFit="1" customWidth="1"/>
    <col min="107" max="107" width="65.83203125" bestFit="1" customWidth="1"/>
    <col min="108" max="108" width="80.1640625" bestFit="1" customWidth="1"/>
    <col min="109" max="109" width="82.5" bestFit="1" customWidth="1"/>
    <col min="110" max="110" width="86" bestFit="1" customWidth="1"/>
    <col min="111" max="111" width="88.33203125" bestFit="1" customWidth="1"/>
    <col min="112" max="112" width="8.83203125" customWidth="1"/>
    <col min="113" max="113" width="11.33203125" bestFit="1" customWidth="1"/>
    <col min="114" max="114" width="10.6640625" customWidth="1"/>
  </cols>
  <sheetData>
    <row r="1" spans="1:5" x14ac:dyDescent="0.2">
      <c r="A1" s="3" t="s">
        <v>562</v>
      </c>
      <c r="B1" t="s">
        <v>743</v>
      </c>
    </row>
    <row r="3" spans="1:5" x14ac:dyDescent="0.2">
      <c r="A3" s="3" t="s">
        <v>563</v>
      </c>
      <c r="B3" t="s">
        <v>728</v>
      </c>
    </row>
    <row r="4" spans="1:5" x14ac:dyDescent="0.2">
      <c r="A4" s="4" t="s">
        <v>645</v>
      </c>
      <c r="B4" s="6">
        <v>8</v>
      </c>
      <c r="D4" t="s">
        <v>744</v>
      </c>
      <c r="E4" t="s">
        <v>611</v>
      </c>
    </row>
    <row r="5" spans="1:5" x14ac:dyDescent="0.2">
      <c r="A5" s="4" t="s">
        <v>616</v>
      </c>
      <c r="B5" s="6">
        <v>2</v>
      </c>
      <c r="D5" t="s">
        <v>605</v>
      </c>
      <c r="E5">
        <f>SUMIF(A:A,"*pos_err_visibilia*",B:B)</f>
        <v>16</v>
      </c>
    </row>
    <row r="6" spans="1:5" x14ac:dyDescent="0.2">
      <c r="A6" s="4" t="s">
        <v>618</v>
      </c>
      <c r="B6" s="6">
        <v>2</v>
      </c>
      <c r="D6" t="s">
        <v>737</v>
      </c>
      <c r="E6">
        <f>SUMIF(A:A,"*pos_err_matrimonio*",B:B)</f>
        <v>16</v>
      </c>
    </row>
    <row r="7" spans="1:5" x14ac:dyDescent="0.2">
      <c r="A7" s="4" t="s">
        <v>634</v>
      </c>
      <c r="B7" s="6">
        <v>2</v>
      </c>
      <c r="D7" t="s">
        <v>735</v>
      </c>
      <c r="E7">
        <f>SUMIF(A:A,"*pos_err_hostia*",B:B)</f>
        <v>15</v>
      </c>
    </row>
    <row r="8" spans="1:5" x14ac:dyDescent="0.2">
      <c r="A8" s="4" t="s">
        <v>644</v>
      </c>
      <c r="B8" s="6">
        <v>2</v>
      </c>
      <c r="D8" t="s">
        <v>598</v>
      </c>
      <c r="E8">
        <f>SUMIF(A:A,"*neg_err_visibilia*",B:B)</f>
        <v>10</v>
      </c>
    </row>
    <row r="9" spans="1:5" x14ac:dyDescent="0.2">
      <c r="A9" s="4" t="s">
        <v>628</v>
      </c>
      <c r="B9" s="6">
        <v>1</v>
      </c>
      <c r="D9" t="s">
        <v>732</v>
      </c>
      <c r="E9">
        <f>SUMIF(A:A,"*neg_err_baptismo*",B:B)</f>
        <v>10</v>
      </c>
    </row>
    <row r="10" spans="1:5" x14ac:dyDescent="0.2">
      <c r="A10" s="4" t="s">
        <v>654</v>
      </c>
      <c r="B10" s="6">
        <v>1</v>
      </c>
      <c r="D10" t="s">
        <v>738</v>
      </c>
      <c r="E10">
        <f>SUMIF(A:A,"*pos_err_resurrectione*",B:B)</f>
        <v>10</v>
      </c>
    </row>
    <row r="11" spans="1:5" x14ac:dyDescent="0.2">
      <c r="A11" s="4" t="s">
        <v>615</v>
      </c>
      <c r="B11" s="6">
        <v>1</v>
      </c>
      <c r="D11" t="s">
        <v>734</v>
      </c>
      <c r="E11">
        <f>SUMIF(A:A,"*neg_err_hostia*",B:B)</f>
        <v>9</v>
      </c>
    </row>
    <row r="12" spans="1:5" x14ac:dyDescent="0.2">
      <c r="A12" s="4" t="s">
        <v>625</v>
      </c>
      <c r="B12" s="6">
        <v>1</v>
      </c>
      <c r="D12" t="s">
        <v>740</v>
      </c>
      <c r="E12">
        <f>SUMIF(A:A,"*pos_err_baptismo*",B:B)</f>
        <v>9</v>
      </c>
    </row>
    <row r="13" spans="1:5" x14ac:dyDescent="0.2">
      <c r="A13" s="4" t="s">
        <v>622</v>
      </c>
      <c r="B13" s="6">
        <v>1</v>
      </c>
      <c r="D13" t="s">
        <v>729</v>
      </c>
      <c r="E13">
        <f>SUMIF(A:A,"*neg_err_errors*",B:B)</f>
        <v>8</v>
      </c>
    </row>
    <row r="14" spans="1:5" x14ac:dyDescent="0.2">
      <c r="A14" s="4" t="s">
        <v>649</v>
      </c>
      <c r="B14" s="6">
        <v>1</v>
      </c>
      <c r="D14" t="s">
        <v>600</v>
      </c>
      <c r="E14">
        <f>SUMIF(A:A,"*neg_err_matrimonio*",B:B)</f>
        <v>7</v>
      </c>
    </row>
    <row r="15" spans="1:5" x14ac:dyDescent="0.2">
      <c r="A15" s="4" t="s">
        <v>617</v>
      </c>
      <c r="B15" s="6">
        <v>1</v>
      </c>
      <c r="D15" t="s">
        <v>606</v>
      </c>
      <c r="E15">
        <f>SUMIF(A:A,"*neg_err_resurrectione*",B:B)</f>
        <v>3</v>
      </c>
    </row>
    <row r="16" spans="1:5" x14ac:dyDescent="0.2">
      <c r="A16" s="4" t="s">
        <v>640</v>
      </c>
      <c r="B16" s="6">
        <v>1</v>
      </c>
      <c r="D16" t="s">
        <v>736</v>
      </c>
      <c r="E16">
        <f>SUMIF(A:A,"*neg_err_sacrementis*",B:B)</f>
        <v>3</v>
      </c>
    </row>
    <row r="17" spans="1:5" x14ac:dyDescent="0.2">
      <c r="A17" s="4" t="s">
        <v>630</v>
      </c>
      <c r="B17" s="6">
        <v>1</v>
      </c>
      <c r="D17" t="s">
        <v>733</v>
      </c>
      <c r="E17">
        <f>SUMIF(A:A,"*pos_err_cleric_say*",B:B)</f>
        <v>1</v>
      </c>
    </row>
    <row r="18" spans="1:5" x14ac:dyDescent="0.2">
      <c r="A18" s="4" t="s">
        <v>629</v>
      </c>
      <c r="B18" s="6">
        <v>1</v>
      </c>
    </row>
    <row r="19" spans="1:5" x14ac:dyDescent="0.2">
      <c r="A19" s="4" t="s">
        <v>643</v>
      </c>
      <c r="B19" s="6">
        <v>1</v>
      </c>
    </row>
    <row r="20" spans="1:5" x14ac:dyDescent="0.2">
      <c r="A20" s="4" t="s">
        <v>655</v>
      </c>
      <c r="B20" s="6">
        <v>1</v>
      </c>
    </row>
    <row r="21" spans="1:5" x14ac:dyDescent="0.2">
      <c r="A21" s="4" t="s">
        <v>637</v>
      </c>
      <c r="B21" s="6">
        <v>1</v>
      </c>
    </row>
    <row r="22" spans="1:5" x14ac:dyDescent="0.2">
      <c r="A22" s="4" t="s">
        <v>636</v>
      </c>
      <c r="B22" s="6">
        <v>1</v>
      </c>
    </row>
    <row r="23" spans="1:5" x14ac:dyDescent="0.2">
      <c r="A23" s="4" t="s">
        <v>641</v>
      </c>
      <c r="B23" s="6">
        <v>1</v>
      </c>
    </row>
    <row r="24" spans="1:5" x14ac:dyDescent="0.2">
      <c r="A24" s="4" t="s">
        <v>614</v>
      </c>
      <c r="B24" s="6">
        <v>1</v>
      </c>
    </row>
    <row r="25" spans="1:5" x14ac:dyDescent="0.2">
      <c r="A25" s="4" t="s">
        <v>613</v>
      </c>
      <c r="B25" s="6">
        <v>1</v>
      </c>
    </row>
    <row r="26" spans="1:5" x14ac:dyDescent="0.2">
      <c r="A26" s="4" t="s">
        <v>638</v>
      </c>
      <c r="B26" s="6">
        <v>1</v>
      </c>
    </row>
    <row r="27" spans="1:5" x14ac:dyDescent="0.2">
      <c r="A27" s="4" t="s">
        <v>564</v>
      </c>
      <c r="B27" s="6"/>
    </row>
    <row r="28" spans="1:5" x14ac:dyDescent="0.2">
      <c r="A28" s="4" t="s">
        <v>565</v>
      </c>
      <c r="B28" s="6">
        <v>34</v>
      </c>
    </row>
  </sheetData>
  <pageMargins left="0.7" right="0.7" top="0.75" bottom="0.75" header="0.3" footer="0.3"/>
  <pageSetup orientation="portrait" horizontalDpi="0" verticalDpi="0"/>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3"/>
  <sheetViews>
    <sheetView tabSelected="1" topLeftCell="B1" workbookViewId="0">
      <selection activeCell="B7" sqref="B7"/>
    </sheetView>
  </sheetViews>
  <sheetFormatPr baseColWidth="10" defaultRowHeight="16" x14ac:dyDescent="0.2"/>
  <cols>
    <col min="1" max="1" width="14.83203125" style="1" bestFit="1" customWidth="1"/>
    <col min="2" max="3" width="52.83203125" style="2" customWidth="1"/>
    <col min="4" max="4" width="30.83203125" style="2" customWidth="1"/>
    <col min="5" max="5" width="20.83203125" style="2" customWidth="1"/>
    <col min="6" max="6" width="12.1640625" style="1" bestFit="1" customWidth="1"/>
    <col min="7" max="7" width="11" style="1" customWidth="1"/>
    <col min="8" max="8" width="20.83203125" style="2" customWidth="1"/>
    <col min="9" max="10" width="40.83203125" style="2" customWidth="1"/>
    <col min="11" max="11" width="26.6640625" style="1" customWidth="1"/>
    <col min="12" max="12" width="25.6640625" style="12" customWidth="1"/>
    <col min="13" max="16384" width="10.83203125" style="1"/>
  </cols>
  <sheetData>
    <row r="1" spans="1:11" x14ac:dyDescent="0.2">
      <c r="A1" s="1" t="s">
        <v>554</v>
      </c>
      <c r="B1" s="2" t="s">
        <v>555</v>
      </c>
      <c r="C1" s="2" t="s">
        <v>556</v>
      </c>
      <c r="D1" s="2" t="s">
        <v>557</v>
      </c>
      <c r="E1" s="2" t="s">
        <v>558</v>
      </c>
      <c r="F1" s="1" t="s">
        <v>559</v>
      </c>
      <c r="G1" s="1" t="s">
        <v>560</v>
      </c>
      <c r="H1" s="2" t="s">
        <v>561</v>
      </c>
      <c r="I1" s="2" t="s">
        <v>562</v>
      </c>
      <c r="J1" s="2" t="s">
        <v>657</v>
      </c>
      <c r="K1" s="2" t="s">
        <v>612</v>
      </c>
    </row>
    <row r="2" spans="1:11" ht="224" x14ac:dyDescent="0.2">
      <c r="A2" s="1" t="s">
        <v>0</v>
      </c>
      <c r="B2" s="2" t="s">
        <v>1</v>
      </c>
      <c r="C2" s="2" t="s">
        <v>2</v>
      </c>
      <c r="D2" s="2" t="s">
        <v>3</v>
      </c>
      <c r="E2" s="2" t="s">
        <v>4</v>
      </c>
      <c r="F2" s="1">
        <v>1238</v>
      </c>
      <c r="G2" s="1">
        <v>1240</v>
      </c>
      <c r="H2" s="2" t="s">
        <v>5</v>
      </c>
      <c r="I2" s="2" t="s">
        <v>6</v>
      </c>
      <c r="J2" s="13" t="s">
        <v>658</v>
      </c>
      <c r="K2" s="2" t="s">
        <v>613</v>
      </c>
    </row>
    <row r="3" spans="1:11" ht="160" hidden="1" x14ac:dyDescent="0.2">
      <c r="A3" s="1" t="s">
        <v>7</v>
      </c>
      <c r="B3" s="2" t="s">
        <v>8</v>
      </c>
      <c r="D3" s="2" t="s">
        <v>9</v>
      </c>
      <c r="E3" s="2" t="s">
        <v>10</v>
      </c>
      <c r="F3" s="1">
        <v>1233</v>
      </c>
      <c r="G3" s="1">
        <v>1241</v>
      </c>
      <c r="H3" s="2" t="s">
        <v>11</v>
      </c>
      <c r="I3" s="2" t="s">
        <v>6</v>
      </c>
      <c r="J3" s="13" t="s">
        <v>659</v>
      </c>
      <c r="K3" s="2" t="s">
        <v>614</v>
      </c>
    </row>
    <row r="4" spans="1:11" ht="32" hidden="1" x14ac:dyDescent="0.2">
      <c r="A4" s="1" t="s">
        <v>7</v>
      </c>
      <c r="B4" s="2" t="s">
        <v>11</v>
      </c>
      <c r="J4" s="13"/>
      <c r="K4" s="2"/>
    </row>
    <row r="5" spans="1:11" ht="176" x14ac:dyDescent="0.2">
      <c r="A5" s="1" t="s">
        <v>12</v>
      </c>
      <c r="B5" s="2" t="s">
        <v>13</v>
      </c>
      <c r="C5" s="2" t="s">
        <v>14</v>
      </c>
      <c r="D5" s="2" t="s">
        <v>15</v>
      </c>
      <c r="E5" s="2" t="s">
        <v>16</v>
      </c>
      <c r="F5" s="1">
        <v>1230</v>
      </c>
      <c r="G5" s="1">
        <v>1235</v>
      </c>
      <c r="H5" s="2" t="s">
        <v>17</v>
      </c>
      <c r="I5" s="2" t="s">
        <v>18</v>
      </c>
      <c r="J5" s="13" t="s">
        <v>660</v>
      </c>
      <c r="K5" s="2" t="s">
        <v>615</v>
      </c>
    </row>
    <row r="6" spans="1:11" ht="144" hidden="1" x14ac:dyDescent="0.2">
      <c r="A6" s="1" t="s">
        <v>19</v>
      </c>
      <c r="B6" s="2" t="s">
        <v>20</v>
      </c>
      <c r="C6" s="2" t="s">
        <v>21</v>
      </c>
      <c r="D6" s="2" t="s">
        <v>22</v>
      </c>
      <c r="E6" s="2" t="s">
        <v>23</v>
      </c>
      <c r="F6" s="1">
        <v>1232</v>
      </c>
      <c r="G6" s="1">
        <v>1239</v>
      </c>
      <c r="H6" s="2" t="s">
        <v>24</v>
      </c>
      <c r="I6" s="2" t="s">
        <v>18</v>
      </c>
      <c r="J6" s="13" t="s">
        <v>661</v>
      </c>
      <c r="K6" s="2" t="s">
        <v>616</v>
      </c>
    </row>
    <row r="7" spans="1:11" ht="192" x14ac:dyDescent="0.2">
      <c r="A7" s="1" t="s">
        <v>25</v>
      </c>
      <c r="B7" s="2" t="s">
        <v>26</v>
      </c>
      <c r="C7" s="2" t="s">
        <v>27</v>
      </c>
      <c r="D7" s="2" t="s">
        <v>28</v>
      </c>
      <c r="E7" s="2" t="s">
        <v>29</v>
      </c>
      <c r="F7" s="1">
        <v>1215</v>
      </c>
      <c r="G7" s="1">
        <v>1233</v>
      </c>
      <c r="H7" s="2" t="s">
        <v>30</v>
      </c>
      <c r="I7" s="2" t="s">
        <v>6</v>
      </c>
      <c r="J7" s="13" t="s">
        <v>662</v>
      </c>
      <c r="K7" s="2" t="s">
        <v>617</v>
      </c>
    </row>
    <row r="8" spans="1:11" ht="32" hidden="1" x14ac:dyDescent="0.2">
      <c r="A8" s="1" t="s">
        <v>25</v>
      </c>
      <c r="B8" s="2" t="s">
        <v>30</v>
      </c>
      <c r="J8" s="13"/>
      <c r="K8" s="2"/>
    </row>
    <row r="9" spans="1:11" ht="144" x14ac:dyDescent="0.2">
      <c r="A9" s="1" t="s">
        <v>31</v>
      </c>
      <c r="B9" s="2" t="s">
        <v>32</v>
      </c>
      <c r="C9" s="2" t="s">
        <v>33</v>
      </c>
      <c r="D9" s="2" t="s">
        <v>34</v>
      </c>
      <c r="E9" s="2" t="s">
        <v>35</v>
      </c>
      <c r="F9" s="1">
        <v>1243</v>
      </c>
      <c r="G9" s="1">
        <v>1244</v>
      </c>
      <c r="H9" s="2" t="s">
        <v>36</v>
      </c>
      <c r="I9" s="2" t="s">
        <v>6</v>
      </c>
      <c r="J9" s="13" t="s">
        <v>663</v>
      </c>
      <c r="K9" s="2" t="s">
        <v>618</v>
      </c>
    </row>
    <row r="10" spans="1:11" ht="32" hidden="1" x14ac:dyDescent="0.2">
      <c r="A10" s="1" t="s">
        <v>31</v>
      </c>
      <c r="B10" s="2" t="s">
        <v>36</v>
      </c>
      <c r="J10" s="13"/>
      <c r="K10" s="2"/>
    </row>
    <row r="11" spans="1:11" ht="208" x14ac:dyDescent="0.2">
      <c r="A11" s="1" t="s">
        <v>37</v>
      </c>
      <c r="B11" s="2" t="s">
        <v>38</v>
      </c>
      <c r="C11" s="2" t="s">
        <v>39</v>
      </c>
      <c r="D11" s="2" t="s">
        <v>40</v>
      </c>
      <c r="E11" s="2" t="s">
        <v>41</v>
      </c>
      <c r="F11" s="1">
        <v>1229</v>
      </c>
      <c r="G11" s="1">
        <v>1237</v>
      </c>
      <c r="H11" s="2" t="s">
        <v>42</v>
      </c>
      <c r="I11" s="2" t="s">
        <v>43</v>
      </c>
      <c r="J11" s="13"/>
      <c r="K11" s="2"/>
    </row>
    <row r="12" spans="1:11" ht="48" hidden="1" x14ac:dyDescent="0.2">
      <c r="A12" s="1" t="s">
        <v>37</v>
      </c>
      <c r="B12" s="2" t="s">
        <v>42</v>
      </c>
      <c r="J12" s="13"/>
      <c r="K12" s="2"/>
    </row>
    <row r="13" spans="1:11" ht="240" hidden="1" x14ac:dyDescent="0.2">
      <c r="A13" s="1" t="s">
        <v>44</v>
      </c>
      <c r="B13" s="2" t="s">
        <v>45</v>
      </c>
      <c r="C13" s="2" t="s">
        <v>46</v>
      </c>
      <c r="D13" s="2" t="s">
        <v>47</v>
      </c>
      <c r="E13" s="2" t="s">
        <v>48</v>
      </c>
      <c r="F13" s="1">
        <v>1223</v>
      </c>
      <c r="G13" s="1">
        <v>1242</v>
      </c>
      <c r="H13" s="2" t="s">
        <v>49</v>
      </c>
      <c r="I13" s="2" t="s">
        <v>50</v>
      </c>
      <c r="J13" s="13" t="s">
        <v>664</v>
      </c>
      <c r="K13" s="2" t="s">
        <v>619</v>
      </c>
    </row>
    <row r="14" spans="1:11" ht="32" hidden="1" x14ac:dyDescent="0.2">
      <c r="A14" s="1" t="s">
        <v>44</v>
      </c>
      <c r="B14" s="2" t="s">
        <v>49</v>
      </c>
      <c r="J14" s="13"/>
      <c r="K14" s="2"/>
    </row>
    <row r="15" spans="1:11" ht="160" x14ac:dyDescent="0.2">
      <c r="A15" s="1" t="s">
        <v>51</v>
      </c>
      <c r="B15" s="2" t="s">
        <v>52</v>
      </c>
      <c r="C15" s="2" t="s">
        <v>53</v>
      </c>
      <c r="H15" s="2" t="s">
        <v>54</v>
      </c>
      <c r="I15" s="2" t="s">
        <v>55</v>
      </c>
      <c r="J15" s="13" t="s">
        <v>665</v>
      </c>
      <c r="K15" s="2" t="s">
        <v>620</v>
      </c>
    </row>
    <row r="16" spans="1:11" ht="32" hidden="1" x14ac:dyDescent="0.2">
      <c r="A16" s="1" t="s">
        <v>51</v>
      </c>
      <c r="B16" s="2" t="s">
        <v>54</v>
      </c>
      <c r="J16" s="13"/>
      <c r="K16" s="2"/>
    </row>
    <row r="17" spans="1:11" ht="32" hidden="1" x14ac:dyDescent="0.2">
      <c r="A17" s="1" t="s">
        <v>56</v>
      </c>
      <c r="B17" s="2" t="s">
        <v>57</v>
      </c>
      <c r="J17" s="13"/>
      <c r="K17" s="2"/>
    </row>
    <row r="18" spans="1:11" ht="128" hidden="1" x14ac:dyDescent="0.2">
      <c r="A18" s="1" t="s">
        <v>58</v>
      </c>
      <c r="B18" s="2" t="s">
        <v>59</v>
      </c>
      <c r="C18" s="2" t="s">
        <v>60</v>
      </c>
      <c r="J18" s="13"/>
      <c r="K18" s="2"/>
    </row>
    <row r="19" spans="1:11" ht="160" x14ac:dyDescent="0.2">
      <c r="A19" s="1" t="s">
        <v>61</v>
      </c>
      <c r="B19" s="2" t="s">
        <v>62</v>
      </c>
      <c r="C19" s="2" t="s">
        <v>63</v>
      </c>
      <c r="J19" s="13"/>
      <c r="K19" s="2"/>
    </row>
    <row r="20" spans="1:11" ht="144" x14ac:dyDescent="0.2">
      <c r="A20" s="1" t="s">
        <v>61</v>
      </c>
      <c r="B20" s="2" t="s">
        <v>64</v>
      </c>
      <c r="C20" s="2" t="s">
        <v>65</v>
      </c>
      <c r="D20" s="2" t="s">
        <v>66</v>
      </c>
      <c r="E20" s="2" t="s">
        <v>67</v>
      </c>
      <c r="F20" s="1">
        <v>1225</v>
      </c>
      <c r="G20" s="1">
        <v>1235</v>
      </c>
      <c r="H20" s="2" t="s">
        <v>68</v>
      </c>
      <c r="I20" s="2" t="s">
        <v>50</v>
      </c>
      <c r="J20" s="13" t="s">
        <v>666</v>
      </c>
      <c r="K20" s="2" t="s">
        <v>620</v>
      </c>
    </row>
    <row r="21" spans="1:11" ht="48" hidden="1" x14ac:dyDescent="0.2">
      <c r="A21" s="1" t="s">
        <v>61</v>
      </c>
      <c r="B21" s="2" t="s">
        <v>68</v>
      </c>
      <c r="J21" s="13"/>
      <c r="K21" s="2"/>
    </row>
    <row r="22" spans="1:11" ht="176" x14ac:dyDescent="0.2">
      <c r="A22" s="1" t="s">
        <v>69</v>
      </c>
      <c r="B22" s="2" t="s">
        <v>70</v>
      </c>
      <c r="C22" s="2" t="s">
        <v>71</v>
      </c>
      <c r="H22" s="2" t="s">
        <v>72</v>
      </c>
      <c r="I22" s="2" t="s">
        <v>50</v>
      </c>
      <c r="J22" s="13" t="s">
        <v>667</v>
      </c>
      <c r="K22" s="2" t="s">
        <v>621</v>
      </c>
    </row>
    <row r="23" spans="1:11" ht="32" hidden="1" x14ac:dyDescent="0.2">
      <c r="A23" s="1" t="s">
        <v>69</v>
      </c>
      <c r="B23" s="2" t="s">
        <v>72</v>
      </c>
      <c r="J23" s="13"/>
      <c r="K23" s="2"/>
    </row>
    <row r="24" spans="1:11" ht="192" x14ac:dyDescent="0.2">
      <c r="A24" s="1" t="s">
        <v>73</v>
      </c>
      <c r="B24" s="2" t="s">
        <v>74</v>
      </c>
      <c r="C24" s="2" t="s">
        <v>75</v>
      </c>
      <c r="D24" s="2" t="s">
        <v>76</v>
      </c>
      <c r="E24" s="2" t="s">
        <v>77</v>
      </c>
      <c r="F24" s="1">
        <v>1223</v>
      </c>
      <c r="G24" s="1">
        <v>1229</v>
      </c>
      <c r="H24" s="2" t="s">
        <v>78</v>
      </c>
      <c r="I24" s="2" t="s">
        <v>50</v>
      </c>
      <c r="J24" s="13" t="s">
        <v>668</v>
      </c>
      <c r="K24" s="2" t="s">
        <v>621</v>
      </c>
    </row>
    <row r="25" spans="1:11" ht="48" hidden="1" x14ac:dyDescent="0.2">
      <c r="A25" s="1" t="s">
        <v>73</v>
      </c>
      <c r="B25" s="2" t="s">
        <v>78</v>
      </c>
      <c r="J25" s="13"/>
      <c r="K25" s="2"/>
    </row>
    <row r="26" spans="1:11" ht="192" hidden="1" x14ac:dyDescent="0.2">
      <c r="A26" s="1" t="s">
        <v>79</v>
      </c>
      <c r="B26" s="2" t="s">
        <v>80</v>
      </c>
      <c r="D26" s="2" t="s">
        <v>81</v>
      </c>
      <c r="E26" s="2" t="s">
        <v>82</v>
      </c>
      <c r="F26" s="1">
        <v>1225</v>
      </c>
      <c r="G26" s="1">
        <v>1235</v>
      </c>
      <c r="H26" s="2" t="s">
        <v>83</v>
      </c>
      <c r="I26" s="2" t="s">
        <v>84</v>
      </c>
      <c r="J26" s="13" t="s">
        <v>669</v>
      </c>
      <c r="K26" s="2" t="s">
        <v>622</v>
      </c>
    </row>
    <row r="27" spans="1:11" ht="48" hidden="1" x14ac:dyDescent="0.2">
      <c r="A27" s="1" t="s">
        <v>79</v>
      </c>
      <c r="B27" s="2" t="s">
        <v>83</v>
      </c>
      <c r="J27" s="13"/>
      <c r="K27" s="2"/>
    </row>
    <row r="28" spans="1:11" ht="160" x14ac:dyDescent="0.2">
      <c r="A28" s="1" t="s">
        <v>85</v>
      </c>
      <c r="B28" s="2" t="s">
        <v>86</v>
      </c>
      <c r="C28" s="2" t="s">
        <v>87</v>
      </c>
      <c r="D28" s="2" t="s">
        <v>88</v>
      </c>
      <c r="E28" s="2" t="s">
        <v>89</v>
      </c>
      <c r="F28" s="1">
        <v>1235</v>
      </c>
      <c r="G28" s="1">
        <v>1239</v>
      </c>
      <c r="H28" s="2" t="s">
        <v>90</v>
      </c>
      <c r="I28" s="2" t="s">
        <v>50</v>
      </c>
      <c r="J28" s="13" t="s">
        <v>670</v>
      </c>
      <c r="K28" s="2" t="s">
        <v>620</v>
      </c>
    </row>
    <row r="29" spans="1:11" ht="48" hidden="1" x14ac:dyDescent="0.2">
      <c r="A29" s="1" t="s">
        <v>85</v>
      </c>
      <c r="B29" s="2" t="s">
        <v>90</v>
      </c>
      <c r="J29" s="13"/>
      <c r="K29" s="2"/>
    </row>
    <row r="30" spans="1:11" ht="144" hidden="1" x14ac:dyDescent="0.2">
      <c r="A30" s="1" t="s">
        <v>91</v>
      </c>
      <c r="B30" s="2" t="s">
        <v>92</v>
      </c>
      <c r="H30" s="2" t="s">
        <v>93</v>
      </c>
      <c r="I30" s="2" t="s">
        <v>94</v>
      </c>
      <c r="J30" s="13" t="s">
        <v>671</v>
      </c>
      <c r="K30" s="2" t="s">
        <v>623</v>
      </c>
    </row>
    <row r="31" spans="1:11" ht="32" hidden="1" x14ac:dyDescent="0.2">
      <c r="A31" s="1" t="s">
        <v>91</v>
      </c>
      <c r="B31" s="2" t="s">
        <v>93</v>
      </c>
      <c r="J31" s="13"/>
      <c r="K31" s="2"/>
    </row>
    <row r="32" spans="1:11" ht="176" x14ac:dyDescent="0.2">
      <c r="A32" s="1" t="s">
        <v>95</v>
      </c>
      <c r="B32" s="2" t="s">
        <v>96</v>
      </c>
      <c r="C32" s="2" t="s">
        <v>97</v>
      </c>
      <c r="D32" s="2" t="s">
        <v>98</v>
      </c>
      <c r="E32" s="2" t="s">
        <v>99</v>
      </c>
      <c r="F32" s="1">
        <v>1227</v>
      </c>
      <c r="G32" s="1">
        <v>1244</v>
      </c>
      <c r="H32" s="2" t="s">
        <v>100</v>
      </c>
      <c r="I32" s="2" t="s">
        <v>50</v>
      </c>
      <c r="J32" s="13" t="s">
        <v>672</v>
      </c>
      <c r="K32" s="2" t="s">
        <v>624</v>
      </c>
    </row>
    <row r="33" spans="1:11" ht="48" hidden="1" x14ac:dyDescent="0.2">
      <c r="A33" s="1" t="s">
        <v>95</v>
      </c>
      <c r="B33" s="2" t="s">
        <v>100</v>
      </c>
      <c r="J33" s="13"/>
      <c r="K33" s="2"/>
    </row>
    <row r="34" spans="1:11" ht="192" hidden="1" x14ac:dyDescent="0.2">
      <c r="A34" s="1" t="s">
        <v>101</v>
      </c>
      <c r="B34" s="2" t="s">
        <v>102</v>
      </c>
      <c r="D34" s="2" t="s">
        <v>103</v>
      </c>
      <c r="E34" s="2" t="s">
        <v>104</v>
      </c>
      <c r="F34" s="1">
        <v>1237</v>
      </c>
      <c r="G34" s="1">
        <v>1241</v>
      </c>
      <c r="H34" s="2" t="s">
        <v>105</v>
      </c>
      <c r="I34" s="2" t="s">
        <v>50</v>
      </c>
      <c r="J34" s="13" t="s">
        <v>673</v>
      </c>
      <c r="K34" s="2" t="s">
        <v>624</v>
      </c>
    </row>
    <row r="35" spans="1:11" ht="48" hidden="1" x14ac:dyDescent="0.2">
      <c r="A35" s="1" t="s">
        <v>101</v>
      </c>
      <c r="B35" s="2" t="s">
        <v>105</v>
      </c>
      <c r="J35" s="13"/>
      <c r="K35" s="2"/>
    </row>
    <row r="36" spans="1:11" ht="224" x14ac:dyDescent="0.2">
      <c r="A36" s="1" t="s">
        <v>106</v>
      </c>
      <c r="B36" s="2" t="s">
        <v>107</v>
      </c>
      <c r="C36" s="2" t="s">
        <v>108</v>
      </c>
      <c r="H36" s="2" t="s">
        <v>109</v>
      </c>
      <c r="I36" s="2" t="s">
        <v>110</v>
      </c>
      <c r="J36" s="13" t="s">
        <v>674</v>
      </c>
      <c r="K36" s="2" t="s">
        <v>622</v>
      </c>
    </row>
    <row r="37" spans="1:11" ht="48" hidden="1" x14ac:dyDescent="0.2">
      <c r="A37" s="1" t="s">
        <v>106</v>
      </c>
      <c r="B37" s="2" t="s">
        <v>109</v>
      </c>
      <c r="J37" s="13"/>
      <c r="K37" s="2"/>
    </row>
    <row r="38" spans="1:11" ht="192" x14ac:dyDescent="0.2">
      <c r="A38" s="1" t="s">
        <v>111</v>
      </c>
      <c r="B38" s="2" t="s">
        <v>112</v>
      </c>
      <c r="C38" s="2" t="s">
        <v>113</v>
      </c>
      <c r="H38" s="2" t="s">
        <v>114</v>
      </c>
      <c r="I38" s="2" t="s">
        <v>18</v>
      </c>
      <c r="J38" s="13" t="s">
        <v>675</v>
      </c>
      <c r="K38" s="2" t="s">
        <v>622</v>
      </c>
    </row>
    <row r="39" spans="1:11" ht="64" hidden="1" x14ac:dyDescent="0.2">
      <c r="A39" s="1" t="s">
        <v>111</v>
      </c>
      <c r="B39" s="2" t="s">
        <v>114</v>
      </c>
      <c r="J39" s="13"/>
      <c r="K39" s="2"/>
    </row>
    <row r="40" spans="1:11" ht="176" x14ac:dyDescent="0.2">
      <c r="A40" s="1" t="s">
        <v>115</v>
      </c>
      <c r="B40" s="2" t="s">
        <v>116</v>
      </c>
      <c r="C40" s="2" t="s">
        <v>117</v>
      </c>
      <c r="D40" s="2" t="s">
        <v>118</v>
      </c>
      <c r="E40" s="2" t="s">
        <v>119</v>
      </c>
      <c r="F40" s="1">
        <v>1237</v>
      </c>
      <c r="G40" s="1">
        <v>1239</v>
      </c>
      <c r="H40" s="2" t="s">
        <v>120</v>
      </c>
      <c r="I40" s="2" t="s">
        <v>55</v>
      </c>
      <c r="J40" s="13" t="s">
        <v>676</v>
      </c>
      <c r="K40" s="2" t="s">
        <v>624</v>
      </c>
    </row>
    <row r="41" spans="1:11" ht="32" hidden="1" x14ac:dyDescent="0.2">
      <c r="A41" s="1" t="s">
        <v>115</v>
      </c>
      <c r="B41" s="2" t="s">
        <v>120</v>
      </c>
      <c r="J41" s="13"/>
      <c r="K41" s="2"/>
    </row>
    <row r="42" spans="1:11" ht="160" hidden="1" x14ac:dyDescent="0.2">
      <c r="A42" s="1" t="s">
        <v>121</v>
      </c>
      <c r="B42" s="2" t="s">
        <v>122</v>
      </c>
      <c r="D42" s="2" t="s">
        <v>123</v>
      </c>
      <c r="E42" s="2" t="s">
        <v>124</v>
      </c>
      <c r="F42" s="1">
        <v>1231</v>
      </c>
      <c r="G42" s="1">
        <v>1233</v>
      </c>
      <c r="H42" s="2" t="s">
        <v>125</v>
      </c>
      <c r="I42" s="2" t="s">
        <v>126</v>
      </c>
      <c r="J42" s="13" t="s">
        <v>677</v>
      </c>
      <c r="K42" s="2" t="s">
        <v>625</v>
      </c>
    </row>
    <row r="43" spans="1:11" ht="32" hidden="1" x14ac:dyDescent="0.2">
      <c r="A43" s="1" t="s">
        <v>121</v>
      </c>
      <c r="B43" s="2" t="s">
        <v>125</v>
      </c>
      <c r="J43" s="13"/>
      <c r="K43" s="2"/>
    </row>
    <row r="44" spans="1:11" ht="112" x14ac:dyDescent="0.2">
      <c r="A44" s="1" t="s">
        <v>127</v>
      </c>
      <c r="B44" s="2" t="s">
        <v>128</v>
      </c>
      <c r="C44" s="2" t="s">
        <v>129</v>
      </c>
      <c r="H44" s="2" t="s">
        <v>130</v>
      </c>
      <c r="J44" s="13"/>
      <c r="K44" s="2"/>
    </row>
    <row r="45" spans="1:11" ht="48" hidden="1" x14ac:dyDescent="0.2">
      <c r="A45" s="1" t="s">
        <v>127</v>
      </c>
      <c r="B45" s="2" t="s">
        <v>130</v>
      </c>
      <c r="J45" s="13"/>
      <c r="K45" s="2"/>
    </row>
    <row r="46" spans="1:11" ht="176" hidden="1" x14ac:dyDescent="0.2">
      <c r="A46" s="1" t="s">
        <v>131</v>
      </c>
      <c r="B46" s="2" t="s">
        <v>132</v>
      </c>
      <c r="D46" s="2" t="s">
        <v>133</v>
      </c>
      <c r="E46" s="2" t="s">
        <v>134</v>
      </c>
      <c r="F46" s="1">
        <v>1233</v>
      </c>
      <c r="G46" s="1">
        <v>1240</v>
      </c>
      <c r="H46" s="2" t="s">
        <v>135</v>
      </c>
      <c r="I46" s="2" t="s">
        <v>126</v>
      </c>
      <c r="J46" s="13" t="s">
        <v>678</v>
      </c>
      <c r="K46" s="2" t="s">
        <v>618</v>
      </c>
    </row>
    <row r="47" spans="1:11" ht="32" hidden="1" x14ac:dyDescent="0.2">
      <c r="A47" s="1" t="s">
        <v>131</v>
      </c>
      <c r="B47" s="2" t="s">
        <v>135</v>
      </c>
      <c r="J47" s="13"/>
      <c r="K47" s="2"/>
    </row>
    <row r="48" spans="1:11" ht="32" hidden="1" x14ac:dyDescent="0.2">
      <c r="A48" s="1" t="s">
        <v>136</v>
      </c>
      <c r="B48" s="2" t="s">
        <v>135</v>
      </c>
      <c r="J48" s="13"/>
      <c r="K48" s="2"/>
    </row>
    <row r="49" spans="1:11" ht="192" x14ac:dyDescent="0.2">
      <c r="A49" s="1" t="s">
        <v>137</v>
      </c>
      <c r="B49" s="2" t="s">
        <v>138</v>
      </c>
      <c r="C49" s="2" t="s">
        <v>139</v>
      </c>
      <c r="D49" s="2" t="s">
        <v>140</v>
      </c>
      <c r="E49" s="2" t="s">
        <v>141</v>
      </c>
      <c r="F49" s="1">
        <v>1223</v>
      </c>
      <c r="G49" s="1">
        <v>1237</v>
      </c>
      <c r="H49" s="2" t="s">
        <v>142</v>
      </c>
      <c r="I49" s="2" t="s">
        <v>126</v>
      </c>
      <c r="J49" s="13" t="s">
        <v>679</v>
      </c>
      <c r="K49" s="2" t="s">
        <v>616</v>
      </c>
    </row>
    <row r="50" spans="1:11" ht="32" hidden="1" x14ac:dyDescent="0.2">
      <c r="A50" s="1" t="s">
        <v>137</v>
      </c>
      <c r="B50" s="2" t="s">
        <v>142</v>
      </c>
      <c r="J50" s="13"/>
      <c r="K50" s="2"/>
    </row>
    <row r="51" spans="1:11" ht="192" x14ac:dyDescent="0.2">
      <c r="A51" s="1" t="s">
        <v>143</v>
      </c>
      <c r="B51" s="2" t="s">
        <v>144</v>
      </c>
      <c r="C51" s="2" t="s">
        <v>145</v>
      </c>
      <c r="D51" s="2" t="s">
        <v>146</v>
      </c>
      <c r="E51" s="2" t="s">
        <v>147</v>
      </c>
      <c r="F51" s="1">
        <v>1230</v>
      </c>
      <c r="G51" s="1">
        <v>1235</v>
      </c>
      <c r="J51" s="13"/>
      <c r="K51" s="2"/>
    </row>
    <row r="52" spans="1:11" ht="96" hidden="1" x14ac:dyDescent="0.2">
      <c r="A52" s="1" t="s">
        <v>148</v>
      </c>
      <c r="B52" s="2" t="s">
        <v>149</v>
      </c>
      <c r="J52" s="13"/>
      <c r="K52" s="2"/>
    </row>
    <row r="53" spans="1:11" ht="160" hidden="1" x14ac:dyDescent="0.2">
      <c r="A53" s="1" t="s">
        <v>148</v>
      </c>
      <c r="B53" s="2" t="s">
        <v>150</v>
      </c>
      <c r="D53" s="2" t="s">
        <v>66</v>
      </c>
      <c r="E53" s="2" t="s">
        <v>151</v>
      </c>
      <c r="F53" s="1">
        <v>1225</v>
      </c>
      <c r="G53" s="1">
        <v>1230</v>
      </c>
      <c r="J53" s="13"/>
      <c r="K53" s="2"/>
    </row>
    <row r="54" spans="1:11" ht="32" hidden="1" x14ac:dyDescent="0.2">
      <c r="A54" s="1" t="s">
        <v>148</v>
      </c>
      <c r="B54" s="2" t="s">
        <v>152</v>
      </c>
      <c r="J54" s="13"/>
      <c r="K54" s="2"/>
    </row>
    <row r="55" spans="1:11" ht="144" hidden="1" x14ac:dyDescent="0.2">
      <c r="A55" s="1" t="s">
        <v>153</v>
      </c>
      <c r="B55" s="2" t="s">
        <v>154</v>
      </c>
      <c r="C55" s="2" t="s">
        <v>155</v>
      </c>
      <c r="D55" s="2" t="s">
        <v>156</v>
      </c>
      <c r="E55" s="2" t="s">
        <v>157</v>
      </c>
      <c r="F55" s="1">
        <v>1205</v>
      </c>
      <c r="G55" s="1">
        <v>1233</v>
      </c>
      <c r="H55" s="2" t="s">
        <v>158</v>
      </c>
      <c r="I55" s="2" t="s">
        <v>55</v>
      </c>
      <c r="J55" s="13"/>
      <c r="K55" s="2"/>
    </row>
    <row r="56" spans="1:11" hidden="1" x14ac:dyDescent="0.2">
      <c r="A56" s="1" t="s">
        <v>153</v>
      </c>
      <c r="B56" s="2" t="s">
        <v>158</v>
      </c>
      <c r="J56" s="13"/>
      <c r="K56" s="2"/>
    </row>
    <row r="57" spans="1:11" ht="128" x14ac:dyDescent="0.2">
      <c r="A57" s="1" t="s">
        <v>159</v>
      </c>
      <c r="B57" s="2" t="s">
        <v>160</v>
      </c>
      <c r="C57" s="2" t="s">
        <v>161</v>
      </c>
      <c r="D57" s="2" t="s">
        <v>162</v>
      </c>
      <c r="E57" s="2" t="s">
        <v>163</v>
      </c>
      <c r="F57" s="1">
        <v>1237</v>
      </c>
      <c r="G57" s="1">
        <v>1237</v>
      </c>
      <c r="H57" s="2" t="s">
        <v>164</v>
      </c>
      <c r="I57" s="2" t="s">
        <v>165</v>
      </c>
      <c r="J57" s="13"/>
      <c r="K57" s="2"/>
    </row>
    <row r="58" spans="1:11" ht="32" hidden="1" x14ac:dyDescent="0.2">
      <c r="A58" s="1" t="s">
        <v>159</v>
      </c>
      <c r="B58" s="2" t="s">
        <v>164</v>
      </c>
      <c r="J58" s="13"/>
      <c r="K58" s="2"/>
    </row>
    <row r="59" spans="1:11" ht="80" x14ac:dyDescent="0.2">
      <c r="A59" s="1" t="s">
        <v>166</v>
      </c>
      <c r="B59" s="2" t="s">
        <v>167</v>
      </c>
      <c r="C59" s="2" t="s">
        <v>168</v>
      </c>
      <c r="H59" s="2" t="s">
        <v>169</v>
      </c>
      <c r="I59" s="2" t="s">
        <v>165</v>
      </c>
      <c r="J59" s="13"/>
      <c r="K59" s="2"/>
    </row>
    <row r="60" spans="1:11" ht="32" hidden="1" x14ac:dyDescent="0.2">
      <c r="A60" s="1" t="s">
        <v>166</v>
      </c>
      <c r="B60" s="2" t="s">
        <v>169</v>
      </c>
      <c r="J60" s="13"/>
      <c r="K60" s="2"/>
    </row>
    <row r="61" spans="1:11" ht="32" hidden="1" x14ac:dyDescent="0.2">
      <c r="A61" s="1" t="s">
        <v>170</v>
      </c>
      <c r="B61" s="2" t="s">
        <v>171</v>
      </c>
      <c r="J61" s="13"/>
      <c r="K61" s="2"/>
    </row>
    <row r="62" spans="1:11" ht="160" hidden="1" x14ac:dyDescent="0.2">
      <c r="A62" s="1" t="s">
        <v>172</v>
      </c>
      <c r="B62" s="2" t="s">
        <v>173</v>
      </c>
      <c r="H62" s="2" t="s">
        <v>174</v>
      </c>
      <c r="I62" s="2" t="s">
        <v>175</v>
      </c>
      <c r="J62" s="13" t="s">
        <v>174</v>
      </c>
      <c r="K62" s="2" t="s">
        <v>175</v>
      </c>
    </row>
    <row r="63" spans="1:11" ht="32" hidden="1" x14ac:dyDescent="0.2">
      <c r="A63" s="1" t="s">
        <v>176</v>
      </c>
      <c r="B63" s="2" t="s">
        <v>177</v>
      </c>
      <c r="J63" s="13"/>
      <c r="K63" s="2"/>
    </row>
    <row r="64" spans="1:11" ht="32" hidden="1" x14ac:dyDescent="0.2">
      <c r="A64" s="1" t="s">
        <v>178</v>
      </c>
      <c r="B64" s="2" t="s">
        <v>179</v>
      </c>
      <c r="J64" s="13"/>
      <c r="K64" s="2"/>
    </row>
    <row r="65" spans="1:11" ht="240" x14ac:dyDescent="0.2">
      <c r="A65" s="1" t="s">
        <v>180</v>
      </c>
      <c r="B65" s="2" t="s">
        <v>181</v>
      </c>
      <c r="C65" s="2" t="s">
        <v>182</v>
      </c>
      <c r="D65" s="2" t="s">
        <v>183</v>
      </c>
      <c r="E65" s="2" t="s">
        <v>184</v>
      </c>
      <c r="F65" s="1">
        <v>1215</v>
      </c>
      <c r="G65" s="1">
        <v>1239</v>
      </c>
      <c r="H65" s="2" t="s">
        <v>177</v>
      </c>
      <c r="I65" s="2" t="s">
        <v>185</v>
      </c>
      <c r="J65" s="13" t="s">
        <v>680</v>
      </c>
      <c r="K65" s="2" t="s">
        <v>626</v>
      </c>
    </row>
    <row r="66" spans="1:11" ht="32" hidden="1" x14ac:dyDescent="0.2">
      <c r="A66" s="1" t="s">
        <v>180</v>
      </c>
      <c r="B66" s="2" t="s">
        <v>177</v>
      </c>
      <c r="J66" s="13"/>
      <c r="K66" s="2"/>
    </row>
    <row r="67" spans="1:11" ht="32" hidden="1" x14ac:dyDescent="0.2">
      <c r="A67" s="1" t="s">
        <v>186</v>
      </c>
      <c r="B67" s="2" t="s">
        <v>187</v>
      </c>
      <c r="J67" s="13"/>
      <c r="K67" s="2"/>
    </row>
    <row r="68" spans="1:11" ht="208" x14ac:dyDescent="0.2">
      <c r="A68" s="1" t="s">
        <v>188</v>
      </c>
      <c r="B68" s="2" t="s">
        <v>189</v>
      </c>
      <c r="C68" s="2" t="s">
        <v>190</v>
      </c>
      <c r="E68" s="2" t="s">
        <v>191</v>
      </c>
      <c r="G68" s="1">
        <v>1240</v>
      </c>
      <c r="H68" s="2" t="s">
        <v>192</v>
      </c>
      <c r="I68" s="2" t="s">
        <v>185</v>
      </c>
      <c r="J68" s="13" t="s">
        <v>681</v>
      </c>
      <c r="K68" s="2" t="s">
        <v>627</v>
      </c>
    </row>
    <row r="69" spans="1:11" ht="32" hidden="1" x14ac:dyDescent="0.2">
      <c r="A69" s="1" t="s">
        <v>188</v>
      </c>
      <c r="B69" s="2" t="s">
        <v>192</v>
      </c>
      <c r="J69" s="13"/>
      <c r="K69" s="2"/>
    </row>
    <row r="70" spans="1:11" ht="208" x14ac:dyDescent="0.2">
      <c r="A70" s="1" t="s">
        <v>193</v>
      </c>
      <c r="B70" s="2" t="s">
        <v>194</v>
      </c>
      <c r="C70" s="2" t="s">
        <v>195</v>
      </c>
      <c r="D70" s="2" t="s">
        <v>196</v>
      </c>
      <c r="E70" s="2" t="s">
        <v>197</v>
      </c>
      <c r="F70" s="1">
        <v>1205</v>
      </c>
      <c r="G70" s="1">
        <v>1238</v>
      </c>
      <c r="H70" s="2" t="s">
        <v>198</v>
      </c>
      <c r="I70" s="2" t="s">
        <v>185</v>
      </c>
      <c r="J70" s="13" t="s">
        <v>682</v>
      </c>
      <c r="K70" s="2" t="s">
        <v>628</v>
      </c>
    </row>
    <row r="71" spans="1:11" ht="32" hidden="1" x14ac:dyDescent="0.2">
      <c r="A71" s="1" t="s">
        <v>193</v>
      </c>
      <c r="B71" s="2" t="s">
        <v>198</v>
      </c>
      <c r="J71" s="13"/>
      <c r="K71" s="2"/>
    </row>
    <row r="72" spans="1:11" ht="32" hidden="1" x14ac:dyDescent="0.2">
      <c r="A72" s="1" t="s">
        <v>199</v>
      </c>
      <c r="B72" s="2" t="s">
        <v>200</v>
      </c>
      <c r="J72" s="13"/>
      <c r="K72" s="2"/>
    </row>
    <row r="73" spans="1:11" ht="144" x14ac:dyDescent="0.2">
      <c r="A73" s="1" t="s">
        <v>201</v>
      </c>
      <c r="B73" s="2" t="s">
        <v>202</v>
      </c>
      <c r="C73" s="2" t="s">
        <v>203</v>
      </c>
      <c r="D73" s="2" t="s">
        <v>204</v>
      </c>
      <c r="E73" s="2" t="s">
        <v>205</v>
      </c>
      <c r="F73" s="1">
        <v>1220</v>
      </c>
      <c r="G73" s="1">
        <v>1240</v>
      </c>
      <c r="H73" s="2" t="s">
        <v>206</v>
      </c>
      <c r="I73" s="2" t="s">
        <v>6</v>
      </c>
      <c r="J73" s="13" t="s">
        <v>683</v>
      </c>
      <c r="K73" s="2" t="s">
        <v>629</v>
      </c>
    </row>
    <row r="74" spans="1:11" ht="32" hidden="1" x14ac:dyDescent="0.2">
      <c r="A74" s="1" t="s">
        <v>201</v>
      </c>
      <c r="B74" s="2" t="s">
        <v>206</v>
      </c>
      <c r="J74" s="13"/>
      <c r="K74" s="2"/>
    </row>
    <row r="75" spans="1:11" ht="208" x14ac:dyDescent="0.2">
      <c r="A75" s="1" t="s">
        <v>207</v>
      </c>
      <c r="B75" s="2" t="s">
        <v>208</v>
      </c>
      <c r="C75" s="2" t="s">
        <v>209</v>
      </c>
      <c r="H75" s="2" t="s">
        <v>210</v>
      </c>
      <c r="I75" s="2" t="s">
        <v>6</v>
      </c>
      <c r="J75" s="13" t="s">
        <v>684</v>
      </c>
      <c r="K75" s="2" t="s">
        <v>630</v>
      </c>
    </row>
    <row r="76" spans="1:11" ht="32" hidden="1" x14ac:dyDescent="0.2">
      <c r="A76" s="1" t="s">
        <v>207</v>
      </c>
      <c r="B76" s="2" t="s">
        <v>210</v>
      </c>
      <c r="J76" s="13"/>
      <c r="K76" s="2"/>
    </row>
    <row r="77" spans="1:11" ht="176" hidden="1" x14ac:dyDescent="0.2">
      <c r="A77" s="1" t="s">
        <v>211</v>
      </c>
      <c r="B77" s="2" t="s">
        <v>212</v>
      </c>
      <c r="C77" s="2" t="s">
        <v>213</v>
      </c>
      <c r="D77" s="2" t="s">
        <v>214</v>
      </c>
      <c r="E77" s="2" t="s">
        <v>215</v>
      </c>
      <c r="F77" s="1">
        <v>1238</v>
      </c>
      <c r="G77" s="1">
        <v>1242</v>
      </c>
      <c r="H77" s="2" t="s">
        <v>216</v>
      </c>
      <c r="I77" s="2" t="s">
        <v>217</v>
      </c>
      <c r="J77" s="13" t="s">
        <v>216</v>
      </c>
      <c r="K77" s="2" t="s">
        <v>217</v>
      </c>
    </row>
    <row r="78" spans="1:11" ht="32" hidden="1" x14ac:dyDescent="0.2">
      <c r="A78" s="1" t="s">
        <v>218</v>
      </c>
      <c r="B78" s="2" t="s">
        <v>219</v>
      </c>
      <c r="J78" s="13"/>
      <c r="K78" s="2"/>
    </row>
    <row r="79" spans="1:11" ht="160" x14ac:dyDescent="0.2">
      <c r="A79" s="1" t="s">
        <v>220</v>
      </c>
      <c r="B79" s="2" t="s">
        <v>221</v>
      </c>
      <c r="C79" s="2" t="s">
        <v>222</v>
      </c>
      <c r="D79" s="2" t="s">
        <v>223</v>
      </c>
      <c r="E79" s="2" t="s">
        <v>224</v>
      </c>
      <c r="F79" s="1">
        <v>1220</v>
      </c>
      <c r="G79" s="1">
        <v>1239</v>
      </c>
      <c r="H79" s="2" t="s">
        <v>225</v>
      </c>
      <c r="I79" s="2" t="s">
        <v>84</v>
      </c>
      <c r="J79" s="13" t="s">
        <v>685</v>
      </c>
      <c r="K79" s="2" t="s">
        <v>631</v>
      </c>
    </row>
    <row r="80" spans="1:11" ht="32" hidden="1" x14ac:dyDescent="0.2">
      <c r="A80" s="1" t="s">
        <v>220</v>
      </c>
      <c r="B80" s="2" t="s">
        <v>225</v>
      </c>
      <c r="J80" s="13"/>
      <c r="K80" s="2"/>
    </row>
    <row r="81" spans="1:11" ht="96" hidden="1" x14ac:dyDescent="0.2">
      <c r="A81" s="1" t="s">
        <v>220</v>
      </c>
      <c r="B81" s="2" t="s">
        <v>226</v>
      </c>
      <c r="C81" s="2" t="s">
        <v>227</v>
      </c>
      <c r="J81" s="13"/>
      <c r="K81" s="2"/>
    </row>
    <row r="82" spans="1:11" ht="112" x14ac:dyDescent="0.2">
      <c r="A82" s="1" t="s">
        <v>228</v>
      </c>
      <c r="B82" s="2" t="s">
        <v>229</v>
      </c>
      <c r="C82" s="2" t="s">
        <v>230</v>
      </c>
      <c r="H82" s="2" t="s">
        <v>231</v>
      </c>
      <c r="I82" s="2" t="s">
        <v>94</v>
      </c>
      <c r="J82" s="13" t="s">
        <v>686</v>
      </c>
      <c r="K82" s="2" t="s">
        <v>632</v>
      </c>
    </row>
    <row r="83" spans="1:11" ht="32" hidden="1" x14ac:dyDescent="0.2">
      <c r="A83" s="1" t="s">
        <v>228</v>
      </c>
      <c r="B83" s="2" t="s">
        <v>231</v>
      </c>
      <c r="J83" s="13"/>
      <c r="K83" s="2"/>
    </row>
    <row r="84" spans="1:11" ht="80" hidden="1" x14ac:dyDescent="0.2">
      <c r="A84" s="1" t="s">
        <v>228</v>
      </c>
      <c r="B84" s="2" t="s">
        <v>232</v>
      </c>
      <c r="C84" s="2" t="s">
        <v>233</v>
      </c>
      <c r="J84" s="13"/>
      <c r="K84" s="2"/>
    </row>
    <row r="85" spans="1:11" ht="192" x14ac:dyDescent="0.2">
      <c r="A85" s="1" t="s">
        <v>234</v>
      </c>
      <c r="B85" s="2" t="s">
        <v>235</v>
      </c>
      <c r="C85" s="2" t="s">
        <v>236</v>
      </c>
      <c r="H85" s="2" t="s">
        <v>237</v>
      </c>
      <c r="I85" s="2" t="s">
        <v>84</v>
      </c>
      <c r="J85" s="13" t="s">
        <v>687</v>
      </c>
      <c r="K85" s="2" t="s">
        <v>633</v>
      </c>
    </row>
    <row r="86" spans="1:11" ht="32" hidden="1" x14ac:dyDescent="0.2">
      <c r="A86" s="1" t="s">
        <v>234</v>
      </c>
      <c r="B86" s="2" t="s">
        <v>237</v>
      </c>
      <c r="J86" s="13"/>
      <c r="K86" s="2"/>
    </row>
    <row r="87" spans="1:11" ht="160" x14ac:dyDescent="0.2">
      <c r="A87" s="1" t="s">
        <v>238</v>
      </c>
      <c r="B87" s="2" t="s">
        <v>239</v>
      </c>
      <c r="C87" s="2" t="s">
        <v>240</v>
      </c>
      <c r="D87" s="2" t="s">
        <v>241</v>
      </c>
      <c r="E87" s="2" t="s">
        <v>242</v>
      </c>
      <c r="F87" s="1">
        <v>1225</v>
      </c>
      <c r="H87" s="2" t="s">
        <v>243</v>
      </c>
      <c r="I87" s="2" t="s">
        <v>244</v>
      </c>
      <c r="J87" s="13" t="s">
        <v>688</v>
      </c>
      <c r="K87" s="2" t="s">
        <v>634</v>
      </c>
    </row>
    <row r="88" spans="1:11" ht="48" hidden="1" x14ac:dyDescent="0.2">
      <c r="A88" s="1" t="s">
        <v>238</v>
      </c>
      <c r="B88" s="2" t="s">
        <v>243</v>
      </c>
      <c r="J88" s="13"/>
      <c r="K88" s="2"/>
    </row>
    <row r="89" spans="1:11" ht="80" hidden="1" x14ac:dyDescent="0.2">
      <c r="A89" s="1" t="s">
        <v>238</v>
      </c>
      <c r="B89" s="2" t="s">
        <v>245</v>
      </c>
      <c r="C89" s="2" t="s">
        <v>246</v>
      </c>
      <c r="J89" s="13"/>
      <c r="K89" s="2"/>
    </row>
    <row r="90" spans="1:11" ht="32" hidden="1" x14ac:dyDescent="0.2">
      <c r="A90" s="1" t="s">
        <v>247</v>
      </c>
      <c r="B90" s="2" t="s">
        <v>248</v>
      </c>
      <c r="J90" s="13"/>
      <c r="K90" s="2"/>
    </row>
    <row r="91" spans="1:11" ht="48" hidden="1" x14ac:dyDescent="0.2">
      <c r="A91" s="1" t="s">
        <v>249</v>
      </c>
      <c r="B91" s="2" t="s">
        <v>250</v>
      </c>
      <c r="J91" s="13"/>
      <c r="K91" s="2"/>
    </row>
    <row r="92" spans="1:11" ht="208" x14ac:dyDescent="0.2">
      <c r="A92" s="1" t="s">
        <v>251</v>
      </c>
      <c r="B92" s="2" t="s">
        <v>252</v>
      </c>
      <c r="C92" s="2" t="s">
        <v>253</v>
      </c>
      <c r="D92" s="2" t="s">
        <v>254</v>
      </c>
      <c r="E92" s="2" t="s">
        <v>255</v>
      </c>
      <c r="F92" s="1">
        <v>1215</v>
      </c>
      <c r="G92" s="1">
        <v>1235</v>
      </c>
      <c r="H92" s="2" t="s">
        <v>256</v>
      </c>
      <c r="I92" s="2" t="s">
        <v>257</v>
      </c>
      <c r="J92" s="13" t="s">
        <v>689</v>
      </c>
      <c r="K92" s="2" t="s">
        <v>635</v>
      </c>
    </row>
    <row r="93" spans="1:11" ht="32" hidden="1" x14ac:dyDescent="0.2">
      <c r="A93" s="1" t="s">
        <v>251</v>
      </c>
      <c r="B93" s="2" t="s">
        <v>256</v>
      </c>
      <c r="J93" s="13"/>
      <c r="K93" s="2"/>
    </row>
    <row r="94" spans="1:11" ht="240" x14ac:dyDescent="0.2">
      <c r="A94" s="1" t="s">
        <v>258</v>
      </c>
      <c r="B94" s="2" t="s">
        <v>259</v>
      </c>
      <c r="C94" s="2" t="s">
        <v>260</v>
      </c>
      <c r="D94" s="2" t="s">
        <v>261</v>
      </c>
      <c r="E94" s="2" t="s">
        <v>262</v>
      </c>
      <c r="F94" s="1">
        <v>1233</v>
      </c>
      <c r="G94" s="1">
        <v>1240</v>
      </c>
      <c r="H94" s="2" t="s">
        <v>263</v>
      </c>
      <c r="I94" s="2" t="s">
        <v>84</v>
      </c>
      <c r="J94" s="13" t="s">
        <v>690</v>
      </c>
      <c r="K94" s="2" t="s">
        <v>631</v>
      </c>
    </row>
    <row r="95" spans="1:11" ht="48" hidden="1" x14ac:dyDescent="0.2">
      <c r="A95" s="1" t="s">
        <v>258</v>
      </c>
      <c r="B95" s="2" t="s">
        <v>263</v>
      </c>
      <c r="J95" s="13"/>
      <c r="K95" s="2"/>
    </row>
    <row r="96" spans="1:11" ht="192" x14ac:dyDescent="0.2">
      <c r="A96" s="1" t="s">
        <v>264</v>
      </c>
      <c r="B96" s="2" t="s">
        <v>265</v>
      </c>
      <c r="C96" s="2" t="s">
        <v>266</v>
      </c>
      <c r="H96" s="2" t="s">
        <v>267</v>
      </c>
      <c r="I96" s="2" t="s">
        <v>268</v>
      </c>
      <c r="J96" s="13" t="s">
        <v>691</v>
      </c>
      <c r="K96" s="2" t="s">
        <v>636</v>
      </c>
    </row>
    <row r="97" spans="1:11" ht="48" hidden="1" x14ac:dyDescent="0.2">
      <c r="A97" s="1" t="s">
        <v>264</v>
      </c>
      <c r="B97" s="2" t="s">
        <v>267</v>
      </c>
      <c r="J97" s="13"/>
      <c r="K97" s="2"/>
    </row>
    <row r="98" spans="1:11" ht="256" x14ac:dyDescent="0.2">
      <c r="A98" s="1" t="s">
        <v>269</v>
      </c>
      <c r="B98" s="2" t="s">
        <v>270</v>
      </c>
      <c r="C98" s="2" t="s">
        <v>271</v>
      </c>
      <c r="D98" s="2" t="s">
        <v>272</v>
      </c>
      <c r="E98" s="2" t="s">
        <v>273</v>
      </c>
      <c r="F98" s="1">
        <v>1229</v>
      </c>
      <c r="G98" s="1">
        <v>1242</v>
      </c>
      <c r="H98" s="2" t="s">
        <v>274</v>
      </c>
      <c r="I98" s="2" t="s">
        <v>275</v>
      </c>
      <c r="J98" s="13" t="s">
        <v>692</v>
      </c>
      <c r="K98" s="2" t="s">
        <v>637</v>
      </c>
    </row>
    <row r="99" spans="1:11" ht="48" hidden="1" x14ac:dyDescent="0.2">
      <c r="A99" s="1" t="s">
        <v>269</v>
      </c>
      <c r="B99" s="2" t="s">
        <v>274</v>
      </c>
      <c r="J99" s="13"/>
      <c r="K99" s="2"/>
    </row>
    <row r="100" spans="1:11" ht="224" x14ac:dyDescent="0.2">
      <c r="A100" s="1" t="s">
        <v>276</v>
      </c>
      <c r="B100" s="2" t="s">
        <v>277</v>
      </c>
      <c r="C100" s="2" t="s">
        <v>278</v>
      </c>
      <c r="D100" s="2" t="s">
        <v>279</v>
      </c>
      <c r="E100" s="2" t="s">
        <v>280</v>
      </c>
      <c r="F100" s="1">
        <v>1225</v>
      </c>
      <c r="G100" s="1">
        <v>1243</v>
      </c>
      <c r="H100" s="2" t="s">
        <v>281</v>
      </c>
      <c r="I100" s="2" t="s">
        <v>282</v>
      </c>
      <c r="J100" s="13" t="s">
        <v>693</v>
      </c>
      <c r="K100" s="2" t="s">
        <v>634</v>
      </c>
    </row>
    <row r="101" spans="1:11" ht="32" hidden="1" x14ac:dyDescent="0.2">
      <c r="A101" s="1" t="s">
        <v>276</v>
      </c>
      <c r="B101" s="2" t="s">
        <v>281</v>
      </c>
      <c r="J101" s="13"/>
      <c r="K101" s="2"/>
    </row>
    <row r="102" spans="1:11" ht="144" x14ac:dyDescent="0.2">
      <c r="A102" s="1" t="s">
        <v>283</v>
      </c>
      <c r="B102" s="2" t="s">
        <v>284</v>
      </c>
      <c r="C102" s="2" t="s">
        <v>285</v>
      </c>
      <c r="H102" s="2" t="s">
        <v>286</v>
      </c>
      <c r="I102" s="2" t="s">
        <v>287</v>
      </c>
      <c r="J102" s="13" t="s">
        <v>694</v>
      </c>
      <c r="K102" s="2" t="s">
        <v>638</v>
      </c>
    </row>
    <row r="103" spans="1:11" ht="32" hidden="1" x14ac:dyDescent="0.2">
      <c r="A103" s="1" t="s">
        <v>283</v>
      </c>
      <c r="B103" s="2" t="s">
        <v>286</v>
      </c>
      <c r="J103" s="13"/>
      <c r="K103" s="2"/>
    </row>
    <row r="104" spans="1:11" ht="96" hidden="1" x14ac:dyDescent="0.2">
      <c r="A104" s="1" t="s">
        <v>288</v>
      </c>
      <c r="B104" s="2" t="s">
        <v>289</v>
      </c>
      <c r="C104" s="2" t="s">
        <v>290</v>
      </c>
      <c r="H104" s="2" t="s">
        <v>291</v>
      </c>
      <c r="I104" s="2" t="s">
        <v>292</v>
      </c>
      <c r="J104" s="13" t="s">
        <v>695</v>
      </c>
      <c r="K104" s="2" t="s">
        <v>639</v>
      </c>
    </row>
    <row r="105" spans="1:11" ht="32" hidden="1" x14ac:dyDescent="0.2">
      <c r="A105" s="1" t="s">
        <v>288</v>
      </c>
      <c r="B105" s="2" t="s">
        <v>291</v>
      </c>
      <c r="J105" s="13"/>
      <c r="K105" s="2"/>
    </row>
    <row r="106" spans="1:11" ht="176" x14ac:dyDescent="0.2">
      <c r="A106" s="1" t="s">
        <v>293</v>
      </c>
      <c r="B106" s="2" t="s">
        <v>294</v>
      </c>
      <c r="C106" s="2" t="s">
        <v>295</v>
      </c>
      <c r="H106" s="2" t="s">
        <v>296</v>
      </c>
      <c r="I106" s="2" t="s">
        <v>297</v>
      </c>
      <c r="J106" s="13" t="s">
        <v>696</v>
      </c>
      <c r="K106" s="2" t="s">
        <v>628</v>
      </c>
    </row>
    <row r="107" spans="1:11" ht="32" hidden="1" x14ac:dyDescent="0.2">
      <c r="A107" s="1" t="s">
        <v>293</v>
      </c>
      <c r="B107" s="2" t="s">
        <v>296</v>
      </c>
      <c r="J107" s="13"/>
      <c r="K107" s="2"/>
    </row>
    <row r="108" spans="1:11" ht="208" x14ac:dyDescent="0.2">
      <c r="A108" s="1" t="s">
        <v>298</v>
      </c>
      <c r="B108" s="2" t="s">
        <v>299</v>
      </c>
      <c r="C108" s="2" t="s">
        <v>300</v>
      </c>
      <c r="H108" s="2" t="s">
        <v>301</v>
      </c>
      <c r="I108" s="2" t="s">
        <v>297</v>
      </c>
      <c r="J108" s="13" t="s">
        <v>697</v>
      </c>
      <c r="K108" s="2" t="s">
        <v>640</v>
      </c>
    </row>
    <row r="109" spans="1:11" hidden="1" x14ac:dyDescent="0.2">
      <c r="A109" s="1" t="s">
        <v>298</v>
      </c>
      <c r="B109" s="2" t="s">
        <v>301</v>
      </c>
      <c r="J109" s="13"/>
      <c r="K109" s="2"/>
    </row>
    <row r="110" spans="1:11" ht="160" x14ac:dyDescent="0.2">
      <c r="A110" s="1" t="s">
        <v>302</v>
      </c>
      <c r="B110" s="2" t="s">
        <v>303</v>
      </c>
      <c r="C110" s="2" t="s">
        <v>304</v>
      </c>
      <c r="D110" s="2" t="s">
        <v>305</v>
      </c>
      <c r="F110" s="1">
        <v>1200</v>
      </c>
      <c r="H110" s="2" t="s">
        <v>306</v>
      </c>
      <c r="I110" s="2" t="s">
        <v>307</v>
      </c>
      <c r="J110" s="13"/>
      <c r="K110" s="2"/>
    </row>
    <row r="111" spans="1:11" ht="32" hidden="1" x14ac:dyDescent="0.2">
      <c r="A111" s="1" t="s">
        <v>302</v>
      </c>
      <c r="B111" s="2" t="s">
        <v>306</v>
      </c>
      <c r="J111" s="13"/>
      <c r="K111" s="2"/>
    </row>
    <row r="112" spans="1:11" ht="80" hidden="1" x14ac:dyDescent="0.2">
      <c r="A112" s="1" t="s">
        <v>308</v>
      </c>
      <c r="B112" s="2" t="s">
        <v>309</v>
      </c>
      <c r="J112" s="13"/>
      <c r="K112" s="2"/>
    </row>
    <row r="113" spans="1:11" ht="144" x14ac:dyDescent="0.2">
      <c r="A113" s="1" t="s">
        <v>310</v>
      </c>
      <c r="B113" s="2" t="s">
        <v>311</v>
      </c>
      <c r="C113" s="2" t="s">
        <v>312</v>
      </c>
      <c r="D113" s="2" t="s">
        <v>313</v>
      </c>
      <c r="E113" s="2" t="s">
        <v>280</v>
      </c>
      <c r="F113" s="1">
        <v>1225</v>
      </c>
      <c r="G113" s="1">
        <v>1243</v>
      </c>
      <c r="H113" s="2" t="s">
        <v>314</v>
      </c>
      <c r="I113" s="2" t="s">
        <v>315</v>
      </c>
      <c r="J113" s="13" t="s">
        <v>698</v>
      </c>
      <c r="K113" s="2" t="s">
        <v>641</v>
      </c>
    </row>
    <row r="114" spans="1:11" ht="80" hidden="1" x14ac:dyDescent="0.2">
      <c r="A114" s="1" t="s">
        <v>310</v>
      </c>
      <c r="B114" s="2" t="s">
        <v>316</v>
      </c>
      <c r="C114" s="2" t="s">
        <v>317</v>
      </c>
      <c r="J114" s="13"/>
      <c r="K114" s="2"/>
    </row>
    <row r="115" spans="1:11" ht="32" hidden="1" x14ac:dyDescent="0.2">
      <c r="A115" s="1" t="s">
        <v>310</v>
      </c>
      <c r="B115" s="2" t="s">
        <v>318</v>
      </c>
      <c r="C115" s="2" t="s">
        <v>319</v>
      </c>
      <c r="J115" s="13"/>
      <c r="K115" s="2"/>
    </row>
    <row r="116" spans="1:11" ht="128" x14ac:dyDescent="0.2">
      <c r="A116" s="1" t="s">
        <v>320</v>
      </c>
      <c r="B116" s="2" t="s">
        <v>321</v>
      </c>
      <c r="C116" s="2" t="s">
        <v>322</v>
      </c>
      <c r="H116" s="2" t="s">
        <v>323</v>
      </c>
      <c r="I116" s="2" t="s">
        <v>324</v>
      </c>
      <c r="J116" s="13" t="s">
        <v>699</v>
      </c>
      <c r="K116" s="2" t="s">
        <v>642</v>
      </c>
    </row>
    <row r="117" spans="1:11" ht="32" hidden="1" x14ac:dyDescent="0.2">
      <c r="A117" s="1" t="s">
        <v>320</v>
      </c>
      <c r="B117" s="2" t="s">
        <v>323</v>
      </c>
      <c r="J117" s="13"/>
      <c r="K117" s="2"/>
    </row>
    <row r="118" spans="1:11" ht="256" x14ac:dyDescent="0.2">
      <c r="A118" s="1" t="s">
        <v>325</v>
      </c>
      <c r="B118" s="2" t="s">
        <v>326</v>
      </c>
      <c r="C118" s="2" t="s">
        <v>327</v>
      </c>
      <c r="D118" s="2" t="s">
        <v>28</v>
      </c>
      <c r="E118" s="2" t="s">
        <v>328</v>
      </c>
      <c r="F118" s="1">
        <v>1215</v>
      </c>
      <c r="G118" s="1">
        <v>1234</v>
      </c>
      <c r="H118" s="2" t="s">
        <v>329</v>
      </c>
      <c r="I118" s="2" t="s">
        <v>18</v>
      </c>
      <c r="J118" s="13" t="s">
        <v>700</v>
      </c>
      <c r="K118" s="2" t="s">
        <v>643</v>
      </c>
    </row>
    <row r="119" spans="1:11" ht="48" hidden="1" x14ac:dyDescent="0.2">
      <c r="A119" s="1" t="s">
        <v>325</v>
      </c>
      <c r="B119" s="2" t="s">
        <v>329</v>
      </c>
      <c r="J119" s="13"/>
      <c r="K119" s="2"/>
    </row>
    <row r="120" spans="1:11" ht="112" x14ac:dyDescent="0.2">
      <c r="A120" s="1" t="s">
        <v>330</v>
      </c>
      <c r="B120" s="2" t="s">
        <v>331</v>
      </c>
      <c r="C120" s="2" t="s">
        <v>332</v>
      </c>
      <c r="H120" s="2" t="s">
        <v>333</v>
      </c>
      <c r="I120" s="2" t="s">
        <v>185</v>
      </c>
      <c r="J120" s="13" t="s">
        <v>701</v>
      </c>
      <c r="K120" s="2" t="s">
        <v>644</v>
      </c>
    </row>
    <row r="121" spans="1:11" ht="48" hidden="1" x14ac:dyDescent="0.2">
      <c r="A121" s="1" t="s">
        <v>330</v>
      </c>
      <c r="B121" s="2" t="s">
        <v>333</v>
      </c>
      <c r="J121" s="13"/>
      <c r="K121" s="2"/>
    </row>
    <row r="122" spans="1:11" ht="96" hidden="1" x14ac:dyDescent="0.2">
      <c r="A122" s="1" t="s">
        <v>330</v>
      </c>
      <c r="B122" s="2" t="s">
        <v>334</v>
      </c>
      <c r="C122" s="2" t="s">
        <v>335</v>
      </c>
      <c r="J122" s="13"/>
      <c r="K122" s="2"/>
    </row>
    <row r="123" spans="1:11" ht="112" x14ac:dyDescent="0.2">
      <c r="A123" s="1" t="s">
        <v>330</v>
      </c>
      <c r="B123" s="2" t="s">
        <v>336</v>
      </c>
      <c r="C123" s="2" t="s">
        <v>337</v>
      </c>
      <c r="H123" s="2" t="s">
        <v>338</v>
      </c>
      <c r="I123" s="2" t="s">
        <v>55</v>
      </c>
      <c r="J123" s="13"/>
      <c r="K123" s="2"/>
    </row>
    <row r="124" spans="1:11" ht="32" hidden="1" x14ac:dyDescent="0.2">
      <c r="A124" s="1" t="s">
        <v>330</v>
      </c>
      <c r="B124" s="2" t="s">
        <v>338</v>
      </c>
      <c r="J124" s="13"/>
      <c r="K124" s="2"/>
    </row>
    <row r="125" spans="1:11" ht="272" x14ac:dyDescent="0.2">
      <c r="A125" s="1" t="s">
        <v>339</v>
      </c>
      <c r="B125" s="2" t="s">
        <v>340</v>
      </c>
      <c r="C125" s="2" t="s">
        <v>341</v>
      </c>
      <c r="D125" s="2" t="s">
        <v>342</v>
      </c>
      <c r="E125" s="2" t="s">
        <v>343</v>
      </c>
      <c r="F125" s="1">
        <v>1195</v>
      </c>
      <c r="G125" s="1">
        <v>1233</v>
      </c>
      <c r="H125" s="2" t="s">
        <v>344</v>
      </c>
      <c r="I125" s="2" t="s">
        <v>297</v>
      </c>
      <c r="J125" s="13" t="s">
        <v>702</v>
      </c>
      <c r="K125" s="2" t="s">
        <v>644</v>
      </c>
    </row>
    <row r="126" spans="1:11" ht="32" hidden="1" x14ac:dyDescent="0.2">
      <c r="A126" s="1" t="s">
        <v>339</v>
      </c>
      <c r="B126" s="2" t="s">
        <v>344</v>
      </c>
      <c r="J126" s="13"/>
      <c r="K126" s="2"/>
    </row>
    <row r="127" spans="1:11" ht="32" hidden="1" x14ac:dyDescent="0.2">
      <c r="A127" s="1" t="s">
        <v>345</v>
      </c>
      <c r="B127" s="2" t="s">
        <v>346</v>
      </c>
      <c r="J127" s="13"/>
      <c r="K127" s="2"/>
    </row>
    <row r="128" spans="1:11" ht="80" hidden="1" x14ac:dyDescent="0.2">
      <c r="A128" s="1" t="s">
        <v>347</v>
      </c>
      <c r="B128" s="2" t="s">
        <v>348</v>
      </c>
      <c r="H128" s="2" t="s">
        <v>349</v>
      </c>
      <c r="I128" s="2" t="s">
        <v>350</v>
      </c>
      <c r="J128" s="13"/>
      <c r="K128" s="2"/>
    </row>
    <row r="129" spans="1:11" ht="32" hidden="1" x14ac:dyDescent="0.2">
      <c r="A129" s="1" t="s">
        <v>347</v>
      </c>
      <c r="B129" s="2" t="s">
        <v>349</v>
      </c>
      <c r="J129" s="13"/>
      <c r="K129" s="2"/>
    </row>
    <row r="130" spans="1:11" ht="32" hidden="1" x14ac:dyDescent="0.2">
      <c r="A130" s="1" t="s">
        <v>351</v>
      </c>
      <c r="B130" s="2" t="s">
        <v>352</v>
      </c>
      <c r="J130" s="13"/>
      <c r="K130" s="2"/>
    </row>
    <row r="131" spans="1:11" ht="208" hidden="1" x14ac:dyDescent="0.2">
      <c r="A131" s="1" t="s">
        <v>353</v>
      </c>
      <c r="B131" s="2" t="s">
        <v>354</v>
      </c>
      <c r="D131" s="2" t="s">
        <v>355</v>
      </c>
      <c r="E131" s="2" t="s">
        <v>356</v>
      </c>
      <c r="F131" s="1">
        <v>1220</v>
      </c>
      <c r="G131" s="1">
        <v>1221</v>
      </c>
      <c r="H131" s="2" t="s">
        <v>357</v>
      </c>
      <c r="I131" s="2" t="s">
        <v>268</v>
      </c>
      <c r="J131" s="13" t="s">
        <v>703</v>
      </c>
      <c r="K131" s="2" t="s">
        <v>638</v>
      </c>
    </row>
    <row r="132" spans="1:11" ht="48" hidden="1" x14ac:dyDescent="0.2">
      <c r="A132" s="1" t="s">
        <v>353</v>
      </c>
      <c r="B132" s="2" t="s">
        <v>357</v>
      </c>
      <c r="J132" s="13"/>
      <c r="K132" s="2"/>
    </row>
    <row r="133" spans="1:11" ht="96" hidden="1" x14ac:dyDescent="0.2">
      <c r="A133" s="1" t="s">
        <v>358</v>
      </c>
      <c r="B133" s="2" t="s">
        <v>359</v>
      </c>
      <c r="J133" s="13"/>
      <c r="K133" s="2"/>
    </row>
    <row r="134" spans="1:11" ht="64" hidden="1" x14ac:dyDescent="0.2">
      <c r="A134" s="1" t="s">
        <v>360</v>
      </c>
      <c r="B134" s="2" t="s">
        <v>361</v>
      </c>
      <c r="J134" s="13"/>
      <c r="K134" s="2"/>
    </row>
    <row r="135" spans="1:11" ht="96" hidden="1" x14ac:dyDescent="0.2">
      <c r="A135" s="1" t="s">
        <v>362</v>
      </c>
      <c r="B135" s="2" t="s">
        <v>363</v>
      </c>
      <c r="H135" s="2" t="s">
        <v>364</v>
      </c>
      <c r="I135" s="2" t="s">
        <v>365</v>
      </c>
      <c r="J135" s="13" t="s">
        <v>704</v>
      </c>
      <c r="K135" s="2" t="s">
        <v>645</v>
      </c>
    </row>
    <row r="136" spans="1:11" ht="32" hidden="1" x14ac:dyDescent="0.2">
      <c r="A136" s="1" t="s">
        <v>362</v>
      </c>
      <c r="B136" s="2" t="s">
        <v>364</v>
      </c>
      <c r="J136" s="13"/>
      <c r="K136" s="2"/>
    </row>
    <row r="137" spans="1:11" ht="48" hidden="1" x14ac:dyDescent="0.2">
      <c r="A137" s="1" t="s">
        <v>366</v>
      </c>
      <c r="B137" s="2" t="s">
        <v>367</v>
      </c>
      <c r="J137" s="13"/>
      <c r="K137" s="2"/>
    </row>
    <row r="138" spans="1:11" ht="96" hidden="1" x14ac:dyDescent="0.2">
      <c r="A138" s="1" t="s">
        <v>368</v>
      </c>
      <c r="B138" s="2" t="s">
        <v>369</v>
      </c>
      <c r="H138" s="2" t="s">
        <v>370</v>
      </c>
      <c r="J138" s="13"/>
      <c r="K138" s="2"/>
    </row>
    <row r="139" spans="1:11" ht="128" hidden="1" x14ac:dyDescent="0.2">
      <c r="A139" s="1" t="s">
        <v>371</v>
      </c>
      <c r="B139" s="2" t="s">
        <v>372</v>
      </c>
      <c r="D139" s="2" t="s">
        <v>373</v>
      </c>
      <c r="E139" s="2" t="s">
        <v>374</v>
      </c>
      <c r="F139" s="1">
        <v>1231</v>
      </c>
      <c r="G139" s="1">
        <v>1241</v>
      </c>
      <c r="H139" s="2" t="s">
        <v>375</v>
      </c>
      <c r="I139" s="2" t="s">
        <v>307</v>
      </c>
      <c r="J139" s="13" t="s">
        <v>705</v>
      </c>
      <c r="K139" s="2" t="s">
        <v>645</v>
      </c>
    </row>
    <row r="140" spans="1:11" ht="48" hidden="1" x14ac:dyDescent="0.2">
      <c r="A140" s="1" t="s">
        <v>371</v>
      </c>
      <c r="B140" s="2" t="s">
        <v>375</v>
      </c>
      <c r="J140" s="13"/>
      <c r="K140" s="2"/>
    </row>
    <row r="141" spans="1:11" ht="128" hidden="1" x14ac:dyDescent="0.2">
      <c r="A141" s="1" t="s">
        <v>376</v>
      </c>
      <c r="B141" s="2" t="s">
        <v>377</v>
      </c>
      <c r="D141" s="2" t="s">
        <v>15</v>
      </c>
      <c r="E141" s="2" t="s">
        <v>378</v>
      </c>
      <c r="F141" s="1">
        <v>1230</v>
      </c>
      <c r="G141" s="1">
        <v>1236</v>
      </c>
      <c r="H141" s="2" t="s">
        <v>379</v>
      </c>
      <c r="I141" s="2" t="s">
        <v>380</v>
      </c>
      <c r="J141" s="13" t="s">
        <v>705</v>
      </c>
      <c r="K141" s="2" t="s">
        <v>645</v>
      </c>
    </row>
    <row r="142" spans="1:11" ht="48" hidden="1" x14ac:dyDescent="0.2">
      <c r="A142" s="1" t="s">
        <v>376</v>
      </c>
      <c r="B142" s="2" t="s">
        <v>379</v>
      </c>
      <c r="J142" s="13"/>
      <c r="K142" s="2"/>
    </row>
    <row r="143" spans="1:11" ht="144" hidden="1" x14ac:dyDescent="0.2">
      <c r="A143" s="1" t="s">
        <v>381</v>
      </c>
      <c r="B143" s="2" t="s">
        <v>382</v>
      </c>
      <c r="H143" s="2" t="s">
        <v>383</v>
      </c>
      <c r="I143" s="2" t="s">
        <v>384</v>
      </c>
      <c r="J143" s="13" t="s">
        <v>706</v>
      </c>
      <c r="K143" s="2" t="s">
        <v>645</v>
      </c>
    </row>
    <row r="144" spans="1:11" ht="32" hidden="1" x14ac:dyDescent="0.2">
      <c r="A144" s="1" t="s">
        <v>381</v>
      </c>
      <c r="B144" s="2" t="s">
        <v>383</v>
      </c>
      <c r="J144" s="13"/>
      <c r="K144" s="2"/>
    </row>
    <row r="145" spans="1:11" ht="176" hidden="1" x14ac:dyDescent="0.2">
      <c r="A145" s="1" t="s">
        <v>385</v>
      </c>
      <c r="B145" s="2" t="s">
        <v>386</v>
      </c>
      <c r="D145" s="2" t="s">
        <v>387</v>
      </c>
      <c r="E145" s="2" t="s">
        <v>388</v>
      </c>
      <c r="F145" s="1">
        <v>1239</v>
      </c>
      <c r="G145" s="1">
        <v>1241</v>
      </c>
      <c r="H145" s="2" t="s">
        <v>389</v>
      </c>
      <c r="I145" s="2" t="s">
        <v>390</v>
      </c>
      <c r="J145" s="13" t="s">
        <v>707</v>
      </c>
      <c r="K145" s="2" t="s">
        <v>645</v>
      </c>
    </row>
    <row r="146" spans="1:11" ht="48" hidden="1" x14ac:dyDescent="0.2">
      <c r="A146" s="1" t="s">
        <v>385</v>
      </c>
      <c r="B146" s="2" t="s">
        <v>389</v>
      </c>
      <c r="J146" s="13"/>
      <c r="K146" s="2"/>
    </row>
    <row r="147" spans="1:11" ht="128" hidden="1" x14ac:dyDescent="0.2">
      <c r="A147" s="1" t="s">
        <v>391</v>
      </c>
      <c r="B147" s="2" t="s">
        <v>392</v>
      </c>
      <c r="D147" s="2" t="s">
        <v>3</v>
      </c>
      <c r="E147" s="2" t="s">
        <v>393</v>
      </c>
      <c r="F147" s="1">
        <v>1238</v>
      </c>
      <c r="G147" s="1">
        <v>1240</v>
      </c>
      <c r="H147" s="2" t="s">
        <v>394</v>
      </c>
      <c r="I147" s="2" t="s">
        <v>84</v>
      </c>
      <c r="J147" s="13" t="s">
        <v>705</v>
      </c>
      <c r="K147" s="2" t="s">
        <v>645</v>
      </c>
    </row>
    <row r="148" spans="1:11" ht="48" hidden="1" x14ac:dyDescent="0.2">
      <c r="A148" s="1" t="s">
        <v>391</v>
      </c>
      <c r="B148" s="2" t="s">
        <v>394</v>
      </c>
      <c r="J148" s="13"/>
      <c r="K148" s="2"/>
    </row>
    <row r="149" spans="1:11" ht="32" hidden="1" x14ac:dyDescent="0.2">
      <c r="A149" s="1" t="s">
        <v>395</v>
      </c>
      <c r="B149" s="2" t="s">
        <v>396</v>
      </c>
      <c r="J149" s="13"/>
      <c r="K149" s="2"/>
    </row>
    <row r="150" spans="1:11" ht="240" hidden="1" x14ac:dyDescent="0.2">
      <c r="A150" s="1" t="s">
        <v>397</v>
      </c>
      <c r="B150" s="2" t="s">
        <v>398</v>
      </c>
      <c r="D150" s="2" t="s">
        <v>399</v>
      </c>
      <c r="E150" s="2" t="s">
        <v>400</v>
      </c>
      <c r="F150" s="1">
        <v>1225</v>
      </c>
      <c r="G150" s="1">
        <v>1240</v>
      </c>
      <c r="H150" s="2" t="s">
        <v>401</v>
      </c>
      <c r="I150" s="2" t="s">
        <v>287</v>
      </c>
      <c r="J150" s="13" t="s">
        <v>708</v>
      </c>
      <c r="K150" s="2" t="s">
        <v>646</v>
      </c>
    </row>
    <row r="151" spans="1:11" ht="48" hidden="1" x14ac:dyDescent="0.2">
      <c r="A151" s="1" t="s">
        <v>397</v>
      </c>
      <c r="B151" s="2" t="s">
        <v>401</v>
      </c>
      <c r="J151" s="13"/>
      <c r="K151" s="2"/>
    </row>
    <row r="152" spans="1:11" ht="192" hidden="1" x14ac:dyDescent="0.2">
      <c r="A152" s="1" t="s">
        <v>402</v>
      </c>
      <c r="B152" s="2" t="s">
        <v>403</v>
      </c>
      <c r="D152" s="2" t="s">
        <v>404</v>
      </c>
      <c r="E152" s="2" t="s">
        <v>405</v>
      </c>
      <c r="F152" s="1">
        <v>1235</v>
      </c>
      <c r="G152" s="1">
        <v>1244</v>
      </c>
      <c r="H152" s="2" t="s">
        <v>406</v>
      </c>
      <c r="I152" s="2" t="s">
        <v>407</v>
      </c>
      <c r="J152" s="13" t="s">
        <v>709</v>
      </c>
      <c r="K152" s="2" t="s">
        <v>647</v>
      </c>
    </row>
    <row r="153" spans="1:11" ht="48" hidden="1" x14ac:dyDescent="0.2">
      <c r="A153" s="1" t="s">
        <v>402</v>
      </c>
      <c r="B153" s="2" t="s">
        <v>406</v>
      </c>
      <c r="J153" s="13"/>
      <c r="K153" s="2"/>
    </row>
    <row r="154" spans="1:11" ht="160" hidden="1" x14ac:dyDescent="0.2">
      <c r="A154" s="1" t="s">
        <v>408</v>
      </c>
      <c r="B154" s="2" t="s">
        <v>409</v>
      </c>
      <c r="D154" s="2" t="s">
        <v>410</v>
      </c>
      <c r="E154" s="2" t="s">
        <v>411</v>
      </c>
      <c r="F154" s="1">
        <v>1240</v>
      </c>
      <c r="G154" s="1">
        <v>1244</v>
      </c>
      <c r="H154" s="2" t="s">
        <v>412</v>
      </c>
      <c r="I154" s="2" t="s">
        <v>413</v>
      </c>
      <c r="J154" s="13" t="s">
        <v>710</v>
      </c>
      <c r="K154" s="2" t="s">
        <v>620</v>
      </c>
    </row>
    <row r="155" spans="1:11" ht="48" hidden="1" x14ac:dyDescent="0.2">
      <c r="A155" s="1" t="s">
        <v>408</v>
      </c>
      <c r="B155" s="2" t="s">
        <v>412</v>
      </c>
      <c r="J155" s="13"/>
      <c r="K155" s="2"/>
    </row>
    <row r="156" spans="1:11" ht="160" hidden="1" x14ac:dyDescent="0.2">
      <c r="A156" s="1" t="s">
        <v>414</v>
      </c>
      <c r="B156" s="2" t="s">
        <v>415</v>
      </c>
      <c r="H156" s="2" t="s">
        <v>416</v>
      </c>
      <c r="I156" s="2" t="s">
        <v>94</v>
      </c>
      <c r="J156" s="13"/>
      <c r="K156" s="2"/>
    </row>
    <row r="157" spans="1:11" ht="48" hidden="1" x14ac:dyDescent="0.2">
      <c r="A157" s="1" t="s">
        <v>414</v>
      </c>
      <c r="B157" s="2" t="s">
        <v>416</v>
      </c>
      <c r="J157" s="13"/>
      <c r="K157" s="2"/>
    </row>
    <row r="158" spans="1:11" ht="96" hidden="1" x14ac:dyDescent="0.2">
      <c r="A158" s="1" t="s">
        <v>417</v>
      </c>
      <c r="B158" s="2" t="s">
        <v>418</v>
      </c>
      <c r="H158" s="2" t="s">
        <v>419</v>
      </c>
      <c r="I158" s="2" t="s">
        <v>55</v>
      </c>
      <c r="J158" s="13"/>
      <c r="K158" s="2"/>
    </row>
    <row r="159" spans="1:11" ht="32" hidden="1" x14ac:dyDescent="0.2">
      <c r="A159" s="1" t="s">
        <v>417</v>
      </c>
      <c r="B159" s="2" t="s">
        <v>419</v>
      </c>
      <c r="J159" s="13"/>
      <c r="K159" s="2"/>
    </row>
    <row r="160" spans="1:11" ht="240" hidden="1" x14ac:dyDescent="0.2">
      <c r="A160" s="1" t="s">
        <v>420</v>
      </c>
      <c r="B160" s="2" t="s">
        <v>421</v>
      </c>
      <c r="D160" s="2" t="s">
        <v>422</v>
      </c>
      <c r="E160" s="2" t="s">
        <v>423</v>
      </c>
      <c r="F160" s="1">
        <v>1215</v>
      </c>
      <c r="G160" s="1">
        <v>1243</v>
      </c>
      <c r="H160" s="2" t="s">
        <v>424</v>
      </c>
      <c r="I160" s="2" t="s">
        <v>413</v>
      </c>
      <c r="J160" s="13" t="s">
        <v>711</v>
      </c>
      <c r="K160" s="2" t="s">
        <v>648</v>
      </c>
    </row>
    <row r="161" spans="1:11" ht="48" hidden="1" x14ac:dyDescent="0.2">
      <c r="A161" s="1" t="s">
        <v>420</v>
      </c>
      <c r="B161" s="2" t="s">
        <v>424</v>
      </c>
      <c r="J161" s="13"/>
      <c r="K161" s="2"/>
    </row>
    <row r="162" spans="1:11" hidden="1" x14ac:dyDescent="0.2">
      <c r="A162" s="1" t="s">
        <v>425</v>
      </c>
      <c r="B162" s="2" t="s">
        <v>426</v>
      </c>
      <c r="J162" s="13"/>
      <c r="K162" s="2"/>
    </row>
    <row r="163" spans="1:11" ht="256" hidden="1" x14ac:dyDescent="0.2">
      <c r="A163" s="1" t="s">
        <v>427</v>
      </c>
      <c r="B163" s="2" t="s">
        <v>428</v>
      </c>
      <c r="D163" s="2" t="s">
        <v>429</v>
      </c>
      <c r="E163" s="2" t="s">
        <v>430</v>
      </c>
      <c r="F163" s="1">
        <v>1229</v>
      </c>
      <c r="G163" s="1">
        <v>1244</v>
      </c>
      <c r="H163" s="2" t="s">
        <v>431</v>
      </c>
      <c r="I163" s="2" t="s">
        <v>432</v>
      </c>
      <c r="J163" s="13" t="s">
        <v>712</v>
      </c>
      <c r="K163" s="2" t="s">
        <v>645</v>
      </c>
    </row>
    <row r="164" spans="1:11" ht="48" hidden="1" x14ac:dyDescent="0.2">
      <c r="A164" s="1" t="s">
        <v>427</v>
      </c>
      <c r="B164" s="2" t="s">
        <v>431</v>
      </c>
      <c r="J164" s="13"/>
      <c r="K164" s="2"/>
    </row>
    <row r="165" spans="1:11" ht="288" hidden="1" x14ac:dyDescent="0.2">
      <c r="A165" s="1" t="s">
        <v>433</v>
      </c>
      <c r="B165" s="2" t="s">
        <v>434</v>
      </c>
      <c r="D165" s="2" t="s">
        <v>261</v>
      </c>
      <c r="E165" s="2" t="s">
        <v>435</v>
      </c>
      <c r="F165" s="1">
        <v>1233</v>
      </c>
      <c r="G165" s="1">
        <v>1244</v>
      </c>
      <c r="H165" s="2" t="s">
        <v>436</v>
      </c>
      <c r="I165" s="2" t="s">
        <v>18</v>
      </c>
      <c r="J165" s="13" t="s">
        <v>713</v>
      </c>
      <c r="K165" s="2" t="s">
        <v>649</v>
      </c>
    </row>
    <row r="166" spans="1:11" ht="48" hidden="1" x14ac:dyDescent="0.2">
      <c r="A166" s="1" t="s">
        <v>433</v>
      </c>
      <c r="B166" s="2" t="s">
        <v>436</v>
      </c>
      <c r="J166" s="13"/>
      <c r="K166" s="2"/>
    </row>
    <row r="167" spans="1:11" ht="240" hidden="1" x14ac:dyDescent="0.2">
      <c r="A167" s="1" t="s">
        <v>437</v>
      </c>
      <c r="B167" s="2" t="s">
        <v>438</v>
      </c>
      <c r="D167" s="2" t="s">
        <v>15</v>
      </c>
      <c r="E167" s="2" t="s">
        <v>439</v>
      </c>
      <c r="F167" s="1">
        <v>1230</v>
      </c>
      <c r="G167" s="1">
        <v>1242</v>
      </c>
      <c r="H167" s="2" t="s">
        <v>440</v>
      </c>
      <c r="I167" s="2" t="s">
        <v>257</v>
      </c>
      <c r="J167" s="13" t="s">
        <v>714</v>
      </c>
      <c r="K167" s="2" t="s">
        <v>650</v>
      </c>
    </row>
    <row r="168" spans="1:11" ht="32" hidden="1" x14ac:dyDescent="0.2">
      <c r="A168" s="1" t="s">
        <v>437</v>
      </c>
      <c r="B168" s="2" t="s">
        <v>440</v>
      </c>
      <c r="J168" s="13"/>
      <c r="K168" s="2"/>
    </row>
    <row r="169" spans="1:11" ht="224" hidden="1" x14ac:dyDescent="0.2">
      <c r="A169" s="1" t="s">
        <v>441</v>
      </c>
      <c r="B169" s="2" t="s">
        <v>442</v>
      </c>
      <c r="H169" s="2" t="s">
        <v>443</v>
      </c>
      <c r="I169" s="2" t="s">
        <v>110</v>
      </c>
      <c r="J169" s="13" t="s">
        <v>715</v>
      </c>
      <c r="K169" s="2" t="s">
        <v>644</v>
      </c>
    </row>
    <row r="170" spans="1:11" ht="48" hidden="1" x14ac:dyDescent="0.2">
      <c r="A170" s="1" t="s">
        <v>441</v>
      </c>
      <c r="B170" s="2" t="s">
        <v>443</v>
      </c>
      <c r="J170" s="13"/>
      <c r="K170" s="2"/>
    </row>
    <row r="171" spans="1:11" ht="128" hidden="1" x14ac:dyDescent="0.2">
      <c r="A171" s="1" t="s">
        <v>444</v>
      </c>
      <c r="B171" s="2" t="s">
        <v>445</v>
      </c>
      <c r="H171" s="2" t="s">
        <v>446</v>
      </c>
      <c r="I171" s="2" t="s">
        <v>350</v>
      </c>
      <c r="J171" s="13"/>
      <c r="K171" s="2"/>
    </row>
    <row r="172" spans="1:11" ht="48" hidden="1" x14ac:dyDescent="0.2">
      <c r="A172" s="1" t="s">
        <v>444</v>
      </c>
      <c r="B172" s="2" t="s">
        <v>446</v>
      </c>
      <c r="J172" s="13"/>
      <c r="K172" s="2"/>
    </row>
    <row r="173" spans="1:11" ht="192" hidden="1" x14ac:dyDescent="0.2">
      <c r="A173" s="1" t="s">
        <v>447</v>
      </c>
      <c r="B173" s="2" t="s">
        <v>448</v>
      </c>
      <c r="D173" s="2" t="s">
        <v>449</v>
      </c>
      <c r="E173" s="2" t="s">
        <v>450</v>
      </c>
      <c r="F173" s="1">
        <v>1227</v>
      </c>
      <c r="G173" s="1">
        <v>1235</v>
      </c>
      <c r="H173" s="2" t="s">
        <v>451</v>
      </c>
      <c r="I173" s="2" t="s">
        <v>110</v>
      </c>
      <c r="J173" s="13" t="s">
        <v>716</v>
      </c>
      <c r="K173" s="2" t="s">
        <v>621</v>
      </c>
    </row>
    <row r="174" spans="1:11" ht="32" hidden="1" x14ac:dyDescent="0.2">
      <c r="A174" s="1" t="s">
        <v>447</v>
      </c>
      <c r="B174" s="2" t="s">
        <v>451</v>
      </c>
      <c r="J174" s="13"/>
      <c r="K174" s="2"/>
    </row>
    <row r="175" spans="1:11" ht="96" hidden="1" x14ac:dyDescent="0.2">
      <c r="A175" s="1" t="s">
        <v>452</v>
      </c>
      <c r="B175" s="2" t="s">
        <v>453</v>
      </c>
      <c r="J175" s="13"/>
      <c r="K175" s="2"/>
    </row>
    <row r="176" spans="1:11" ht="160" hidden="1" x14ac:dyDescent="0.2">
      <c r="A176" s="1" t="s">
        <v>454</v>
      </c>
      <c r="B176" s="2" t="s">
        <v>455</v>
      </c>
      <c r="H176" s="2" t="s">
        <v>456</v>
      </c>
      <c r="I176" s="2" t="s">
        <v>457</v>
      </c>
      <c r="J176" s="13" t="s">
        <v>717</v>
      </c>
      <c r="K176" s="2" t="s">
        <v>644</v>
      </c>
    </row>
    <row r="177" spans="1:11" ht="32" hidden="1" x14ac:dyDescent="0.2">
      <c r="A177" s="1" t="s">
        <v>454</v>
      </c>
      <c r="B177" s="2" t="s">
        <v>456</v>
      </c>
      <c r="J177" s="13"/>
      <c r="K177" s="2"/>
    </row>
    <row r="178" spans="1:11" ht="32" hidden="1" x14ac:dyDescent="0.2">
      <c r="A178" s="1" t="s">
        <v>458</v>
      </c>
      <c r="B178" s="2" t="s">
        <v>459</v>
      </c>
      <c r="J178" s="13"/>
      <c r="K178" s="2"/>
    </row>
    <row r="179" spans="1:11" ht="64" hidden="1" x14ac:dyDescent="0.2">
      <c r="A179" s="1" t="s">
        <v>460</v>
      </c>
      <c r="B179" s="2" t="s">
        <v>461</v>
      </c>
      <c r="J179" s="13"/>
      <c r="K179" s="2"/>
    </row>
    <row r="180" spans="1:11" ht="160" hidden="1" x14ac:dyDescent="0.2">
      <c r="A180" s="1" t="s">
        <v>462</v>
      </c>
      <c r="B180" s="2" t="s">
        <v>463</v>
      </c>
      <c r="D180" s="2" t="s">
        <v>464</v>
      </c>
      <c r="E180" s="2" t="s">
        <v>465</v>
      </c>
      <c r="F180" s="1">
        <v>1238</v>
      </c>
      <c r="G180" s="1">
        <v>1241</v>
      </c>
      <c r="H180" s="2" t="s">
        <v>466</v>
      </c>
      <c r="I180" s="2" t="s">
        <v>55</v>
      </c>
      <c r="J180" s="13" t="s">
        <v>718</v>
      </c>
      <c r="K180" s="2" t="s">
        <v>651</v>
      </c>
    </row>
    <row r="181" spans="1:11" ht="32" hidden="1" x14ac:dyDescent="0.2">
      <c r="A181" s="1" t="s">
        <v>462</v>
      </c>
      <c r="B181" s="2" t="s">
        <v>466</v>
      </c>
      <c r="J181" s="13"/>
      <c r="K181" s="2"/>
    </row>
    <row r="182" spans="1:11" ht="32" hidden="1" x14ac:dyDescent="0.2">
      <c r="A182" s="1" t="s">
        <v>467</v>
      </c>
      <c r="B182" s="2" t="s">
        <v>468</v>
      </c>
      <c r="J182" s="13"/>
      <c r="K182" s="2"/>
    </row>
    <row r="183" spans="1:11" ht="144" hidden="1" x14ac:dyDescent="0.2">
      <c r="A183" s="1" t="s">
        <v>469</v>
      </c>
      <c r="B183" s="2" t="s">
        <v>470</v>
      </c>
      <c r="H183" s="2" t="s">
        <v>471</v>
      </c>
      <c r="I183" s="2" t="s">
        <v>55</v>
      </c>
      <c r="J183" s="13" t="s">
        <v>719</v>
      </c>
      <c r="K183" s="2" t="s">
        <v>620</v>
      </c>
    </row>
    <row r="184" spans="1:11" ht="32" hidden="1" x14ac:dyDescent="0.2">
      <c r="A184" s="1" t="s">
        <v>469</v>
      </c>
      <c r="B184" s="2" t="s">
        <v>471</v>
      </c>
      <c r="J184" s="13"/>
      <c r="K184" s="2"/>
    </row>
    <row r="185" spans="1:11" ht="32" hidden="1" x14ac:dyDescent="0.2">
      <c r="A185" s="1" t="s">
        <v>472</v>
      </c>
      <c r="B185" s="2" t="s">
        <v>473</v>
      </c>
      <c r="J185" s="13"/>
      <c r="K185" s="2"/>
    </row>
    <row r="186" spans="1:11" ht="32" hidden="1" x14ac:dyDescent="0.2">
      <c r="A186" s="1" t="s">
        <v>474</v>
      </c>
      <c r="B186" s="2" t="s">
        <v>475</v>
      </c>
      <c r="J186" s="13"/>
      <c r="K186" s="2"/>
    </row>
    <row r="187" spans="1:11" ht="128" hidden="1" x14ac:dyDescent="0.2">
      <c r="A187" s="1" t="s">
        <v>476</v>
      </c>
      <c r="B187" s="2" t="s">
        <v>477</v>
      </c>
      <c r="D187" s="2" t="s">
        <v>133</v>
      </c>
      <c r="E187" s="2" t="s">
        <v>478</v>
      </c>
      <c r="F187" s="1">
        <v>1233</v>
      </c>
      <c r="G187" s="1">
        <v>1241</v>
      </c>
      <c r="H187" s="2" t="s">
        <v>479</v>
      </c>
      <c r="I187" s="2" t="s">
        <v>480</v>
      </c>
      <c r="J187" s="13" t="s">
        <v>720</v>
      </c>
      <c r="K187" s="2" t="s">
        <v>645</v>
      </c>
    </row>
    <row r="188" spans="1:11" ht="48" hidden="1" x14ac:dyDescent="0.2">
      <c r="A188" s="1" t="s">
        <v>476</v>
      </c>
      <c r="B188" s="2" t="s">
        <v>479</v>
      </c>
      <c r="J188" s="13"/>
      <c r="K188" s="2"/>
    </row>
    <row r="189" spans="1:11" ht="112" hidden="1" x14ac:dyDescent="0.2">
      <c r="A189" s="1" t="s">
        <v>481</v>
      </c>
      <c r="B189" s="2" t="s">
        <v>482</v>
      </c>
      <c r="D189" s="2" t="s">
        <v>483</v>
      </c>
      <c r="E189" s="2" t="s">
        <v>484</v>
      </c>
      <c r="F189" s="1">
        <v>1240</v>
      </c>
      <c r="G189" s="1">
        <v>1243</v>
      </c>
      <c r="H189" s="2" t="s">
        <v>485</v>
      </c>
      <c r="I189" s="2" t="s">
        <v>486</v>
      </c>
      <c r="J189" s="13" t="s">
        <v>721</v>
      </c>
      <c r="K189" s="2" t="s">
        <v>645</v>
      </c>
    </row>
    <row r="190" spans="1:11" ht="48" hidden="1" x14ac:dyDescent="0.2">
      <c r="A190" s="1" t="s">
        <v>481</v>
      </c>
      <c r="B190" s="2" t="s">
        <v>485</v>
      </c>
      <c r="J190" s="13"/>
      <c r="K190" s="2"/>
    </row>
    <row r="191" spans="1:11" ht="112" hidden="1" x14ac:dyDescent="0.2">
      <c r="A191" s="1" t="s">
        <v>487</v>
      </c>
      <c r="B191" s="2" t="s">
        <v>488</v>
      </c>
      <c r="D191" s="2" t="s">
        <v>489</v>
      </c>
      <c r="E191" s="2" t="s">
        <v>490</v>
      </c>
      <c r="F191" s="1">
        <v>1237</v>
      </c>
      <c r="G191" s="1">
        <v>1237</v>
      </c>
      <c r="H191" s="2" t="s">
        <v>491</v>
      </c>
      <c r="I191" s="2" t="s">
        <v>50</v>
      </c>
      <c r="J191" s="13" t="s">
        <v>722</v>
      </c>
      <c r="K191" s="2" t="s">
        <v>652</v>
      </c>
    </row>
    <row r="192" spans="1:11" ht="48" hidden="1" x14ac:dyDescent="0.2">
      <c r="A192" s="1" t="s">
        <v>487</v>
      </c>
      <c r="B192" s="2" t="s">
        <v>491</v>
      </c>
      <c r="J192" s="13"/>
      <c r="K192" s="2"/>
    </row>
    <row r="193" spans="1:11" ht="48" hidden="1" x14ac:dyDescent="0.2">
      <c r="A193" s="1" t="s">
        <v>492</v>
      </c>
      <c r="B193" s="2" t="s">
        <v>493</v>
      </c>
      <c r="J193" s="13"/>
      <c r="K193" s="2"/>
    </row>
    <row r="194" spans="1:11" ht="112" hidden="1" x14ac:dyDescent="0.2">
      <c r="A194" s="1" t="s">
        <v>494</v>
      </c>
      <c r="B194" s="2" t="s">
        <v>495</v>
      </c>
      <c r="D194" s="2" t="s">
        <v>496</v>
      </c>
      <c r="E194" s="2" t="s">
        <v>393</v>
      </c>
      <c r="F194" s="1">
        <v>1241</v>
      </c>
      <c r="G194" s="1">
        <v>1243</v>
      </c>
      <c r="H194" s="2" t="s">
        <v>497</v>
      </c>
      <c r="I194" s="2" t="s">
        <v>287</v>
      </c>
      <c r="J194" s="13" t="s">
        <v>723</v>
      </c>
      <c r="K194" s="2" t="s">
        <v>653</v>
      </c>
    </row>
    <row r="195" spans="1:11" ht="32" hidden="1" x14ac:dyDescent="0.2">
      <c r="A195" s="1" t="s">
        <v>494</v>
      </c>
      <c r="B195" s="2" t="s">
        <v>497</v>
      </c>
      <c r="J195" s="13"/>
      <c r="K195" s="2"/>
    </row>
    <row r="196" spans="1:11" ht="112" hidden="1" x14ac:dyDescent="0.2">
      <c r="A196" s="1" t="s">
        <v>498</v>
      </c>
      <c r="B196" s="2" t="s">
        <v>499</v>
      </c>
      <c r="H196" s="2" t="s">
        <v>500</v>
      </c>
      <c r="I196" s="2" t="s">
        <v>350</v>
      </c>
      <c r="J196" s="13" t="s">
        <v>724</v>
      </c>
      <c r="K196" s="2" t="s">
        <v>620</v>
      </c>
    </row>
    <row r="197" spans="1:11" ht="48" hidden="1" x14ac:dyDescent="0.2">
      <c r="A197" s="1" t="s">
        <v>498</v>
      </c>
      <c r="B197" s="2" t="s">
        <v>500</v>
      </c>
      <c r="J197" s="13"/>
      <c r="K197" s="2"/>
    </row>
    <row r="198" spans="1:11" ht="160" hidden="1" x14ac:dyDescent="0.2">
      <c r="A198" s="1" t="s">
        <v>501</v>
      </c>
      <c r="B198" s="2" t="s">
        <v>502</v>
      </c>
      <c r="D198" s="2" t="s">
        <v>503</v>
      </c>
      <c r="E198" s="2" t="s">
        <v>504</v>
      </c>
      <c r="F198" s="1">
        <v>1205</v>
      </c>
      <c r="G198" s="1">
        <v>1215</v>
      </c>
      <c r="H198" s="2" t="s">
        <v>505</v>
      </c>
      <c r="I198" s="2" t="s">
        <v>506</v>
      </c>
      <c r="J198" s="13"/>
      <c r="K198" s="2"/>
    </row>
    <row r="199" spans="1:11" ht="32" hidden="1" x14ac:dyDescent="0.2">
      <c r="A199" s="1" t="s">
        <v>501</v>
      </c>
      <c r="B199" s="2" t="s">
        <v>505</v>
      </c>
      <c r="J199" s="13"/>
      <c r="K199" s="2"/>
    </row>
    <row r="200" spans="1:11" ht="32" hidden="1" x14ac:dyDescent="0.2">
      <c r="A200" s="1" t="s">
        <v>507</v>
      </c>
      <c r="B200" s="2" t="s">
        <v>508</v>
      </c>
      <c r="J200" s="13"/>
      <c r="K200" s="2"/>
    </row>
    <row r="201" spans="1:11" ht="96" hidden="1" x14ac:dyDescent="0.2">
      <c r="A201" s="1" t="s">
        <v>509</v>
      </c>
      <c r="B201" s="2" t="s">
        <v>510</v>
      </c>
      <c r="J201" s="13"/>
      <c r="K201" s="2"/>
    </row>
    <row r="202" spans="1:11" ht="112" hidden="1" x14ac:dyDescent="0.2">
      <c r="A202" s="1" t="s">
        <v>511</v>
      </c>
      <c r="B202" s="2" t="s">
        <v>512</v>
      </c>
      <c r="H202" s="2" t="s">
        <v>513</v>
      </c>
      <c r="I202" s="2" t="s">
        <v>287</v>
      </c>
      <c r="J202" s="13"/>
      <c r="K202" s="2"/>
    </row>
    <row r="203" spans="1:11" ht="48" hidden="1" x14ac:dyDescent="0.2">
      <c r="A203" s="1" t="s">
        <v>511</v>
      </c>
      <c r="B203" s="2" t="s">
        <v>513</v>
      </c>
      <c r="J203" s="13"/>
      <c r="K203" s="2"/>
    </row>
    <row r="204" spans="1:11" ht="80" hidden="1" x14ac:dyDescent="0.2">
      <c r="A204" s="1" t="s">
        <v>514</v>
      </c>
      <c r="B204" s="2" t="s">
        <v>515</v>
      </c>
      <c r="J204" s="13"/>
      <c r="K204" s="2"/>
    </row>
    <row r="205" spans="1:11" ht="144" hidden="1" x14ac:dyDescent="0.2">
      <c r="A205" s="1" t="s">
        <v>516</v>
      </c>
      <c r="B205" s="2" t="s">
        <v>517</v>
      </c>
      <c r="D205" s="2" t="s">
        <v>518</v>
      </c>
      <c r="E205" s="2" t="s">
        <v>393</v>
      </c>
      <c r="F205" s="1">
        <v>1233</v>
      </c>
      <c r="G205" s="1">
        <v>1235</v>
      </c>
      <c r="H205" s="2" t="s">
        <v>519</v>
      </c>
      <c r="I205" s="2" t="s">
        <v>380</v>
      </c>
      <c r="J205" s="13" t="s">
        <v>725</v>
      </c>
      <c r="K205" s="2" t="s">
        <v>645</v>
      </c>
    </row>
    <row r="206" spans="1:11" ht="48" hidden="1" x14ac:dyDescent="0.2">
      <c r="A206" s="1" t="s">
        <v>516</v>
      </c>
      <c r="B206" s="2" t="s">
        <v>519</v>
      </c>
      <c r="J206" s="13"/>
      <c r="K206" s="2"/>
    </row>
    <row r="207" spans="1:11" ht="160" hidden="1" x14ac:dyDescent="0.2">
      <c r="A207" s="1" t="s">
        <v>520</v>
      </c>
      <c r="B207" s="2" t="s">
        <v>521</v>
      </c>
      <c r="D207" s="2" t="s">
        <v>522</v>
      </c>
      <c r="E207" s="2" t="s">
        <v>523</v>
      </c>
      <c r="F207" s="1">
        <v>1231</v>
      </c>
      <c r="G207" s="1">
        <v>1239</v>
      </c>
      <c r="H207" s="2" t="s">
        <v>524</v>
      </c>
      <c r="I207" s="2" t="s">
        <v>380</v>
      </c>
      <c r="J207" s="13" t="s">
        <v>705</v>
      </c>
      <c r="K207" s="2" t="s">
        <v>645</v>
      </c>
    </row>
    <row r="208" spans="1:11" ht="48" hidden="1" x14ac:dyDescent="0.2">
      <c r="A208" s="1" t="s">
        <v>520</v>
      </c>
      <c r="B208" s="2" t="s">
        <v>524</v>
      </c>
      <c r="J208" s="13"/>
      <c r="K208" s="2"/>
    </row>
    <row r="209" spans="1:13" ht="80" hidden="1" x14ac:dyDescent="0.2">
      <c r="A209" s="1" t="s">
        <v>525</v>
      </c>
      <c r="B209" s="2" t="s">
        <v>526</v>
      </c>
      <c r="H209" s="2" t="s">
        <v>527</v>
      </c>
      <c r="I209" s="2" t="s">
        <v>307</v>
      </c>
      <c r="J209" s="13"/>
      <c r="K209" s="2"/>
    </row>
    <row r="210" spans="1:13" ht="32" hidden="1" x14ac:dyDescent="0.2">
      <c r="A210" s="1" t="s">
        <v>525</v>
      </c>
      <c r="B210" s="2" t="s">
        <v>527</v>
      </c>
      <c r="J210" s="13"/>
      <c r="K210" s="2"/>
    </row>
    <row r="211" spans="1:13" ht="48" hidden="1" x14ac:dyDescent="0.2">
      <c r="A211" s="1" t="s">
        <v>528</v>
      </c>
      <c r="B211" s="2" t="s">
        <v>529</v>
      </c>
      <c r="J211" s="13"/>
      <c r="K211" s="2"/>
    </row>
    <row r="212" spans="1:13" ht="48" hidden="1" x14ac:dyDescent="0.2">
      <c r="A212" s="1" t="s">
        <v>530</v>
      </c>
      <c r="B212" s="2" t="s">
        <v>531</v>
      </c>
      <c r="J212" s="13"/>
      <c r="K212" s="2"/>
    </row>
    <row r="213" spans="1:13" ht="96" hidden="1" x14ac:dyDescent="0.2">
      <c r="A213" s="1" t="s">
        <v>532</v>
      </c>
      <c r="B213" s="2" t="s">
        <v>533</v>
      </c>
      <c r="J213" s="13"/>
      <c r="K213" s="2"/>
    </row>
    <row r="214" spans="1:13" ht="64" hidden="1" x14ac:dyDescent="0.2">
      <c r="A214" s="1" t="s">
        <v>534</v>
      </c>
      <c r="B214" s="2" t="s">
        <v>535</v>
      </c>
      <c r="J214" s="13"/>
      <c r="K214" s="2"/>
    </row>
    <row r="215" spans="1:13" ht="144" hidden="1" x14ac:dyDescent="0.2">
      <c r="A215" s="1" t="s">
        <v>536</v>
      </c>
      <c r="B215" s="2" t="s">
        <v>537</v>
      </c>
      <c r="J215" s="13"/>
      <c r="K215" s="2"/>
    </row>
    <row r="216" spans="1:13" ht="96" hidden="1" x14ac:dyDescent="0.2">
      <c r="A216" s="1" t="s">
        <v>538</v>
      </c>
      <c r="B216" s="2" t="s">
        <v>539</v>
      </c>
      <c r="J216" s="13"/>
      <c r="K216" s="2"/>
    </row>
    <row r="217" spans="1:13" ht="64" hidden="1" x14ac:dyDescent="0.2">
      <c r="A217" s="1" t="s">
        <v>540</v>
      </c>
      <c r="B217" s="2" t="s">
        <v>541</v>
      </c>
      <c r="J217" s="13"/>
      <c r="K217" s="2"/>
    </row>
    <row r="218" spans="1:13" ht="352" hidden="1" x14ac:dyDescent="0.2">
      <c r="A218" s="1" t="s">
        <v>542</v>
      </c>
      <c r="B218" s="2" t="s">
        <v>543</v>
      </c>
      <c r="D218" s="2" t="s">
        <v>544</v>
      </c>
      <c r="E218" s="2" t="s">
        <v>545</v>
      </c>
      <c r="F218" s="1">
        <v>1231</v>
      </c>
      <c r="G218" s="1">
        <v>1239</v>
      </c>
      <c r="H218" s="2" t="s">
        <v>546</v>
      </c>
      <c r="I218" s="2" t="s">
        <v>307</v>
      </c>
      <c r="J218" s="13" t="s">
        <v>726</v>
      </c>
      <c r="K218" s="2" t="s">
        <v>654</v>
      </c>
    </row>
    <row r="219" spans="1:13" ht="48" hidden="1" x14ac:dyDescent="0.2">
      <c r="A219" s="1" t="s">
        <v>542</v>
      </c>
      <c r="B219" s="2" t="s">
        <v>546</v>
      </c>
      <c r="J219" s="13"/>
      <c r="K219" s="2"/>
    </row>
    <row r="220" spans="1:13" hidden="1" x14ac:dyDescent="0.2">
      <c r="A220" s="1" t="s">
        <v>547</v>
      </c>
      <c r="B220" s="2" t="s">
        <v>548</v>
      </c>
      <c r="J220" s="13"/>
      <c r="K220" s="2"/>
    </row>
    <row r="221" spans="1:13" ht="224" hidden="1" x14ac:dyDescent="0.2">
      <c r="A221" s="1" t="s">
        <v>549</v>
      </c>
      <c r="B221" s="2" t="s">
        <v>550</v>
      </c>
      <c r="D221" s="2" t="s">
        <v>551</v>
      </c>
      <c r="E221" s="2" t="s">
        <v>552</v>
      </c>
      <c r="F221" s="1">
        <v>1231</v>
      </c>
      <c r="G221" s="1">
        <v>1240</v>
      </c>
      <c r="H221" s="2" t="s">
        <v>553</v>
      </c>
      <c r="I221" s="2" t="s">
        <v>307</v>
      </c>
      <c r="J221" s="13" t="s">
        <v>727</v>
      </c>
      <c r="K221" s="2" t="s">
        <v>655</v>
      </c>
    </row>
    <row r="222" spans="1:13" ht="48" hidden="1" x14ac:dyDescent="0.2">
      <c r="A222" s="1" t="s">
        <v>549</v>
      </c>
      <c r="B222" s="2" t="s">
        <v>553</v>
      </c>
      <c r="J222" s="13"/>
      <c r="K222" s="2"/>
    </row>
    <row r="223" spans="1:13" hidden="1" x14ac:dyDescent="0.2">
      <c r="K223" s="2"/>
      <c r="M223" s="12"/>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8"/>
  <sheetViews>
    <sheetView topLeftCell="A74" workbookViewId="0">
      <selection activeCell="A88" sqref="A1:A88"/>
    </sheetView>
  </sheetViews>
  <sheetFormatPr baseColWidth="10" defaultRowHeight="16" x14ac:dyDescent="0.2"/>
  <cols>
    <col min="1" max="1" width="56.6640625" customWidth="1"/>
  </cols>
  <sheetData>
    <row r="1" spans="1:1" ht="32" x14ac:dyDescent="0.2">
      <c r="A1" s="10" t="s">
        <v>6</v>
      </c>
    </row>
    <row r="2" spans="1:1" ht="32" x14ac:dyDescent="0.2">
      <c r="A2" s="11" t="s">
        <v>6</v>
      </c>
    </row>
    <row r="3" spans="1:1" ht="32" x14ac:dyDescent="0.2">
      <c r="A3" s="11" t="s">
        <v>18</v>
      </c>
    </row>
    <row r="4" spans="1:1" ht="32" x14ac:dyDescent="0.2">
      <c r="A4" s="10" t="s">
        <v>18</v>
      </c>
    </row>
    <row r="5" spans="1:1" ht="32" x14ac:dyDescent="0.2">
      <c r="A5" s="11" t="s">
        <v>6</v>
      </c>
    </row>
    <row r="6" spans="1:1" ht="32" x14ac:dyDescent="0.2">
      <c r="A6" s="11" t="s">
        <v>6</v>
      </c>
    </row>
    <row r="7" spans="1:1" x14ac:dyDescent="0.2">
      <c r="A7" s="11" t="s">
        <v>43</v>
      </c>
    </row>
    <row r="8" spans="1:1" x14ac:dyDescent="0.2">
      <c r="A8" s="11" t="s">
        <v>50</v>
      </c>
    </row>
    <row r="9" spans="1:1" x14ac:dyDescent="0.2">
      <c r="A9" s="11" t="s">
        <v>55</v>
      </c>
    </row>
    <row r="10" spans="1:1" x14ac:dyDescent="0.2">
      <c r="A10" s="10" t="s">
        <v>50</v>
      </c>
    </row>
    <row r="11" spans="1:1" x14ac:dyDescent="0.2">
      <c r="A11" s="10" t="s">
        <v>50</v>
      </c>
    </row>
    <row r="12" spans="1:1" x14ac:dyDescent="0.2">
      <c r="A12" s="10" t="s">
        <v>50</v>
      </c>
    </row>
    <row r="13" spans="1:1" ht="32" x14ac:dyDescent="0.2">
      <c r="A13" s="10" t="s">
        <v>84</v>
      </c>
    </row>
    <row r="14" spans="1:1" x14ac:dyDescent="0.2">
      <c r="A14" s="10" t="s">
        <v>50</v>
      </c>
    </row>
    <row r="15" spans="1:1" x14ac:dyDescent="0.2">
      <c r="A15" s="10" t="s">
        <v>94</v>
      </c>
    </row>
    <row r="16" spans="1:1" x14ac:dyDescent="0.2">
      <c r="A16" s="10" t="s">
        <v>50</v>
      </c>
    </row>
    <row r="17" spans="1:1" x14ac:dyDescent="0.2">
      <c r="A17" s="10" t="s">
        <v>50</v>
      </c>
    </row>
    <row r="18" spans="1:1" ht="32" x14ac:dyDescent="0.2">
      <c r="A18" s="10" t="s">
        <v>110</v>
      </c>
    </row>
    <row r="19" spans="1:1" ht="32" x14ac:dyDescent="0.2">
      <c r="A19" s="10" t="s">
        <v>18</v>
      </c>
    </row>
    <row r="20" spans="1:1" x14ac:dyDescent="0.2">
      <c r="A20" s="10" t="s">
        <v>55</v>
      </c>
    </row>
    <row r="21" spans="1:1" ht="32" x14ac:dyDescent="0.2">
      <c r="A21" s="10" t="s">
        <v>126</v>
      </c>
    </row>
    <row r="22" spans="1:1" ht="32" x14ac:dyDescent="0.2">
      <c r="A22" s="10" t="s">
        <v>126</v>
      </c>
    </row>
    <row r="23" spans="1:1" ht="32" x14ac:dyDescent="0.2">
      <c r="A23" s="11" t="s">
        <v>126</v>
      </c>
    </row>
    <row r="24" spans="1:1" x14ac:dyDescent="0.2">
      <c r="A24" s="11" t="s">
        <v>55</v>
      </c>
    </row>
    <row r="25" spans="1:1" x14ac:dyDescent="0.2">
      <c r="A25" s="11" t="s">
        <v>165</v>
      </c>
    </row>
    <row r="26" spans="1:1" x14ac:dyDescent="0.2">
      <c r="A26" s="11" t="s">
        <v>165</v>
      </c>
    </row>
    <row r="27" spans="1:1" ht="32" x14ac:dyDescent="0.2">
      <c r="A27" s="10" t="s">
        <v>175</v>
      </c>
    </row>
    <row r="28" spans="1:1" x14ac:dyDescent="0.2">
      <c r="A28" s="11" t="s">
        <v>185</v>
      </c>
    </row>
    <row r="29" spans="1:1" x14ac:dyDescent="0.2">
      <c r="A29" s="10" t="s">
        <v>185</v>
      </c>
    </row>
    <row r="30" spans="1:1" x14ac:dyDescent="0.2">
      <c r="A30" s="10" t="s">
        <v>185</v>
      </c>
    </row>
    <row r="31" spans="1:1" ht="32" x14ac:dyDescent="0.2">
      <c r="A31" s="11" t="s">
        <v>6</v>
      </c>
    </row>
    <row r="32" spans="1:1" ht="32" x14ac:dyDescent="0.2">
      <c r="A32" s="11" t="s">
        <v>6</v>
      </c>
    </row>
    <row r="33" spans="1:1" ht="32" x14ac:dyDescent="0.2">
      <c r="A33" s="11" t="s">
        <v>217</v>
      </c>
    </row>
    <row r="34" spans="1:1" ht="32" x14ac:dyDescent="0.2">
      <c r="A34" s="11" t="s">
        <v>84</v>
      </c>
    </row>
    <row r="35" spans="1:1" x14ac:dyDescent="0.2">
      <c r="A35" s="10" t="s">
        <v>94</v>
      </c>
    </row>
    <row r="36" spans="1:1" ht="32" x14ac:dyDescent="0.2">
      <c r="A36" s="11" t="s">
        <v>84</v>
      </c>
    </row>
    <row r="37" spans="1:1" ht="32" x14ac:dyDescent="0.2">
      <c r="A37" s="11" t="s">
        <v>244</v>
      </c>
    </row>
    <row r="38" spans="1:1" x14ac:dyDescent="0.2">
      <c r="A38" s="10" t="s">
        <v>257</v>
      </c>
    </row>
    <row r="39" spans="1:1" ht="32" x14ac:dyDescent="0.2">
      <c r="A39" s="10" t="s">
        <v>84</v>
      </c>
    </row>
    <row r="40" spans="1:1" ht="32" x14ac:dyDescent="0.2">
      <c r="A40" s="10" t="s">
        <v>268</v>
      </c>
    </row>
    <row r="41" spans="1:1" ht="32" x14ac:dyDescent="0.2">
      <c r="A41" s="10" t="s">
        <v>275</v>
      </c>
    </row>
    <row r="42" spans="1:1" ht="32" x14ac:dyDescent="0.2">
      <c r="A42" s="10" t="s">
        <v>282</v>
      </c>
    </row>
    <row r="43" spans="1:1" x14ac:dyDescent="0.2">
      <c r="A43" s="10" t="s">
        <v>287</v>
      </c>
    </row>
    <row r="44" spans="1:1" x14ac:dyDescent="0.2">
      <c r="A44" s="10" t="s">
        <v>292</v>
      </c>
    </row>
    <row r="45" spans="1:1" x14ac:dyDescent="0.2">
      <c r="A45" s="10" t="s">
        <v>297</v>
      </c>
    </row>
    <row r="46" spans="1:1" x14ac:dyDescent="0.2">
      <c r="A46" s="10" t="s">
        <v>297</v>
      </c>
    </row>
    <row r="47" spans="1:1" ht="32" x14ac:dyDescent="0.2">
      <c r="A47" s="10" t="s">
        <v>307</v>
      </c>
    </row>
    <row r="48" spans="1:1" x14ac:dyDescent="0.2">
      <c r="A48" s="11" t="s">
        <v>315</v>
      </c>
    </row>
    <row r="49" spans="1:1" x14ac:dyDescent="0.2">
      <c r="A49" s="10" t="s">
        <v>324</v>
      </c>
    </row>
    <row r="50" spans="1:1" ht="32" x14ac:dyDescent="0.2">
      <c r="A50" s="10" t="s">
        <v>18</v>
      </c>
    </row>
    <row r="51" spans="1:1" x14ac:dyDescent="0.2">
      <c r="A51" s="10" t="s">
        <v>185</v>
      </c>
    </row>
    <row r="52" spans="1:1" x14ac:dyDescent="0.2">
      <c r="A52" s="11" t="s">
        <v>55</v>
      </c>
    </row>
    <row r="53" spans="1:1" x14ac:dyDescent="0.2">
      <c r="A53" s="11" t="s">
        <v>297</v>
      </c>
    </row>
    <row r="54" spans="1:1" x14ac:dyDescent="0.2">
      <c r="A54" s="10" t="s">
        <v>350</v>
      </c>
    </row>
    <row r="55" spans="1:1" ht="32" x14ac:dyDescent="0.2">
      <c r="A55" s="11" t="s">
        <v>268</v>
      </c>
    </row>
    <row r="56" spans="1:1" ht="32" x14ac:dyDescent="0.2">
      <c r="A56" s="11" t="s">
        <v>365</v>
      </c>
    </row>
    <row r="57" spans="1:1" ht="32" x14ac:dyDescent="0.2">
      <c r="A57" s="11" t="s">
        <v>307</v>
      </c>
    </row>
    <row r="58" spans="1:1" ht="32" x14ac:dyDescent="0.2">
      <c r="A58" s="11" t="s">
        <v>380</v>
      </c>
    </row>
    <row r="59" spans="1:1" ht="32" x14ac:dyDescent="0.2">
      <c r="A59" s="11" t="s">
        <v>384</v>
      </c>
    </row>
    <row r="60" spans="1:1" ht="32" x14ac:dyDescent="0.2">
      <c r="A60" s="11" t="s">
        <v>390</v>
      </c>
    </row>
    <row r="61" spans="1:1" ht="32" x14ac:dyDescent="0.2">
      <c r="A61" s="11" t="s">
        <v>84</v>
      </c>
    </row>
    <row r="62" spans="1:1" x14ac:dyDescent="0.2">
      <c r="A62" s="10" t="s">
        <v>287</v>
      </c>
    </row>
    <row r="63" spans="1:1" x14ac:dyDescent="0.2">
      <c r="A63" s="10" t="s">
        <v>407</v>
      </c>
    </row>
    <row r="64" spans="1:1" x14ac:dyDescent="0.2">
      <c r="A64" s="10" t="s">
        <v>413</v>
      </c>
    </row>
    <row r="65" spans="1:1" x14ac:dyDescent="0.2">
      <c r="A65" s="10" t="s">
        <v>94</v>
      </c>
    </row>
    <row r="66" spans="1:1" x14ac:dyDescent="0.2">
      <c r="A66" s="10" t="s">
        <v>55</v>
      </c>
    </row>
    <row r="67" spans="1:1" x14ac:dyDescent="0.2">
      <c r="A67" s="10" t="s">
        <v>413</v>
      </c>
    </row>
    <row r="68" spans="1:1" ht="32" x14ac:dyDescent="0.2">
      <c r="A68" s="11" t="s">
        <v>432</v>
      </c>
    </row>
    <row r="69" spans="1:1" ht="32" x14ac:dyDescent="0.2">
      <c r="A69" s="11" t="s">
        <v>18</v>
      </c>
    </row>
    <row r="70" spans="1:1" x14ac:dyDescent="0.2">
      <c r="A70" s="11" t="s">
        <v>257</v>
      </c>
    </row>
    <row r="71" spans="1:1" ht="32" x14ac:dyDescent="0.2">
      <c r="A71" s="11" t="s">
        <v>110</v>
      </c>
    </row>
    <row r="72" spans="1:1" x14ac:dyDescent="0.2">
      <c r="A72" s="11" t="s">
        <v>350</v>
      </c>
    </row>
    <row r="73" spans="1:1" ht="32" x14ac:dyDescent="0.2">
      <c r="A73" s="11" t="s">
        <v>110</v>
      </c>
    </row>
    <row r="74" spans="1:1" ht="32" x14ac:dyDescent="0.2">
      <c r="A74" s="10" t="s">
        <v>457</v>
      </c>
    </row>
    <row r="75" spans="1:1" x14ac:dyDescent="0.2">
      <c r="A75" s="10" t="s">
        <v>55</v>
      </c>
    </row>
    <row r="76" spans="1:1" x14ac:dyDescent="0.2">
      <c r="A76" s="11" t="s">
        <v>55</v>
      </c>
    </row>
    <row r="77" spans="1:1" ht="32" x14ac:dyDescent="0.2">
      <c r="A77" s="11" t="s">
        <v>480</v>
      </c>
    </row>
    <row r="78" spans="1:1" ht="32" x14ac:dyDescent="0.2">
      <c r="A78" s="11" t="s">
        <v>486</v>
      </c>
    </row>
    <row r="79" spans="1:1" x14ac:dyDescent="0.2">
      <c r="A79" s="11" t="s">
        <v>50</v>
      </c>
    </row>
    <row r="80" spans="1:1" x14ac:dyDescent="0.2">
      <c r="A80" s="10" t="s">
        <v>287</v>
      </c>
    </row>
    <row r="81" spans="1:1" x14ac:dyDescent="0.2">
      <c r="A81" s="10" t="s">
        <v>350</v>
      </c>
    </row>
    <row r="82" spans="1:1" ht="32" x14ac:dyDescent="0.2">
      <c r="A82" s="10" t="s">
        <v>506</v>
      </c>
    </row>
    <row r="83" spans="1:1" x14ac:dyDescent="0.2">
      <c r="A83" s="10" t="s">
        <v>287</v>
      </c>
    </row>
    <row r="84" spans="1:1" ht="32" x14ac:dyDescent="0.2">
      <c r="A84" s="11" t="s">
        <v>380</v>
      </c>
    </row>
    <row r="85" spans="1:1" ht="32" x14ac:dyDescent="0.2">
      <c r="A85" s="11" t="s">
        <v>380</v>
      </c>
    </row>
    <row r="86" spans="1:1" ht="32" x14ac:dyDescent="0.2">
      <c r="A86" s="11" t="s">
        <v>307</v>
      </c>
    </row>
    <row r="87" spans="1:1" ht="32" x14ac:dyDescent="0.2">
      <c r="A87" s="10" t="s">
        <v>307</v>
      </c>
    </row>
    <row r="88" spans="1:1" ht="32" x14ac:dyDescent="0.2">
      <c r="A88" s="11" t="s">
        <v>307</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Sheet4</vt:lpstr>
      <vt:lpstr>Sheet5</vt:lpstr>
      <vt:lpstr>Sheet3</vt:lpstr>
      <vt:lpstr>Sheet7</vt:lpstr>
      <vt:lpstr>Sheet9</vt:lpstr>
      <vt:lpstr>Sheet1</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2019-01-02T23:17:15Z</dcterms:created>
  <dcterms:modified xsi:type="dcterms:W3CDTF">2019-01-29T06:35:41Z</dcterms:modified>
</cp:coreProperties>
</file>