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iKim\Desktop\MIDS_Courses\W203_Statistics\Lab3\Lab-3\"/>
    </mc:Choice>
  </mc:AlternateContent>
  <xr:revisionPtr revIDLastSave="0" documentId="13_ncr:1_{3ADE1ECF-F76A-4365-B6A6-5F882F8F46E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MTest" sheetId="8" r:id="rId1"/>
    <sheet name="Mtest2" sheetId="9" r:id="rId2"/>
    <sheet name="test1" sheetId="4" r:id="rId3"/>
    <sheet name="Infromation" sheetId="1" r:id="rId4"/>
    <sheet name="Covid-19" sheetId="2" r:id="rId5"/>
    <sheet name="Note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35" i="4" l="1"/>
  <c r="AH48" i="4"/>
  <c r="AH25" i="4"/>
  <c r="AI3" i="4"/>
  <c r="AJ3" i="4"/>
  <c r="AI4" i="4"/>
  <c r="AJ4" i="4"/>
  <c r="AI5" i="4"/>
  <c r="AJ5" i="4"/>
  <c r="AI6" i="4"/>
  <c r="AJ6" i="4"/>
  <c r="AI7" i="4"/>
  <c r="AJ7" i="4"/>
  <c r="AI8" i="4"/>
  <c r="AJ8" i="4"/>
  <c r="AI9" i="4"/>
  <c r="AJ9" i="4"/>
  <c r="AI10" i="4"/>
  <c r="AJ10" i="4"/>
  <c r="AI11" i="4"/>
  <c r="AJ11" i="4"/>
  <c r="AI12" i="4"/>
  <c r="AJ12" i="4"/>
  <c r="AI13" i="4"/>
  <c r="AJ13" i="4"/>
  <c r="AI14" i="4"/>
  <c r="AJ14" i="4"/>
  <c r="AI15" i="4"/>
  <c r="AJ15" i="4"/>
  <c r="AI16" i="4"/>
  <c r="AJ16" i="4"/>
  <c r="AI17" i="4"/>
  <c r="AJ17" i="4"/>
  <c r="AI18" i="4"/>
  <c r="AJ18" i="4"/>
  <c r="AI19" i="4"/>
  <c r="AJ19" i="4"/>
  <c r="AI20" i="4"/>
  <c r="AJ20" i="4"/>
  <c r="AI21" i="4"/>
  <c r="AJ21" i="4"/>
  <c r="AI22" i="4"/>
  <c r="AJ22" i="4"/>
  <c r="AI23" i="4"/>
  <c r="AJ23" i="4"/>
  <c r="AI24" i="4"/>
  <c r="AJ24" i="4"/>
  <c r="AI25" i="4"/>
  <c r="AJ25" i="4"/>
  <c r="AI26" i="4"/>
  <c r="AJ26" i="4"/>
  <c r="AI27" i="4"/>
  <c r="AJ27" i="4"/>
  <c r="AI28" i="4"/>
  <c r="AJ28" i="4"/>
  <c r="AI29" i="4"/>
  <c r="AJ29" i="4"/>
  <c r="AI30" i="4"/>
  <c r="AJ30" i="4"/>
  <c r="AI31" i="4"/>
  <c r="AJ31" i="4"/>
  <c r="AI32" i="4"/>
  <c r="AJ32" i="4"/>
  <c r="AI33" i="4"/>
  <c r="AJ33" i="4"/>
  <c r="AI34" i="4"/>
  <c r="AJ34" i="4"/>
  <c r="AI35" i="4"/>
  <c r="AJ35" i="4"/>
  <c r="AI36" i="4"/>
  <c r="AJ36" i="4"/>
  <c r="AI37" i="4"/>
  <c r="AJ37" i="4"/>
  <c r="AI38" i="4"/>
  <c r="AJ38" i="4"/>
  <c r="AI39" i="4"/>
  <c r="AJ39" i="4"/>
  <c r="AI40" i="4"/>
  <c r="AJ40" i="4"/>
  <c r="AI41" i="4"/>
  <c r="AJ41" i="4"/>
  <c r="AI42" i="4"/>
  <c r="AJ42" i="4"/>
  <c r="AI43" i="4"/>
  <c r="AJ43" i="4"/>
  <c r="AI44" i="4"/>
  <c r="AJ44" i="4"/>
  <c r="AI45" i="4"/>
  <c r="AJ45" i="4"/>
  <c r="AI46" i="4"/>
  <c r="AJ46" i="4"/>
  <c r="AI47" i="4"/>
  <c r="AJ47" i="4"/>
  <c r="AI48" i="4"/>
  <c r="AJ48" i="4"/>
  <c r="AI49" i="4"/>
  <c r="AJ49" i="4"/>
  <c r="AI50" i="4"/>
  <c r="AJ50" i="4"/>
  <c r="AI51" i="4"/>
  <c r="AJ51" i="4"/>
  <c r="AI52" i="4"/>
  <c r="AJ52" i="4"/>
  <c r="AJ2" i="4"/>
  <c r="AI2" i="4"/>
  <c r="AH3" i="4"/>
  <c r="AH4" i="4"/>
  <c r="AH5" i="4"/>
  <c r="AH6" i="4"/>
  <c r="AH7" i="4"/>
  <c r="AH8" i="4"/>
  <c r="AH9" i="4"/>
  <c r="AH10" i="4"/>
  <c r="AH11" i="4"/>
  <c r="AH12" i="4"/>
  <c r="AH13" i="4"/>
  <c r="AH15" i="4"/>
  <c r="AH16" i="4"/>
  <c r="AH19" i="4"/>
  <c r="AH20" i="4"/>
  <c r="AH21" i="4"/>
  <c r="AH22" i="4"/>
  <c r="AH23" i="4"/>
  <c r="AH24" i="4"/>
  <c r="AH26" i="4"/>
  <c r="AH29" i="4"/>
  <c r="AH30" i="4"/>
  <c r="AH31" i="4"/>
  <c r="AH32" i="4"/>
  <c r="AH33" i="4"/>
  <c r="AH34" i="4"/>
  <c r="AH36" i="4"/>
  <c r="AH37" i="4"/>
  <c r="AH39" i="4"/>
  <c r="AH40" i="4"/>
  <c r="AH41" i="4"/>
  <c r="AH45" i="4"/>
  <c r="AH46" i="4"/>
  <c r="AH47" i="4"/>
  <c r="AH49" i="4"/>
  <c r="AH50" i="4"/>
  <c r="AH52" i="4"/>
  <c r="AH2" i="4"/>
  <c r="AF4" i="4" l="1"/>
  <c r="AF23" i="4"/>
  <c r="AF24" i="4"/>
  <c r="AD3" i="4"/>
  <c r="AD4" i="4"/>
  <c r="AD5" i="4"/>
  <c r="AD6" i="4"/>
  <c r="AD7" i="4"/>
  <c r="AD8" i="4"/>
  <c r="AD9" i="4"/>
  <c r="AD10" i="4"/>
  <c r="AD11" i="4"/>
  <c r="AD12" i="4"/>
  <c r="AD13" i="4"/>
  <c r="AF13" i="4" s="1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2" i="4"/>
  <c r="AE3" i="4"/>
  <c r="AG3" i="4" s="1"/>
  <c r="AE4" i="4"/>
  <c r="AG4" i="4" s="1"/>
  <c r="AE5" i="4"/>
  <c r="AG5" i="4" s="1"/>
  <c r="AE6" i="4"/>
  <c r="AG6" i="4" s="1"/>
  <c r="AE7" i="4"/>
  <c r="AG7" i="4" s="1"/>
  <c r="AE8" i="4"/>
  <c r="AE9" i="4"/>
  <c r="AG9" i="4" s="1"/>
  <c r="AE10" i="4"/>
  <c r="AG10" i="4" s="1"/>
  <c r="AE11" i="4"/>
  <c r="AG11" i="4" s="1"/>
  <c r="AE12" i="4"/>
  <c r="AG12" i="4" s="1"/>
  <c r="AE13" i="4"/>
  <c r="AG13" i="4" s="1"/>
  <c r="AE14" i="4"/>
  <c r="AG14" i="4" s="1"/>
  <c r="AE15" i="4"/>
  <c r="AG15" i="4" s="1"/>
  <c r="AE16" i="4"/>
  <c r="AG16" i="4" s="1"/>
  <c r="AE17" i="4"/>
  <c r="AG17" i="4" s="1"/>
  <c r="AE18" i="4"/>
  <c r="AG18" i="4" s="1"/>
  <c r="AE19" i="4"/>
  <c r="AG19" i="4" s="1"/>
  <c r="AE20" i="4"/>
  <c r="AG20" i="4" s="1"/>
  <c r="AE21" i="4"/>
  <c r="AG21" i="4" s="1"/>
  <c r="AE22" i="4"/>
  <c r="AG22" i="4" s="1"/>
  <c r="AE23" i="4"/>
  <c r="AG23" i="4" s="1"/>
  <c r="AE24" i="4"/>
  <c r="AG24" i="4" s="1"/>
  <c r="AE25" i="4"/>
  <c r="AG25" i="4" s="1"/>
  <c r="AE26" i="4"/>
  <c r="AG26" i="4" s="1"/>
  <c r="AE27" i="4"/>
  <c r="AG27" i="4" s="1"/>
  <c r="AE28" i="4"/>
  <c r="AG28" i="4" s="1"/>
  <c r="AE29" i="4"/>
  <c r="AG29" i="4" s="1"/>
  <c r="AE30" i="4"/>
  <c r="AG30" i="4" s="1"/>
  <c r="AE31" i="4"/>
  <c r="AG31" i="4" s="1"/>
  <c r="AE32" i="4"/>
  <c r="AG32" i="4" s="1"/>
  <c r="AE33" i="4"/>
  <c r="AG33" i="4" s="1"/>
  <c r="AE34" i="4"/>
  <c r="AG34" i="4" s="1"/>
  <c r="AE35" i="4"/>
  <c r="AG35" i="4" s="1"/>
  <c r="AE36" i="4"/>
  <c r="AG36" i="4" s="1"/>
  <c r="AE37" i="4"/>
  <c r="AG37" i="4" s="1"/>
  <c r="AE38" i="4"/>
  <c r="AG38" i="4" s="1"/>
  <c r="AE39" i="4"/>
  <c r="AG39" i="4" s="1"/>
  <c r="AE40" i="4"/>
  <c r="AG40" i="4" s="1"/>
  <c r="AE41" i="4"/>
  <c r="AG41" i="4" s="1"/>
  <c r="AE42" i="4"/>
  <c r="AG42" i="4" s="1"/>
  <c r="AE43" i="4"/>
  <c r="AG43" i="4" s="1"/>
  <c r="AE44" i="4"/>
  <c r="AG44" i="4" s="1"/>
  <c r="AE45" i="4"/>
  <c r="AE46" i="4"/>
  <c r="AE47" i="4"/>
  <c r="AG47" i="4" s="1"/>
  <c r="AE48" i="4"/>
  <c r="AG48" i="4" s="1"/>
  <c r="AE49" i="4"/>
  <c r="AG49" i="4" s="1"/>
  <c r="AE50" i="4"/>
  <c r="AG50" i="4" s="1"/>
  <c r="AE51" i="4"/>
  <c r="AG51" i="4" s="1"/>
  <c r="AE52" i="4"/>
  <c r="AG52" i="4" s="1"/>
  <c r="AE2" i="4"/>
  <c r="AG2" i="4" s="1"/>
  <c r="AB2" i="4"/>
  <c r="AB3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Z4" i="4"/>
  <c r="AC4" i="4" s="1"/>
  <c r="AB4" i="4"/>
  <c r="AA3" i="4"/>
  <c r="AA2" i="4"/>
  <c r="AF3" i="4" l="1"/>
  <c r="AF44" i="4"/>
  <c r="AF47" i="4"/>
  <c r="AF14" i="4"/>
  <c r="AF42" i="4"/>
  <c r="AF31" i="4"/>
  <c r="AF22" i="4"/>
  <c r="AF12" i="4"/>
  <c r="AF33" i="4"/>
  <c r="AF2" i="4"/>
  <c r="AF41" i="4"/>
  <c r="AF30" i="4"/>
  <c r="AF21" i="4"/>
  <c r="AF11" i="4"/>
  <c r="AF51" i="4"/>
  <c r="AF40" i="4"/>
  <c r="AF28" i="4"/>
  <c r="AF20" i="4"/>
  <c r="AF10" i="4"/>
  <c r="AF50" i="4"/>
  <c r="AF39" i="4"/>
  <c r="AF27" i="4"/>
  <c r="AF18" i="4"/>
  <c r="AF9" i="4"/>
  <c r="AF49" i="4"/>
  <c r="AF37" i="4"/>
  <c r="AF26" i="4"/>
  <c r="AF16" i="4"/>
  <c r="AF7" i="4"/>
  <c r="AF34" i="4"/>
  <c r="AF48" i="4"/>
  <c r="AF35" i="4"/>
  <c r="AF25" i="4"/>
  <c r="AF15" i="4"/>
  <c r="AF6" i="4"/>
  <c r="AA4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" i="4"/>
  <c r="Z41" i="4"/>
  <c r="AC41" i="4" s="1"/>
  <c r="Z3" i="4" l="1"/>
  <c r="AC3" i="4" s="1"/>
  <c r="Z5" i="4"/>
  <c r="AC5" i="4" s="1"/>
  <c r="Z6" i="4"/>
  <c r="AC6" i="4" s="1"/>
  <c r="Z7" i="4"/>
  <c r="AC7" i="4" s="1"/>
  <c r="Z8" i="4"/>
  <c r="AC8" i="4" s="1"/>
  <c r="Z9" i="4"/>
  <c r="AC9" i="4" s="1"/>
  <c r="Z10" i="4"/>
  <c r="AC10" i="4" s="1"/>
  <c r="Z11" i="4"/>
  <c r="AC11" i="4" s="1"/>
  <c r="Z12" i="4"/>
  <c r="AC12" i="4" s="1"/>
  <c r="Z13" i="4"/>
  <c r="AC13" i="4" s="1"/>
  <c r="Z14" i="4"/>
  <c r="AC14" i="4" s="1"/>
  <c r="Z15" i="4"/>
  <c r="AC15" i="4" s="1"/>
  <c r="Z16" i="4"/>
  <c r="AC16" i="4" s="1"/>
  <c r="Z17" i="4"/>
  <c r="AC17" i="4" s="1"/>
  <c r="Z18" i="4"/>
  <c r="AC18" i="4" s="1"/>
  <c r="Z19" i="4"/>
  <c r="AC19" i="4" s="1"/>
  <c r="Z20" i="4"/>
  <c r="AC20" i="4" s="1"/>
  <c r="Z21" i="4"/>
  <c r="AC21" i="4" s="1"/>
  <c r="Z22" i="4"/>
  <c r="AC22" i="4" s="1"/>
  <c r="Z23" i="4"/>
  <c r="AC23" i="4" s="1"/>
  <c r="Z24" i="4"/>
  <c r="AC24" i="4" s="1"/>
  <c r="Z25" i="4"/>
  <c r="AC25" i="4" s="1"/>
  <c r="Z26" i="4"/>
  <c r="AC26" i="4" s="1"/>
  <c r="Z27" i="4"/>
  <c r="AC27" i="4" s="1"/>
  <c r="Z28" i="4"/>
  <c r="AC28" i="4" s="1"/>
  <c r="Z29" i="4"/>
  <c r="AC29" i="4" s="1"/>
  <c r="Z30" i="4"/>
  <c r="AC30" i="4" s="1"/>
  <c r="Z31" i="4"/>
  <c r="AC31" i="4" s="1"/>
  <c r="Z32" i="4"/>
  <c r="AC32" i="4" s="1"/>
  <c r="Z33" i="4"/>
  <c r="AC33" i="4" s="1"/>
  <c r="Z34" i="4"/>
  <c r="AC34" i="4" s="1"/>
  <c r="Z35" i="4"/>
  <c r="AC35" i="4" s="1"/>
  <c r="Z36" i="4"/>
  <c r="AC36" i="4" s="1"/>
  <c r="Z37" i="4"/>
  <c r="AC37" i="4" s="1"/>
  <c r="Z38" i="4"/>
  <c r="AC38" i="4" s="1"/>
  <c r="Z39" i="4"/>
  <c r="AC39" i="4" s="1"/>
  <c r="Z40" i="4"/>
  <c r="AC40" i="4" s="1"/>
  <c r="Z42" i="4"/>
  <c r="AC42" i="4" s="1"/>
  <c r="Z43" i="4"/>
  <c r="AC43" i="4" s="1"/>
  <c r="Z44" i="4"/>
  <c r="AC44" i="4" s="1"/>
  <c r="Z45" i="4"/>
  <c r="AC45" i="4" s="1"/>
  <c r="Z46" i="4"/>
  <c r="AC46" i="4" s="1"/>
  <c r="Z47" i="4"/>
  <c r="AC47" i="4" s="1"/>
  <c r="Z48" i="4"/>
  <c r="AC48" i="4" s="1"/>
  <c r="Z49" i="4"/>
  <c r="AC49" i="4" s="1"/>
  <c r="Z50" i="4"/>
  <c r="AC50" i="4" s="1"/>
  <c r="Z51" i="4"/>
  <c r="AC51" i="4" s="1"/>
  <c r="Z52" i="4"/>
  <c r="AC52" i="4" s="1"/>
  <c r="Z2" i="4"/>
  <c r="AC2" i="4" s="1"/>
</calcChain>
</file>

<file path=xl/sharedStrings.xml><?xml version="1.0" encoding="utf-8"?>
<sst xmlns="http://schemas.openxmlformats.org/spreadsheetml/2006/main" count="286" uniqueCount="148">
  <si>
    <t>Variables</t>
  </si>
  <si>
    <t>source</t>
  </si>
  <si>
    <t>Note:</t>
  </si>
  <si>
    <t>Policies</t>
  </si>
  <si>
    <t>State of emergency</t>
  </si>
  <si>
    <t>COVID-19 US state policy database (CUSP)</t>
  </si>
  <si>
    <t>0 repersents  the absence of an order or directive</t>
  </si>
  <si>
    <t>Stay at home/ shelter in place</t>
  </si>
  <si>
    <t>End/relax stay at home/shelter in place</t>
  </si>
  <si>
    <t>Closed non-essential businesses</t>
  </si>
  <si>
    <t>Began to reopen businesses statewide</t>
  </si>
  <si>
    <t>Mandate face mask use by employees in public-facing businesses</t>
  </si>
  <si>
    <t>State Characteristics</t>
  </si>
  <si>
    <t>Weekly unemployment insurance maximum amount (dollars)</t>
  </si>
  <si>
    <t>https://docs.google.com/spreadsheets/d/e/2PACX-1vQCcbhaOMcxbv3Hk9e5kA72S047KkTlECgJHfP6bsJj46G0aM-fu7CI_iJDt32faPw87Kmwid7HANJI/pubhtml</t>
  </si>
  <si>
    <t>Population density per square miles</t>
  </si>
  <si>
    <t>Population 2018</t>
  </si>
  <si>
    <t>Percent living under the federal poverty line (2018)</t>
  </si>
  <si>
    <t>Percent at risk for serious illness due to COVID</t>
  </si>
  <si>
    <t>All-cause deaths 2018</t>
  </si>
  <si>
    <t xml:space="preserve">Demographics </t>
  </si>
  <si>
    <t>Children 0-18</t>
  </si>
  <si>
    <t>Adults 19-25</t>
  </si>
  <si>
    <t>Adults 26-34</t>
  </si>
  <si>
    <t>Adults 35-54</t>
  </si>
  <si>
    <t>Adults 55-64</t>
  </si>
  <si>
    <t>65+</t>
  </si>
  <si>
    <t xml:space="preserve">Covid-19 </t>
  </si>
  <si>
    <t>Total Cases</t>
  </si>
  <si>
    <t>Total Death</t>
  </si>
  <si>
    <t>Death_100k</t>
  </si>
  <si>
    <t>CasesInLast7Days</t>
  </si>
  <si>
    <t>RatePer100000</t>
  </si>
  <si>
    <t>The covid Tracking progect</t>
  </si>
  <si>
    <t>Last Update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</si>
  <si>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</si>
  <si>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</si>
  <si>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</si>
  <si>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</si>
  <si>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</si>
  <si>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</si>
  <si>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</si>
  <si>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</si>
  <si>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</si>
  <si>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</si>
  <si>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</si>
  <si>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</si>
  <si>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</si>
  <si>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</si>
  <si>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</si>
  <si>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</si>
  <si>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</si>
  <si>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</si>
  <si>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</si>
  <si>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</si>
  <si>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</si>
  <si>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</si>
  <si>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</si>
  <si>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</si>
  <si>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</si>
  <si>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</si>
  <si>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</si>
  <si>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</si>
  <si>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</si>
  <si>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</si>
  <si>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</si>
  <si>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</si>
  <si>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</si>
  <si>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</si>
  <si>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</si>
  <si>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</si>
  <si>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</si>
  <si>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</si>
  <si>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</si>
  <si>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</si>
  <si>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</si>
  <si>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</si>
  <si>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</si>
  <si>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</si>
  <si>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</si>
  <si>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</si>
  <si>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</si>
  <si>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</si>
  <si>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</si>
  <si>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</si>
  <si>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Kaiser Family Foundation estimates based on the Census Bureau's American Community Survey, 2008-2018.</t>
  </si>
  <si>
    <t>CDC(https://www.cdc.gov/covid-data-tracker/#cases)</t>
  </si>
  <si>
    <t>totalTestResults</t>
  </si>
  <si>
    <t>arizona</t>
  </si>
  <si>
    <t>Suggested citation: Raifman J, Nocka K, Jones D, Bor J, Lipson S, Jay J, and Chan P. (2020). "COVID-19 US state policy database." Available at: https://tinyurl.com/statepolicysources</t>
  </si>
  <si>
    <t>Arkansas</t>
    <phoneticPr fontId="20" type="noConversion"/>
  </si>
  <si>
    <t>No formal Stay at home/shelter in place</t>
    <phoneticPr fontId="20" type="noConversion"/>
  </si>
  <si>
    <t>Iowa</t>
    <phoneticPr fontId="20" type="noConversion"/>
  </si>
  <si>
    <t>No formal State-wide stay at home, but effectively targeted</t>
    <phoneticPr fontId="20" type="noConversion"/>
  </si>
  <si>
    <t>Nebraska</t>
    <phoneticPr fontId="20" type="noConversion"/>
  </si>
  <si>
    <t>Other</t>
    <phoneticPr fontId="20" type="noConversion"/>
  </si>
  <si>
    <t>Connecticut</t>
    <phoneticPr fontId="20" type="noConversion"/>
  </si>
  <si>
    <t>Kentucky (advisory)</t>
    <phoneticPr fontId="20" type="noConversion"/>
  </si>
  <si>
    <t>Massachusetts</t>
    <phoneticPr fontId="20" type="noConversion"/>
  </si>
  <si>
    <t>Massachusetts (advisory)</t>
    <phoneticPr fontId="20" type="noConversion"/>
  </si>
  <si>
    <t>New Jersey</t>
    <phoneticPr fontId="20" type="noConversion"/>
  </si>
  <si>
    <t>Oklahoma</t>
    <phoneticPr fontId="20" type="noConversion"/>
  </si>
  <si>
    <t>Oklahoma (partial adivisory)</t>
    <phoneticPr fontId="20" type="noConversion"/>
  </si>
  <si>
    <t>Texas</t>
    <phoneticPr fontId="20" type="noConversion"/>
  </si>
  <si>
    <t>South Dakota</t>
    <phoneticPr fontId="20" type="noConversion"/>
  </si>
  <si>
    <t>North Dakota</t>
    <phoneticPr fontId="20" type="noConversion"/>
  </si>
  <si>
    <t>Wyoming</t>
    <phoneticPr fontId="20" type="noConversion"/>
  </si>
  <si>
    <t>E/P</t>
    <phoneticPr fontId="20" type="noConversion"/>
  </si>
  <si>
    <t>Sum_arizona</t>
    <phoneticPr fontId="20" type="noConversion"/>
  </si>
  <si>
    <t>Log(7D/(Total-7Day))</t>
    <phoneticPr fontId="20" type="noConversion"/>
  </si>
  <si>
    <t>Log(E/P)</t>
    <phoneticPr fontId="20" type="noConversion"/>
  </si>
  <si>
    <t>J_Amended</t>
    <phoneticPr fontId="20" type="noConversion"/>
  </si>
  <si>
    <t>I_amended</t>
    <phoneticPr fontId="20" type="noConversion"/>
  </si>
  <si>
    <t>Since Mandate Face mask</t>
    <phoneticPr fontId="20" type="noConversion"/>
  </si>
  <si>
    <t>Since SIP</t>
    <phoneticPr fontId="20" type="noConversion"/>
  </si>
  <si>
    <t>Since Reopen</t>
    <phoneticPr fontId="20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</si>
  <si>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</si>
  <si>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</si>
  <si>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</si>
  <si>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</si>
  <si>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</si>
  <si>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</si>
  <si>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</si>
  <si>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</si>
  <si>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</si>
  <si>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</si>
  <si>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</si>
  <si>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</si>
  <si>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</si>
  <si>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</si>
  <si>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</si>
  <si>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</si>
  <si>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</si>
  <si>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</si>
  <si>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</si>
  <si>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</si>
  <si>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</si>
  <si>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</si>
  <si>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50.0%</t>
  </si>
  <si>
    <t>상위 50.0%</t>
  </si>
  <si>
    <t>잔차 출력</t>
  </si>
  <si>
    <t>예측치 0.00200578124913689</t>
  </si>
  <si>
    <t>Unemployment Insurance</t>
    <phoneticPr fontId="20" type="noConversion"/>
  </si>
  <si>
    <t>% in Poverty</t>
    <phoneticPr fontId="20" type="noConversion"/>
  </si>
  <si>
    <t>X</t>
    <phoneticPr fontId="20" type="noConversion"/>
  </si>
  <si>
    <t xml:space="preserve">Y </t>
    <phoneticPr fontId="20" type="noConversion"/>
  </si>
  <si>
    <t>7Days/Population</t>
    <phoneticPr fontId="20" type="noConversion"/>
  </si>
  <si>
    <t>Days in Mask Mandate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</si>
</sst>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22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57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wrapText="1"/>
    </xf>
    <xf numFmtId="0" fontId="16" fillId="0" borderId="1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wrapText="1"/>
    </xf>
    <xf numFmtId="14" fontId="18" fillId="0" borderId="0" xfId="0" applyNumberFormat="1" applyFont="1" applyAlignment="1">
      <alignment horizontal="right" wrapText="1"/>
    </xf>
    <xf numFmtId="0" fontId="18" fillId="0" borderId="0" xfId="0" applyFont="1" applyAlignment="1">
      <alignment horizontal="right" wrapText="1"/>
    </xf>
    <xf numFmtId="14" fontId="19" fillId="0" borderId="0" xfId="0" applyNumberFormat="1" applyFont="1" applyAlignment="1">
      <alignment horizontal="right"/>
    </xf>
    <xf numFmtId="14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0" fontId="0" fillId="0" borderId="0" xfId="0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0" fontId="16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14" fontId="0" fillId="0" borderId="0" xfId="0" applyNumberFormat="1"/>
    <xf numFmtId="0" fontId="21" fillId="0" borderId="0" xfId="0" applyFont="1"/>
    <xf numFmtId="176" fontId="0" fillId="0" borderId="0" xfId="0" applyNumberFormat="1"/>
    <xf numFmtId="14" fontId="0" fillId="0" borderId="0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4" fontId="16" fillId="0" borderId="0" xfId="0" applyNumberFormat="1" applyFont="1" applyAlignment="1">
      <alignment wrapText="1"/>
    </xf>
    <xf numFmtId="0" fontId="0" fillId="0" borderId="0" xfId="0" applyFill="1" applyBorder="1" applyAlignment="1"/>
    <xf numFmtId="0" fontId="0" fillId="0" borderId="12" xfId="0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Continuous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275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test1!$AI$3:$AI$52</c:f>
              <c:numCache>
                <c:formatCode>General</c:formatCode>
                <c:ptCount val="50"/>
                <c:pt idx="0">
                  <c:v>370</c:v>
                </c:pt>
                <c:pt idx="1">
                  <c:v>240</c:v>
                </c:pt>
                <c:pt idx="2">
                  <c:v>451</c:v>
                </c:pt>
                <c:pt idx="3">
                  <c:v>450</c:v>
                </c:pt>
                <c:pt idx="4">
                  <c:v>618</c:v>
                </c:pt>
                <c:pt idx="5">
                  <c:v>649</c:v>
                </c:pt>
                <c:pt idx="6">
                  <c:v>400</c:v>
                </c:pt>
                <c:pt idx="7">
                  <c:v>444</c:v>
                </c:pt>
                <c:pt idx="8">
                  <c:v>275</c:v>
                </c:pt>
                <c:pt idx="9">
                  <c:v>365</c:v>
                </c:pt>
                <c:pt idx="10">
                  <c:v>648</c:v>
                </c:pt>
                <c:pt idx="11">
                  <c:v>448</c:v>
                </c:pt>
                <c:pt idx="12">
                  <c:v>484</c:v>
                </c:pt>
                <c:pt idx="13">
                  <c:v>390</c:v>
                </c:pt>
                <c:pt idx="14">
                  <c:v>481</c:v>
                </c:pt>
                <c:pt idx="15">
                  <c:v>488</c:v>
                </c:pt>
                <c:pt idx="16">
                  <c:v>552</c:v>
                </c:pt>
                <c:pt idx="17">
                  <c:v>247</c:v>
                </c:pt>
                <c:pt idx="18">
                  <c:v>445</c:v>
                </c:pt>
                <c:pt idx="19">
                  <c:v>430</c:v>
                </c:pt>
                <c:pt idx="20">
                  <c:v>823</c:v>
                </c:pt>
                <c:pt idx="21">
                  <c:v>362</c:v>
                </c:pt>
                <c:pt idx="22">
                  <c:v>462</c:v>
                </c:pt>
                <c:pt idx="23">
                  <c:v>235</c:v>
                </c:pt>
                <c:pt idx="24">
                  <c:v>320</c:v>
                </c:pt>
                <c:pt idx="25">
                  <c:v>552</c:v>
                </c:pt>
                <c:pt idx="26">
                  <c:v>440</c:v>
                </c:pt>
                <c:pt idx="27">
                  <c:v>469</c:v>
                </c:pt>
                <c:pt idx="28">
                  <c:v>427</c:v>
                </c:pt>
                <c:pt idx="29">
                  <c:v>713</c:v>
                </c:pt>
                <c:pt idx="30">
                  <c:v>511</c:v>
                </c:pt>
                <c:pt idx="31">
                  <c:v>504</c:v>
                </c:pt>
                <c:pt idx="32">
                  <c:v>350</c:v>
                </c:pt>
                <c:pt idx="33">
                  <c:v>618</c:v>
                </c:pt>
                <c:pt idx="34">
                  <c:v>480</c:v>
                </c:pt>
                <c:pt idx="35">
                  <c:v>539</c:v>
                </c:pt>
                <c:pt idx="36">
                  <c:v>648</c:v>
                </c:pt>
                <c:pt idx="37">
                  <c:v>572</c:v>
                </c:pt>
                <c:pt idx="38">
                  <c:v>190</c:v>
                </c:pt>
                <c:pt idx="39">
                  <c:v>326</c:v>
                </c:pt>
                <c:pt idx="40">
                  <c:v>414</c:v>
                </c:pt>
                <c:pt idx="41">
                  <c:v>275</c:v>
                </c:pt>
                <c:pt idx="42">
                  <c:v>521</c:v>
                </c:pt>
                <c:pt idx="43">
                  <c:v>580</c:v>
                </c:pt>
                <c:pt idx="44">
                  <c:v>513</c:v>
                </c:pt>
                <c:pt idx="45">
                  <c:v>378</c:v>
                </c:pt>
                <c:pt idx="46">
                  <c:v>790</c:v>
                </c:pt>
                <c:pt idx="47">
                  <c:v>424</c:v>
                </c:pt>
                <c:pt idx="48">
                  <c:v>370</c:v>
                </c:pt>
                <c:pt idx="49">
                  <c:v>508</c:v>
                </c:pt>
              </c:numCache>
            </c:numRef>
          </c:xVal>
          <c:yVal>
            <c:numRef>
              <c:f>MTest!$C$26:$C$75</c:f>
              <c:numCache>
                <c:formatCode>General</c:formatCode>
                <c:ptCount val="50"/>
                <c:pt idx="0">
                  <c:v>-6.2398419114773225E-4</c:v>
                </c:pt>
                <c:pt idx="1">
                  <c:v>2.3904786919650648E-3</c:v>
                </c:pt>
                <c:pt idx="2">
                  <c:v>3.0438073084258646E-4</c:v>
                </c:pt>
                <c:pt idx="3">
                  <c:v>4.3212750593709043E-4</c:v>
                </c:pt>
                <c:pt idx="4">
                  <c:v>4.2950708766277426E-5</c:v>
                </c:pt>
                <c:pt idx="5">
                  <c:v>-1.4436486940618234E-4</c:v>
                </c:pt>
                <c:pt idx="6">
                  <c:v>1.004731283449974E-4</c:v>
                </c:pt>
                <c:pt idx="7">
                  <c:v>-7.6815418560102929E-4</c:v>
                </c:pt>
                <c:pt idx="8">
                  <c:v>1.7367754186788822E-3</c:v>
                </c:pt>
                <c:pt idx="9">
                  <c:v>7.2422591436237054E-4</c:v>
                </c:pt>
                <c:pt idx="10">
                  <c:v>-9.6489073668368108E-5</c:v>
                </c:pt>
                <c:pt idx="11">
                  <c:v>5.057882602444027E-4</c:v>
                </c:pt>
                <c:pt idx="12">
                  <c:v>-3.0930300231820393E-4</c:v>
                </c:pt>
                <c:pt idx="13">
                  <c:v>-5.7981877491902571E-4</c:v>
                </c:pt>
                <c:pt idx="14">
                  <c:v>3.063706147802002E-4</c:v>
                </c:pt>
                <c:pt idx="15">
                  <c:v>3.4468658165990305E-5</c:v>
                </c:pt>
                <c:pt idx="16">
                  <c:v>-6.5102682314738356E-4</c:v>
                </c:pt>
                <c:pt idx="17">
                  <c:v>4.6356579054721361E-4</c:v>
                </c:pt>
                <c:pt idx="18">
                  <c:v>-6.9230772494514035E-4</c:v>
                </c:pt>
                <c:pt idx="19">
                  <c:v>-2.2781309335714135E-4</c:v>
                </c:pt>
                <c:pt idx="20">
                  <c:v>3.8985787705222931E-4</c:v>
                </c:pt>
                <c:pt idx="21">
                  <c:v>-8.9647132482044358E-4</c:v>
                </c:pt>
                <c:pt idx="22">
                  <c:v>-1.6413445162128228E-4</c:v>
                </c:pt>
                <c:pt idx="23">
                  <c:v>-8.0420745846181358E-5</c:v>
                </c:pt>
                <c:pt idx="24">
                  <c:v>-7.5411559850798316E-4</c:v>
                </c:pt>
                <c:pt idx="25">
                  <c:v>-3.1158904731600054E-4</c:v>
                </c:pt>
                <c:pt idx="26">
                  <c:v>-2.4353298925114636E-4</c:v>
                </c:pt>
                <c:pt idx="27">
                  <c:v>1.1154656925176146E-3</c:v>
                </c:pt>
                <c:pt idx="28">
                  <c:v>-5.0129804084732342E-4</c:v>
                </c:pt>
                <c:pt idx="29">
                  <c:v>2.0962193162275589E-4</c:v>
                </c:pt>
                <c:pt idx="30">
                  <c:v>-3.9949989741919472E-4</c:v>
                </c:pt>
                <c:pt idx="31">
                  <c:v>-5.7963592267151818E-4</c:v>
                </c:pt>
                <c:pt idx="32">
                  <c:v>-4.7865528939734477E-5</c:v>
                </c:pt>
                <c:pt idx="33">
                  <c:v>8.8609892855611566E-5</c:v>
                </c:pt>
                <c:pt idx="34">
                  <c:v>-2.5989000024695939E-4</c:v>
                </c:pt>
                <c:pt idx="35">
                  <c:v>-1.0494015753150952E-5</c:v>
                </c:pt>
                <c:pt idx="36">
                  <c:v>8.6533900041833238E-5</c:v>
                </c:pt>
                <c:pt idx="37">
                  <c:v>-2.1185366975952932E-4</c:v>
                </c:pt>
                <c:pt idx="38">
                  <c:v>-1.2642362515564345E-3</c:v>
                </c:pt>
                <c:pt idx="39">
                  <c:v>1.1541589350168809E-3</c:v>
                </c:pt>
                <c:pt idx="40">
                  <c:v>-5.3801950120598799E-4</c:v>
                </c:pt>
                <c:pt idx="41">
                  <c:v>1.5195932758400583E-4</c:v>
                </c:pt>
                <c:pt idx="42">
                  <c:v>9.2988791892858612E-4</c:v>
                </c:pt>
                <c:pt idx="43">
                  <c:v>1.0544133867788795E-3</c:v>
                </c:pt>
                <c:pt idx="44">
                  <c:v>-5.7934933619208659E-4</c:v>
                </c:pt>
                <c:pt idx="45">
                  <c:v>-4.6457790703973518E-4</c:v>
                </c:pt>
                <c:pt idx="46">
                  <c:v>6.6445682093846641E-4</c:v>
                </c:pt>
                <c:pt idx="47">
                  <c:v>-9.8709865020459421E-4</c:v>
                </c:pt>
                <c:pt idx="48">
                  <c:v>-2.3887252532644651E-4</c:v>
                </c:pt>
                <c:pt idx="49">
                  <c:v>-2.6035396293598324E-4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30-4055-8DBB-426797E79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925840"/>
        <c:axId val="628931600"/>
      </c:scatterChart>
      <c:valAx>
        <c:axId val="62892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275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931600"/>
        <c:crosses val="autoZero"/>
        <c:crossBetween val="midCat"/>
      </c:valAx>
      <c:valAx>
        <c:axId val="628931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9258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Unemployment</a:t>
            </a:r>
            <a:r>
              <a:rPr lang="en-US" altLang="ko-KR" baseline="0"/>
              <a:t> Insurance Max (X) vs. 7daycases/population (Y)</a:t>
            </a:r>
            <a:endParaRPr lang="ko-KR" altLang="en-US"/>
          </a:p>
        </c:rich>
      </c:tx>
      <c:layout>
        <c:manualLayout>
          <c:xMode val="edge"/>
          <c:yMode val="edge"/>
          <c:x val="0.24933198208640944"/>
          <c:y val="2.5598394874101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334979431363671E-2"/>
                  <c:y val="-0.17730415788191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test1!$N$2:$N$52</c:f>
              <c:numCache>
                <c:formatCode>General</c:formatCode>
                <c:ptCount val="51"/>
                <c:pt idx="0">
                  <c:v>275</c:v>
                </c:pt>
                <c:pt idx="1">
                  <c:v>370</c:v>
                </c:pt>
                <c:pt idx="2">
                  <c:v>240</c:v>
                </c:pt>
                <c:pt idx="3">
                  <c:v>451</c:v>
                </c:pt>
                <c:pt idx="4">
                  <c:v>450</c:v>
                </c:pt>
                <c:pt idx="5">
                  <c:v>618</c:v>
                </c:pt>
                <c:pt idx="6">
                  <c:v>649</c:v>
                </c:pt>
                <c:pt idx="7">
                  <c:v>400</c:v>
                </c:pt>
                <c:pt idx="8">
                  <c:v>444</c:v>
                </c:pt>
                <c:pt idx="9">
                  <c:v>275</c:v>
                </c:pt>
                <c:pt idx="10">
                  <c:v>365</c:v>
                </c:pt>
                <c:pt idx="11">
                  <c:v>648</c:v>
                </c:pt>
                <c:pt idx="12">
                  <c:v>448</c:v>
                </c:pt>
                <c:pt idx="13">
                  <c:v>484</c:v>
                </c:pt>
                <c:pt idx="14">
                  <c:v>390</c:v>
                </c:pt>
                <c:pt idx="15">
                  <c:v>481</c:v>
                </c:pt>
                <c:pt idx="16">
                  <c:v>488</c:v>
                </c:pt>
                <c:pt idx="17">
                  <c:v>552</c:v>
                </c:pt>
                <c:pt idx="18">
                  <c:v>247</c:v>
                </c:pt>
                <c:pt idx="19">
                  <c:v>445</c:v>
                </c:pt>
                <c:pt idx="20">
                  <c:v>430</c:v>
                </c:pt>
                <c:pt idx="21">
                  <c:v>823</c:v>
                </c:pt>
                <c:pt idx="22">
                  <c:v>362</c:v>
                </c:pt>
                <c:pt idx="23">
                  <c:v>462</c:v>
                </c:pt>
                <c:pt idx="24">
                  <c:v>235</c:v>
                </c:pt>
                <c:pt idx="25">
                  <c:v>320</c:v>
                </c:pt>
                <c:pt idx="26">
                  <c:v>552</c:v>
                </c:pt>
                <c:pt idx="27">
                  <c:v>440</c:v>
                </c:pt>
                <c:pt idx="28">
                  <c:v>469</c:v>
                </c:pt>
                <c:pt idx="29">
                  <c:v>427</c:v>
                </c:pt>
                <c:pt idx="30">
                  <c:v>713</c:v>
                </c:pt>
                <c:pt idx="31">
                  <c:v>511</c:v>
                </c:pt>
                <c:pt idx="32">
                  <c:v>504</c:v>
                </c:pt>
                <c:pt idx="33">
                  <c:v>350</c:v>
                </c:pt>
                <c:pt idx="34">
                  <c:v>618</c:v>
                </c:pt>
                <c:pt idx="35">
                  <c:v>480</c:v>
                </c:pt>
                <c:pt idx="36">
                  <c:v>539</c:v>
                </c:pt>
                <c:pt idx="37">
                  <c:v>648</c:v>
                </c:pt>
                <c:pt idx="38">
                  <c:v>572</c:v>
                </c:pt>
                <c:pt idx="39">
                  <c:v>190</c:v>
                </c:pt>
                <c:pt idx="40">
                  <c:v>326</c:v>
                </c:pt>
                <c:pt idx="41">
                  <c:v>414</c:v>
                </c:pt>
                <c:pt idx="42">
                  <c:v>275</c:v>
                </c:pt>
                <c:pt idx="43">
                  <c:v>521</c:v>
                </c:pt>
                <c:pt idx="44">
                  <c:v>580</c:v>
                </c:pt>
                <c:pt idx="45">
                  <c:v>513</c:v>
                </c:pt>
                <c:pt idx="46">
                  <c:v>378</c:v>
                </c:pt>
                <c:pt idx="47">
                  <c:v>790</c:v>
                </c:pt>
                <c:pt idx="48">
                  <c:v>424</c:v>
                </c:pt>
                <c:pt idx="49">
                  <c:v>370</c:v>
                </c:pt>
                <c:pt idx="50">
                  <c:v>508</c:v>
                </c:pt>
              </c:numCache>
            </c:numRef>
          </c:xVal>
          <c:yVal>
            <c:numRef>
              <c:f>test1!$Z$2:$Z$52</c:f>
              <c:numCache>
                <c:formatCode>0.000%</c:formatCode>
                <c:ptCount val="51"/>
                <c:pt idx="0">
                  <c:v>2.0057812491368942E-3</c:v>
                </c:pt>
                <c:pt idx="1">
                  <c:v>3.8511712171057091E-4</c:v>
                </c:pt>
                <c:pt idx="2">
                  <c:v>3.9095627419423662E-3</c:v>
                </c:pt>
                <c:pt idx="3">
                  <c:v>1.4944464260532712E-3</c:v>
                </c:pt>
                <c:pt idx="4">
                  <c:v>1.3580893112718608E-3</c:v>
                </c:pt>
                <c:pt idx="5">
                  <c:v>3.5870020949637299E-4</c:v>
                </c:pt>
                <c:pt idx="6">
                  <c:v>1.4303048284683843E-4</c:v>
                </c:pt>
                <c:pt idx="7">
                  <c:v>1.1321679413464631E-3</c:v>
                </c:pt>
                <c:pt idx="8">
                  <c:v>3.7867194339850951E-4</c:v>
                </c:pt>
                <c:pt idx="9">
                  <c:v>3.1448883943505251E-3</c:v>
                </c:pt>
                <c:pt idx="10">
                  <c:v>1.9517133697261508E-3</c:v>
                </c:pt>
                <c:pt idx="11">
                  <c:v>9.6445524822050973E-5</c:v>
                </c:pt>
                <c:pt idx="12">
                  <c:v>1.376119593571572E-3</c:v>
                </c:pt>
                <c:pt idx="13">
                  <c:v>4.8998985957234399E-4</c:v>
                </c:pt>
                <c:pt idx="14">
                  <c:v>5.130099502710599E-4</c:v>
                </c:pt>
                <c:pt idx="15">
                  <c:v>1.0585698692550565E-3</c:v>
                </c:pt>
                <c:pt idx="16">
                  <c:v>8.1779011198675601E-4</c:v>
                </c:pt>
                <c:pt idx="17">
                  <c:v>2.7056652467705459E-4</c:v>
                </c:pt>
                <c:pt idx="18">
                  <c:v>2.2440020103099197E-3</c:v>
                </c:pt>
                <c:pt idx="19">
                  <c:v>1.7334078499466529E-4</c:v>
                </c:pt>
                <c:pt idx="20">
                  <c:v>5.1748236472395372E-4</c:v>
                </c:pt>
                <c:pt idx="21">
                  <c:v>2.2181497385814186E-4</c:v>
                </c:pt>
                <c:pt idx="22">
                  <c:v>3.2633330715597323E-4</c:v>
                </c:pt>
                <c:pt idx="23">
                  <c:v>5.3821130995821017E-4</c:v>
                </c:pt>
                <c:pt idx="24">
                  <c:v>1.7963991655868181E-3</c:v>
                </c:pt>
                <c:pt idx="25">
                  <c:v>5.1824449126509117E-4</c:v>
                </c:pt>
                <c:pt idx="26">
                  <c:v>3.7371564663632386E-4</c:v>
                </c:pt>
                <c:pt idx="27">
                  <c:v>5.981543258894047E-4</c:v>
                </c:pt>
                <c:pt idx="28">
                  <c:v>2.0004007392584741E-3</c:v>
                </c:pt>
                <c:pt idx="29">
                  <c:v>1.666103926549882E-4</c:v>
                </c:pt>
                <c:pt idx="30">
                  <c:v>2.8388553878758762E-4</c:v>
                </c:pt>
                <c:pt idx="31">
                  <c:v>7.812246471842507E-4</c:v>
                </c:pt>
                <c:pt idx="32">
                  <c:v>2.6097356752248426E-4</c:v>
                </c:pt>
                <c:pt idx="33">
                  <c:v>1.1986185935155562E-3</c:v>
                </c:pt>
                <c:pt idx="34">
                  <c:v>4.710049113445085E-4</c:v>
                </c:pt>
                <c:pt idx="35">
                  <c:v>6.5837188806788208E-4</c:v>
                </c:pt>
                <c:pt idx="36">
                  <c:v>8.6455280251803227E-4</c:v>
                </c:pt>
                <c:pt idx="37">
                  <c:v>5.0969846897174777E-4</c:v>
                </c:pt>
                <c:pt idx="38">
                  <c:v>3.7541793354602853E-4</c:v>
                </c:pt>
                <c:pt idx="39">
                  <c:v>3.1211133862661552E-4</c:v>
                </c:pt>
                <c:pt idx="40">
                  <c:v>2.5388822899191938E-3</c:v>
                </c:pt>
                <c:pt idx="41">
                  <c:v>4.9533287616111352E-4</c:v>
                </c:pt>
                <c:pt idx="42">
                  <c:v>1.66306992161016E-3</c:v>
                </c:pt>
                <c:pt idx="43">
                  <c:v>1.8071312140386794E-3</c:v>
                </c:pt>
                <c:pt idx="44">
                  <c:v>1.4279816709663236E-3</c:v>
                </c:pt>
                <c:pt idx="45">
                  <c:v>8.1430754320220854E-5</c:v>
                </c:pt>
                <c:pt idx="46">
                  <c:v>5.1258058967900311E-4</c:v>
                </c:pt>
                <c:pt idx="47">
                  <c:v>5.9636994629883706E-4</c:v>
                </c:pt>
                <c:pt idx="48">
                  <c:v>3.0623003690265763E-4</c:v>
                </c:pt>
                <c:pt idx="49">
                  <c:v>7.7628747096447485E-4</c:v>
                </c:pt>
                <c:pt idx="50">
                  <c:v>4.1887571680539762E-4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C1-48BA-AA39-990828057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67792"/>
        <c:axId val="331347880"/>
      </c:scatterChart>
      <c:valAx>
        <c:axId val="42716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347880"/>
        <c:crosses val="autoZero"/>
        <c:crossBetween val="midCat"/>
      </c:valAx>
      <c:valAx>
        <c:axId val="33134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16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Unemployment</a:t>
            </a:r>
            <a:r>
              <a:rPr lang="en-US" altLang="ko-KR" baseline="0"/>
              <a:t> Insurance Max (X) vs. </a:t>
            </a:r>
            <a:br>
              <a:rPr lang="en-US" altLang="ko-KR" baseline="0"/>
            </a:br>
            <a:r>
              <a:rPr lang="en-US" altLang="ko-KR" baseline="0"/>
              <a:t>Log(7D/Total-7D)(Y)</a:t>
            </a:r>
            <a:endParaRPr lang="ko-KR" altLang="en-US"/>
          </a:p>
        </c:rich>
      </c:tx>
      <c:layout>
        <c:manualLayout>
          <c:xMode val="edge"/>
          <c:yMode val="edge"/>
          <c:x val="0.24933198208640944"/>
          <c:y val="2.5598394874101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334979431363671E-2"/>
                  <c:y val="-0.17730415788191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test1!$N$2:$N$52</c:f>
              <c:numCache>
                <c:formatCode>General</c:formatCode>
                <c:ptCount val="51"/>
                <c:pt idx="0">
                  <c:v>275</c:v>
                </c:pt>
                <c:pt idx="1">
                  <c:v>370</c:v>
                </c:pt>
                <c:pt idx="2">
                  <c:v>240</c:v>
                </c:pt>
                <c:pt idx="3">
                  <c:v>451</c:v>
                </c:pt>
                <c:pt idx="4">
                  <c:v>450</c:v>
                </c:pt>
                <c:pt idx="5">
                  <c:v>618</c:v>
                </c:pt>
                <c:pt idx="6">
                  <c:v>649</c:v>
                </c:pt>
                <c:pt idx="7">
                  <c:v>400</c:v>
                </c:pt>
                <c:pt idx="8">
                  <c:v>444</c:v>
                </c:pt>
                <c:pt idx="9">
                  <c:v>275</c:v>
                </c:pt>
                <c:pt idx="10">
                  <c:v>365</c:v>
                </c:pt>
                <c:pt idx="11">
                  <c:v>648</c:v>
                </c:pt>
                <c:pt idx="12">
                  <c:v>448</c:v>
                </c:pt>
                <c:pt idx="13">
                  <c:v>484</c:v>
                </c:pt>
                <c:pt idx="14">
                  <c:v>390</c:v>
                </c:pt>
                <c:pt idx="15">
                  <c:v>481</c:v>
                </c:pt>
                <c:pt idx="16">
                  <c:v>488</c:v>
                </c:pt>
                <c:pt idx="17">
                  <c:v>552</c:v>
                </c:pt>
                <c:pt idx="18">
                  <c:v>247</c:v>
                </c:pt>
                <c:pt idx="19">
                  <c:v>445</c:v>
                </c:pt>
                <c:pt idx="20">
                  <c:v>430</c:v>
                </c:pt>
                <c:pt idx="21">
                  <c:v>823</c:v>
                </c:pt>
                <c:pt idx="22">
                  <c:v>362</c:v>
                </c:pt>
                <c:pt idx="23">
                  <c:v>462</c:v>
                </c:pt>
                <c:pt idx="24">
                  <c:v>235</c:v>
                </c:pt>
                <c:pt idx="25">
                  <c:v>320</c:v>
                </c:pt>
                <c:pt idx="26">
                  <c:v>552</c:v>
                </c:pt>
                <c:pt idx="27">
                  <c:v>440</c:v>
                </c:pt>
                <c:pt idx="28">
                  <c:v>469</c:v>
                </c:pt>
                <c:pt idx="29">
                  <c:v>427</c:v>
                </c:pt>
                <c:pt idx="30">
                  <c:v>713</c:v>
                </c:pt>
                <c:pt idx="31">
                  <c:v>511</c:v>
                </c:pt>
                <c:pt idx="32">
                  <c:v>504</c:v>
                </c:pt>
                <c:pt idx="33">
                  <c:v>350</c:v>
                </c:pt>
                <c:pt idx="34">
                  <c:v>618</c:v>
                </c:pt>
                <c:pt idx="35">
                  <c:v>480</c:v>
                </c:pt>
                <c:pt idx="36">
                  <c:v>539</c:v>
                </c:pt>
                <c:pt idx="37">
                  <c:v>648</c:v>
                </c:pt>
                <c:pt idx="38">
                  <c:v>572</c:v>
                </c:pt>
                <c:pt idx="39">
                  <c:v>190</c:v>
                </c:pt>
                <c:pt idx="40">
                  <c:v>326</c:v>
                </c:pt>
                <c:pt idx="41">
                  <c:v>414</c:v>
                </c:pt>
                <c:pt idx="42">
                  <c:v>275</c:v>
                </c:pt>
                <c:pt idx="43">
                  <c:v>521</c:v>
                </c:pt>
                <c:pt idx="44">
                  <c:v>580</c:v>
                </c:pt>
                <c:pt idx="45">
                  <c:v>513</c:v>
                </c:pt>
                <c:pt idx="46">
                  <c:v>378</c:v>
                </c:pt>
                <c:pt idx="47">
                  <c:v>790</c:v>
                </c:pt>
                <c:pt idx="48">
                  <c:v>424</c:v>
                </c:pt>
                <c:pt idx="49">
                  <c:v>370</c:v>
                </c:pt>
                <c:pt idx="50">
                  <c:v>508</c:v>
                </c:pt>
              </c:numCache>
            </c:numRef>
          </c:xVal>
          <c:yVal>
            <c:numRef>
              <c:f>test1!$AB$2:$AB$52</c:f>
              <c:numCache>
                <c:formatCode>General</c:formatCode>
                <c:ptCount val="51"/>
                <c:pt idx="0">
                  <c:v>-0.55396567479065351</c:v>
                </c:pt>
                <c:pt idx="1">
                  <c:v>-0.4781395306419674</c:v>
                </c:pt>
                <c:pt idx="2">
                  <c:v>-0.39766730794805549</c:v>
                </c:pt>
                <c:pt idx="3">
                  <c:v>-0.63218389193610491</c:v>
                </c:pt>
                <c:pt idx="4">
                  <c:v>-0.58462695150778443</c:v>
                </c:pt>
                <c:pt idx="5">
                  <c:v>-1.1951800865547835</c:v>
                </c:pt>
                <c:pt idx="6">
                  <c:v>-1.9562774736400368</c:v>
                </c:pt>
                <c:pt idx="7">
                  <c:v>-1.0118541996942481</c:v>
                </c:pt>
                <c:pt idx="8">
                  <c:v>-1.5843992476242919</c:v>
                </c:pt>
                <c:pt idx="9">
                  <c:v>-0.28827951226849219</c:v>
                </c:pt>
                <c:pt idx="10">
                  <c:v>-0.56256429281346254</c:v>
                </c:pt>
                <c:pt idx="11">
                  <c:v>-0.76745380112775674</c:v>
                </c:pt>
                <c:pt idx="12">
                  <c:v>-0.34309272455924983</c:v>
                </c:pt>
                <c:pt idx="13">
                  <c:v>-1.3572924211054966</c:v>
                </c:pt>
                <c:pt idx="14">
                  <c:v>-1.113417548421642</c:v>
                </c:pt>
                <c:pt idx="15">
                  <c:v>-0.92346764203782261</c:v>
                </c:pt>
                <c:pt idx="16">
                  <c:v>-0.75479511435635982</c:v>
                </c:pt>
                <c:pt idx="17">
                  <c:v>-1.0984733859054585</c:v>
                </c:pt>
                <c:pt idx="18">
                  <c:v>-0.71912770341480126</c:v>
                </c:pt>
                <c:pt idx="19">
                  <c:v>-1.1384388193026107</c:v>
                </c:pt>
                <c:pt idx="20">
                  <c:v>-1.3294990229526318</c:v>
                </c:pt>
                <c:pt idx="21">
                  <c:v>-1.8502263328304733</c:v>
                </c:pt>
                <c:pt idx="22">
                  <c:v>-1.329617952551402</c:v>
                </c:pt>
                <c:pt idx="23">
                  <c:v>-1.0708204454956882</c:v>
                </c:pt>
                <c:pt idx="24">
                  <c:v>-0.68359587204392291</c:v>
                </c:pt>
                <c:pt idx="25">
                  <c:v>-0.80491714692263583</c:v>
                </c:pt>
                <c:pt idx="26">
                  <c:v>-0.33164908800358506</c:v>
                </c:pt>
                <c:pt idx="27">
                  <c:v>-1.2113741368564934</c:v>
                </c:pt>
                <c:pt idx="28">
                  <c:v>-0.43629104698988141</c:v>
                </c:pt>
                <c:pt idx="29">
                  <c:v>-1.3995512081385977</c:v>
                </c:pt>
                <c:pt idx="30">
                  <c:v>-1.8297246150183237</c:v>
                </c:pt>
                <c:pt idx="31">
                  <c:v>-0.85112007229380371</c:v>
                </c:pt>
                <c:pt idx="32">
                  <c:v>-1.8876261246793256</c:v>
                </c:pt>
                <c:pt idx="33">
                  <c:v>-0.68699109840407591</c:v>
                </c:pt>
                <c:pt idx="34">
                  <c:v>-0.98494196229402942</c:v>
                </c:pt>
                <c:pt idx="35">
                  <c:v>-0.80794514716907773</c:v>
                </c:pt>
                <c:pt idx="36">
                  <c:v>-0.55963735955945682</c:v>
                </c:pt>
                <c:pt idx="37">
                  <c:v>-0.57856195169902913</c:v>
                </c:pt>
                <c:pt idx="38">
                  <c:v>-1.2499813373877044</c:v>
                </c:pt>
                <c:pt idx="39">
                  <c:v>-1.7031871245067094</c:v>
                </c:pt>
                <c:pt idx="40">
                  <c:v>-0.39346235766043258</c:v>
                </c:pt>
                <c:pt idx="41">
                  <c:v>-1.1807699945755192</c:v>
                </c:pt>
                <c:pt idx="42">
                  <c:v>-0.5524236348877416</c:v>
                </c:pt>
                <c:pt idx="43">
                  <c:v>-0.44156181224340835</c:v>
                </c:pt>
                <c:pt idx="44">
                  <c:v>-0.66736811378477434</c:v>
                </c:pt>
                <c:pt idx="45">
                  <c:v>-1.3716110699496884</c:v>
                </c:pt>
                <c:pt idx="46">
                  <c:v>-1.1504547558687768</c:v>
                </c:pt>
                <c:pt idx="47">
                  <c:v>-0.84435190060439569</c:v>
                </c:pt>
                <c:pt idx="48">
                  <c:v>-0.70163199435132939</c:v>
                </c:pt>
                <c:pt idx="49">
                  <c:v>-0.82592971249662195</c:v>
                </c:pt>
                <c:pt idx="50">
                  <c:v>-0.75982386929411205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8-4B3D-BC2A-27E137024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67792"/>
        <c:axId val="331347880"/>
      </c:scatterChart>
      <c:valAx>
        <c:axId val="42716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347880"/>
        <c:crosses val="autoZero"/>
        <c:crossBetween val="midCat"/>
      </c:valAx>
      <c:valAx>
        <c:axId val="33134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16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Unemployment</a:t>
            </a:r>
            <a:r>
              <a:rPr lang="en-US" altLang="ko-KR" baseline="0"/>
              <a:t> Insurance Max (X) vs. log(7daycases/Total) (Y)</a:t>
            </a:r>
            <a:endParaRPr lang="ko-KR" altLang="en-US"/>
          </a:p>
        </c:rich>
      </c:tx>
      <c:layout>
        <c:manualLayout>
          <c:xMode val="edge"/>
          <c:yMode val="edge"/>
          <c:x val="0.24933198208640944"/>
          <c:y val="2.5598394874101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334979431363671E-2"/>
                  <c:y val="-0.17730415788191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test1!$N$2:$N$52</c:f>
              <c:numCache>
                <c:formatCode>General</c:formatCode>
                <c:ptCount val="51"/>
                <c:pt idx="0">
                  <c:v>275</c:v>
                </c:pt>
                <c:pt idx="1">
                  <c:v>370</c:v>
                </c:pt>
                <c:pt idx="2">
                  <c:v>240</c:v>
                </c:pt>
                <c:pt idx="3">
                  <c:v>451</c:v>
                </c:pt>
                <c:pt idx="4">
                  <c:v>450</c:v>
                </c:pt>
                <c:pt idx="5">
                  <c:v>618</c:v>
                </c:pt>
                <c:pt idx="6">
                  <c:v>649</c:v>
                </c:pt>
                <c:pt idx="7">
                  <c:v>400</c:v>
                </c:pt>
                <c:pt idx="8">
                  <c:v>444</c:v>
                </c:pt>
                <c:pt idx="9">
                  <c:v>275</c:v>
                </c:pt>
                <c:pt idx="10">
                  <c:v>365</c:v>
                </c:pt>
                <c:pt idx="11">
                  <c:v>648</c:v>
                </c:pt>
                <c:pt idx="12">
                  <c:v>448</c:v>
                </c:pt>
                <c:pt idx="13">
                  <c:v>484</c:v>
                </c:pt>
                <c:pt idx="14">
                  <c:v>390</c:v>
                </c:pt>
                <c:pt idx="15">
                  <c:v>481</c:v>
                </c:pt>
                <c:pt idx="16">
                  <c:v>488</c:v>
                </c:pt>
                <c:pt idx="17">
                  <c:v>552</c:v>
                </c:pt>
                <c:pt idx="18">
                  <c:v>247</c:v>
                </c:pt>
                <c:pt idx="19">
                  <c:v>445</c:v>
                </c:pt>
                <c:pt idx="20">
                  <c:v>430</c:v>
                </c:pt>
                <c:pt idx="21">
                  <c:v>823</c:v>
                </c:pt>
                <c:pt idx="22">
                  <c:v>362</c:v>
                </c:pt>
                <c:pt idx="23">
                  <c:v>462</c:v>
                </c:pt>
                <c:pt idx="24">
                  <c:v>235</c:v>
                </c:pt>
                <c:pt idx="25">
                  <c:v>320</c:v>
                </c:pt>
                <c:pt idx="26">
                  <c:v>552</c:v>
                </c:pt>
                <c:pt idx="27">
                  <c:v>440</c:v>
                </c:pt>
                <c:pt idx="28">
                  <c:v>469</c:v>
                </c:pt>
                <c:pt idx="29">
                  <c:v>427</c:v>
                </c:pt>
                <c:pt idx="30">
                  <c:v>713</c:v>
                </c:pt>
                <c:pt idx="31">
                  <c:v>511</c:v>
                </c:pt>
                <c:pt idx="32">
                  <c:v>504</c:v>
                </c:pt>
                <c:pt idx="33">
                  <c:v>350</c:v>
                </c:pt>
                <c:pt idx="34">
                  <c:v>618</c:v>
                </c:pt>
                <c:pt idx="35">
                  <c:v>480</c:v>
                </c:pt>
                <c:pt idx="36">
                  <c:v>539</c:v>
                </c:pt>
                <c:pt idx="37">
                  <c:v>648</c:v>
                </c:pt>
                <c:pt idx="38">
                  <c:v>572</c:v>
                </c:pt>
                <c:pt idx="39">
                  <c:v>190</c:v>
                </c:pt>
                <c:pt idx="40">
                  <c:v>326</c:v>
                </c:pt>
                <c:pt idx="41">
                  <c:v>414</c:v>
                </c:pt>
                <c:pt idx="42">
                  <c:v>275</c:v>
                </c:pt>
                <c:pt idx="43">
                  <c:v>521</c:v>
                </c:pt>
                <c:pt idx="44">
                  <c:v>580</c:v>
                </c:pt>
                <c:pt idx="45">
                  <c:v>513</c:v>
                </c:pt>
                <c:pt idx="46">
                  <c:v>378</c:v>
                </c:pt>
                <c:pt idx="47">
                  <c:v>790</c:v>
                </c:pt>
                <c:pt idx="48">
                  <c:v>424</c:v>
                </c:pt>
                <c:pt idx="49">
                  <c:v>370</c:v>
                </c:pt>
                <c:pt idx="50">
                  <c:v>508</c:v>
                </c:pt>
              </c:numCache>
            </c:numRef>
          </c:xVal>
          <c:yVal>
            <c:numRef>
              <c:f>test1!$AB$2:$AB$52</c:f>
              <c:numCache>
                <c:formatCode>General</c:formatCode>
                <c:ptCount val="51"/>
                <c:pt idx="0">
                  <c:v>-0.55396567479065351</c:v>
                </c:pt>
                <c:pt idx="1">
                  <c:v>-0.4781395306419674</c:v>
                </c:pt>
                <c:pt idx="2">
                  <c:v>-0.39766730794805549</c:v>
                </c:pt>
                <c:pt idx="3">
                  <c:v>-0.63218389193610491</c:v>
                </c:pt>
                <c:pt idx="4">
                  <c:v>-0.58462695150778443</c:v>
                </c:pt>
                <c:pt idx="5">
                  <c:v>-1.1951800865547835</c:v>
                </c:pt>
                <c:pt idx="6">
                  <c:v>-1.9562774736400368</c:v>
                </c:pt>
                <c:pt idx="7">
                  <c:v>-1.0118541996942481</c:v>
                </c:pt>
                <c:pt idx="8">
                  <c:v>-1.5843992476242919</c:v>
                </c:pt>
                <c:pt idx="9">
                  <c:v>-0.28827951226849219</c:v>
                </c:pt>
                <c:pt idx="10">
                  <c:v>-0.56256429281346254</c:v>
                </c:pt>
                <c:pt idx="11">
                  <c:v>-0.76745380112775674</c:v>
                </c:pt>
                <c:pt idx="12">
                  <c:v>-0.34309272455924983</c:v>
                </c:pt>
                <c:pt idx="13">
                  <c:v>-1.3572924211054966</c:v>
                </c:pt>
                <c:pt idx="14">
                  <c:v>-1.113417548421642</c:v>
                </c:pt>
                <c:pt idx="15">
                  <c:v>-0.92346764203782261</c:v>
                </c:pt>
                <c:pt idx="16">
                  <c:v>-0.75479511435635982</c:v>
                </c:pt>
                <c:pt idx="17">
                  <c:v>-1.0984733859054585</c:v>
                </c:pt>
                <c:pt idx="18">
                  <c:v>-0.71912770341480126</c:v>
                </c:pt>
                <c:pt idx="19">
                  <c:v>-1.1384388193026107</c:v>
                </c:pt>
                <c:pt idx="20">
                  <c:v>-1.3294990229526318</c:v>
                </c:pt>
                <c:pt idx="21">
                  <c:v>-1.8502263328304733</c:v>
                </c:pt>
                <c:pt idx="22">
                  <c:v>-1.329617952551402</c:v>
                </c:pt>
                <c:pt idx="23">
                  <c:v>-1.0708204454956882</c:v>
                </c:pt>
                <c:pt idx="24">
                  <c:v>-0.68359587204392291</c:v>
                </c:pt>
                <c:pt idx="25">
                  <c:v>-0.80491714692263583</c:v>
                </c:pt>
                <c:pt idx="26">
                  <c:v>-0.33164908800358506</c:v>
                </c:pt>
                <c:pt idx="27">
                  <c:v>-1.2113741368564934</c:v>
                </c:pt>
                <c:pt idx="28">
                  <c:v>-0.43629104698988141</c:v>
                </c:pt>
                <c:pt idx="29">
                  <c:v>-1.3995512081385977</c:v>
                </c:pt>
                <c:pt idx="30">
                  <c:v>-1.8297246150183237</c:v>
                </c:pt>
                <c:pt idx="31">
                  <c:v>-0.85112007229380371</c:v>
                </c:pt>
                <c:pt idx="32">
                  <c:v>-1.8876261246793256</c:v>
                </c:pt>
                <c:pt idx="33">
                  <c:v>-0.68699109840407591</c:v>
                </c:pt>
                <c:pt idx="34">
                  <c:v>-0.98494196229402942</c:v>
                </c:pt>
                <c:pt idx="35">
                  <c:v>-0.80794514716907773</c:v>
                </c:pt>
                <c:pt idx="36">
                  <c:v>-0.55963735955945682</c:v>
                </c:pt>
                <c:pt idx="37">
                  <c:v>-0.57856195169902913</c:v>
                </c:pt>
                <c:pt idx="38">
                  <c:v>-1.2499813373877044</c:v>
                </c:pt>
                <c:pt idx="39">
                  <c:v>-1.7031871245067094</c:v>
                </c:pt>
                <c:pt idx="40">
                  <c:v>-0.39346235766043258</c:v>
                </c:pt>
                <c:pt idx="41">
                  <c:v>-1.1807699945755192</c:v>
                </c:pt>
                <c:pt idx="42">
                  <c:v>-0.5524236348877416</c:v>
                </c:pt>
                <c:pt idx="43">
                  <c:v>-0.44156181224340835</c:v>
                </c:pt>
                <c:pt idx="44">
                  <c:v>-0.66736811378477434</c:v>
                </c:pt>
                <c:pt idx="45">
                  <c:v>-1.3716110699496884</c:v>
                </c:pt>
                <c:pt idx="46">
                  <c:v>-1.1504547558687768</c:v>
                </c:pt>
                <c:pt idx="47">
                  <c:v>-0.84435190060439569</c:v>
                </c:pt>
                <c:pt idx="48">
                  <c:v>-0.70163199435132939</c:v>
                </c:pt>
                <c:pt idx="49">
                  <c:v>-0.82592971249662195</c:v>
                </c:pt>
                <c:pt idx="50">
                  <c:v>-0.75982386929411205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9A-4F3D-BEA9-EC12437F8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67792"/>
        <c:axId val="331347880"/>
      </c:scatterChart>
      <c:valAx>
        <c:axId val="42716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347880"/>
        <c:crosses val="autoZero"/>
        <c:crossBetween val="midCat"/>
      </c:valAx>
      <c:valAx>
        <c:axId val="33134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16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% under federal poverty vs. </a:t>
            </a:r>
            <a:r>
              <a:rPr lang="en-US" altLang="ko-KR" baseline="0"/>
              <a:t>cases in last 7days/population</a:t>
            </a:r>
            <a:endParaRPr lang="ko-KR" altLang="en-US"/>
          </a:p>
        </c:rich>
      </c:tx>
      <c:layout>
        <c:manualLayout>
          <c:xMode val="edge"/>
          <c:yMode val="edge"/>
          <c:x val="0.16092675105623569"/>
          <c:y val="1.9480519480519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test1!$Q$2:$Q$52</c:f>
              <c:numCache>
                <c:formatCode>General</c:formatCode>
                <c:ptCount val="51"/>
                <c:pt idx="0">
                  <c:v>16.8</c:v>
                </c:pt>
                <c:pt idx="1">
                  <c:v>10.9</c:v>
                </c:pt>
                <c:pt idx="2">
                  <c:v>14</c:v>
                </c:pt>
                <c:pt idx="3">
                  <c:v>17.2</c:v>
                </c:pt>
                <c:pt idx="4">
                  <c:v>12.8</c:v>
                </c:pt>
                <c:pt idx="5">
                  <c:v>9.6</c:v>
                </c:pt>
                <c:pt idx="6">
                  <c:v>10.4</c:v>
                </c:pt>
                <c:pt idx="7">
                  <c:v>12.5</c:v>
                </c:pt>
                <c:pt idx="8">
                  <c:v>16.2</c:v>
                </c:pt>
                <c:pt idx="9">
                  <c:v>13.6</c:v>
                </c:pt>
                <c:pt idx="10">
                  <c:v>14.3</c:v>
                </c:pt>
                <c:pt idx="11">
                  <c:v>8.8000000000000007</c:v>
                </c:pt>
                <c:pt idx="12">
                  <c:v>11.8</c:v>
                </c:pt>
                <c:pt idx="13">
                  <c:v>12.1</c:v>
                </c:pt>
                <c:pt idx="14">
                  <c:v>13.1</c:v>
                </c:pt>
                <c:pt idx="15">
                  <c:v>11.2</c:v>
                </c:pt>
                <c:pt idx="16">
                  <c:v>12</c:v>
                </c:pt>
                <c:pt idx="17">
                  <c:v>16.899999999999999</c:v>
                </c:pt>
                <c:pt idx="18">
                  <c:v>18.600000000000001</c:v>
                </c:pt>
                <c:pt idx="19">
                  <c:v>11.6</c:v>
                </c:pt>
                <c:pt idx="20">
                  <c:v>9</c:v>
                </c:pt>
                <c:pt idx="21">
                  <c:v>10</c:v>
                </c:pt>
                <c:pt idx="22">
                  <c:v>14.1</c:v>
                </c:pt>
                <c:pt idx="23">
                  <c:v>9.6</c:v>
                </c:pt>
                <c:pt idx="24">
                  <c:v>19.7</c:v>
                </c:pt>
                <c:pt idx="25">
                  <c:v>13.2</c:v>
                </c:pt>
                <c:pt idx="26">
                  <c:v>13</c:v>
                </c:pt>
                <c:pt idx="27">
                  <c:v>11</c:v>
                </c:pt>
                <c:pt idx="28">
                  <c:v>12.9</c:v>
                </c:pt>
                <c:pt idx="29">
                  <c:v>7.6</c:v>
                </c:pt>
                <c:pt idx="30">
                  <c:v>9.5</c:v>
                </c:pt>
                <c:pt idx="31">
                  <c:v>19.5</c:v>
                </c:pt>
                <c:pt idx="32">
                  <c:v>13.6</c:v>
                </c:pt>
                <c:pt idx="33">
                  <c:v>14</c:v>
                </c:pt>
                <c:pt idx="34">
                  <c:v>10.7</c:v>
                </c:pt>
                <c:pt idx="35">
                  <c:v>13.9</c:v>
                </c:pt>
                <c:pt idx="36">
                  <c:v>15.6</c:v>
                </c:pt>
                <c:pt idx="37">
                  <c:v>12.6</c:v>
                </c:pt>
                <c:pt idx="38">
                  <c:v>12.2</c:v>
                </c:pt>
                <c:pt idx="39">
                  <c:v>12.9</c:v>
                </c:pt>
                <c:pt idx="40">
                  <c:v>15.3</c:v>
                </c:pt>
                <c:pt idx="41">
                  <c:v>13.1</c:v>
                </c:pt>
                <c:pt idx="42">
                  <c:v>15.3</c:v>
                </c:pt>
                <c:pt idx="43">
                  <c:v>14.9</c:v>
                </c:pt>
                <c:pt idx="44">
                  <c:v>9</c:v>
                </c:pt>
                <c:pt idx="45">
                  <c:v>11</c:v>
                </c:pt>
                <c:pt idx="46">
                  <c:v>10.7</c:v>
                </c:pt>
                <c:pt idx="47">
                  <c:v>10.3</c:v>
                </c:pt>
                <c:pt idx="48">
                  <c:v>17.8</c:v>
                </c:pt>
                <c:pt idx="49">
                  <c:v>11</c:v>
                </c:pt>
                <c:pt idx="50">
                  <c:v>11.1</c:v>
                </c:pt>
              </c:numCache>
            </c:numRef>
          </c:xVal>
          <c:yVal>
            <c:numRef>
              <c:f>test1!$AB$2:$AB$52</c:f>
              <c:numCache>
                <c:formatCode>General</c:formatCode>
                <c:ptCount val="51"/>
                <c:pt idx="0">
                  <c:v>-0.55396567479065351</c:v>
                </c:pt>
                <c:pt idx="1">
                  <c:v>-0.4781395306419674</c:v>
                </c:pt>
                <c:pt idx="2">
                  <c:v>-0.39766730794805549</c:v>
                </c:pt>
                <c:pt idx="3">
                  <c:v>-0.63218389193610491</c:v>
                </c:pt>
                <c:pt idx="4">
                  <c:v>-0.58462695150778443</c:v>
                </c:pt>
                <c:pt idx="5">
                  <c:v>-1.1951800865547835</c:v>
                </c:pt>
                <c:pt idx="6">
                  <c:v>-1.9562774736400368</c:v>
                </c:pt>
                <c:pt idx="7">
                  <c:v>-1.0118541996942481</c:v>
                </c:pt>
                <c:pt idx="8">
                  <c:v>-1.5843992476242919</c:v>
                </c:pt>
                <c:pt idx="9">
                  <c:v>-0.28827951226849219</c:v>
                </c:pt>
                <c:pt idx="10">
                  <c:v>-0.56256429281346254</c:v>
                </c:pt>
                <c:pt idx="11">
                  <c:v>-0.76745380112775674</c:v>
                </c:pt>
                <c:pt idx="12">
                  <c:v>-0.34309272455924983</c:v>
                </c:pt>
                <c:pt idx="13">
                  <c:v>-1.3572924211054966</c:v>
                </c:pt>
                <c:pt idx="14">
                  <c:v>-1.113417548421642</c:v>
                </c:pt>
                <c:pt idx="15">
                  <c:v>-0.92346764203782261</c:v>
                </c:pt>
                <c:pt idx="16">
                  <c:v>-0.75479511435635982</c:v>
                </c:pt>
                <c:pt idx="17">
                  <c:v>-1.0984733859054585</c:v>
                </c:pt>
                <c:pt idx="18">
                  <c:v>-0.71912770341480126</c:v>
                </c:pt>
                <c:pt idx="19">
                  <c:v>-1.1384388193026107</c:v>
                </c:pt>
                <c:pt idx="20">
                  <c:v>-1.3294990229526318</c:v>
                </c:pt>
                <c:pt idx="21">
                  <c:v>-1.8502263328304733</c:v>
                </c:pt>
                <c:pt idx="22">
                  <c:v>-1.329617952551402</c:v>
                </c:pt>
                <c:pt idx="23">
                  <c:v>-1.0708204454956882</c:v>
                </c:pt>
                <c:pt idx="24">
                  <c:v>-0.68359587204392291</c:v>
                </c:pt>
                <c:pt idx="25">
                  <c:v>-0.80491714692263583</c:v>
                </c:pt>
                <c:pt idx="26">
                  <c:v>-0.33164908800358506</c:v>
                </c:pt>
                <c:pt idx="27">
                  <c:v>-1.2113741368564934</c:v>
                </c:pt>
                <c:pt idx="28">
                  <c:v>-0.43629104698988141</c:v>
                </c:pt>
                <c:pt idx="29">
                  <c:v>-1.3995512081385977</c:v>
                </c:pt>
                <c:pt idx="30">
                  <c:v>-1.8297246150183237</c:v>
                </c:pt>
                <c:pt idx="31">
                  <c:v>-0.85112007229380371</c:v>
                </c:pt>
                <c:pt idx="32">
                  <c:v>-1.8876261246793256</c:v>
                </c:pt>
                <c:pt idx="33">
                  <c:v>-0.68699109840407591</c:v>
                </c:pt>
                <c:pt idx="34">
                  <c:v>-0.98494196229402942</c:v>
                </c:pt>
                <c:pt idx="35">
                  <c:v>-0.80794514716907773</c:v>
                </c:pt>
                <c:pt idx="36">
                  <c:v>-0.55963735955945682</c:v>
                </c:pt>
                <c:pt idx="37">
                  <c:v>-0.57856195169902913</c:v>
                </c:pt>
                <c:pt idx="38">
                  <c:v>-1.2499813373877044</c:v>
                </c:pt>
                <c:pt idx="39">
                  <c:v>-1.7031871245067094</c:v>
                </c:pt>
                <c:pt idx="40">
                  <c:v>-0.39346235766043258</c:v>
                </c:pt>
                <c:pt idx="41">
                  <c:v>-1.1807699945755192</c:v>
                </c:pt>
                <c:pt idx="42">
                  <c:v>-0.5524236348877416</c:v>
                </c:pt>
                <c:pt idx="43">
                  <c:v>-0.44156181224340835</c:v>
                </c:pt>
                <c:pt idx="44">
                  <c:v>-0.66736811378477434</c:v>
                </c:pt>
                <c:pt idx="45">
                  <c:v>-1.3716110699496884</c:v>
                </c:pt>
                <c:pt idx="46">
                  <c:v>-1.1504547558687768</c:v>
                </c:pt>
                <c:pt idx="47">
                  <c:v>-0.84435190060439569</c:v>
                </c:pt>
                <c:pt idx="48">
                  <c:v>-0.70163199435132939</c:v>
                </c:pt>
                <c:pt idx="49">
                  <c:v>-0.82592971249662195</c:v>
                </c:pt>
                <c:pt idx="50">
                  <c:v>-0.75982386929411205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66-47C3-B0F1-1F045562D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325584"/>
        <c:axId val="570325904"/>
      </c:scatterChart>
      <c:valAx>
        <c:axId val="57032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325904"/>
        <c:crosses val="autoZero"/>
        <c:crossBetween val="midCat"/>
      </c:valAx>
      <c:valAx>
        <c:axId val="5703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32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Unemployment</a:t>
            </a:r>
            <a:r>
              <a:rPr lang="en-US" altLang="ko-KR" baseline="0"/>
              <a:t> Insurance Max (X) vs. log(7daycases/population) (Y)</a:t>
            </a:r>
            <a:endParaRPr lang="ko-KR" altLang="en-US"/>
          </a:p>
        </c:rich>
      </c:tx>
      <c:layout>
        <c:manualLayout>
          <c:xMode val="edge"/>
          <c:yMode val="edge"/>
          <c:x val="0.24933198208640944"/>
          <c:y val="2.5598394874101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334979431363671E-2"/>
                  <c:y val="-0.17730415788191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test1!$N$2:$N$52</c:f>
              <c:numCache>
                <c:formatCode>General</c:formatCode>
                <c:ptCount val="51"/>
                <c:pt idx="0">
                  <c:v>275</c:v>
                </c:pt>
                <c:pt idx="1">
                  <c:v>370</c:v>
                </c:pt>
                <c:pt idx="2">
                  <c:v>240</c:v>
                </c:pt>
                <c:pt idx="3">
                  <c:v>451</c:v>
                </c:pt>
                <c:pt idx="4">
                  <c:v>450</c:v>
                </c:pt>
                <c:pt idx="5">
                  <c:v>618</c:v>
                </c:pt>
                <c:pt idx="6">
                  <c:v>649</c:v>
                </c:pt>
                <c:pt idx="7">
                  <c:v>400</c:v>
                </c:pt>
                <c:pt idx="8">
                  <c:v>444</c:v>
                </c:pt>
                <c:pt idx="9">
                  <c:v>275</c:v>
                </c:pt>
                <c:pt idx="10">
                  <c:v>365</c:v>
                </c:pt>
                <c:pt idx="11">
                  <c:v>648</c:v>
                </c:pt>
                <c:pt idx="12">
                  <c:v>448</c:v>
                </c:pt>
                <c:pt idx="13">
                  <c:v>484</c:v>
                </c:pt>
                <c:pt idx="14">
                  <c:v>390</c:v>
                </c:pt>
                <c:pt idx="15">
                  <c:v>481</c:v>
                </c:pt>
                <c:pt idx="16">
                  <c:v>488</c:v>
                </c:pt>
                <c:pt idx="17">
                  <c:v>552</c:v>
                </c:pt>
                <c:pt idx="18">
                  <c:v>247</c:v>
                </c:pt>
                <c:pt idx="19">
                  <c:v>445</c:v>
                </c:pt>
                <c:pt idx="20">
                  <c:v>430</c:v>
                </c:pt>
                <c:pt idx="21">
                  <c:v>823</c:v>
                </c:pt>
                <c:pt idx="22">
                  <c:v>362</c:v>
                </c:pt>
                <c:pt idx="23">
                  <c:v>462</c:v>
                </c:pt>
                <c:pt idx="24">
                  <c:v>235</c:v>
                </c:pt>
                <c:pt idx="25">
                  <c:v>320</c:v>
                </c:pt>
                <c:pt idx="26">
                  <c:v>552</c:v>
                </c:pt>
                <c:pt idx="27">
                  <c:v>440</c:v>
                </c:pt>
                <c:pt idx="28">
                  <c:v>469</c:v>
                </c:pt>
                <c:pt idx="29">
                  <c:v>427</c:v>
                </c:pt>
                <c:pt idx="30">
                  <c:v>713</c:v>
                </c:pt>
                <c:pt idx="31">
                  <c:v>511</c:v>
                </c:pt>
                <c:pt idx="32">
                  <c:v>504</c:v>
                </c:pt>
                <c:pt idx="33">
                  <c:v>350</c:v>
                </c:pt>
                <c:pt idx="34">
                  <c:v>618</c:v>
                </c:pt>
                <c:pt idx="35">
                  <c:v>480</c:v>
                </c:pt>
                <c:pt idx="36">
                  <c:v>539</c:v>
                </c:pt>
                <c:pt idx="37">
                  <c:v>648</c:v>
                </c:pt>
                <c:pt idx="38">
                  <c:v>572</c:v>
                </c:pt>
                <c:pt idx="39">
                  <c:v>190</c:v>
                </c:pt>
                <c:pt idx="40">
                  <c:v>326</c:v>
                </c:pt>
                <c:pt idx="41">
                  <c:v>414</c:v>
                </c:pt>
                <c:pt idx="42">
                  <c:v>275</c:v>
                </c:pt>
                <c:pt idx="43">
                  <c:v>521</c:v>
                </c:pt>
                <c:pt idx="44">
                  <c:v>580</c:v>
                </c:pt>
                <c:pt idx="45">
                  <c:v>513</c:v>
                </c:pt>
                <c:pt idx="46">
                  <c:v>378</c:v>
                </c:pt>
                <c:pt idx="47">
                  <c:v>790</c:v>
                </c:pt>
                <c:pt idx="48">
                  <c:v>424</c:v>
                </c:pt>
                <c:pt idx="49">
                  <c:v>370</c:v>
                </c:pt>
                <c:pt idx="50">
                  <c:v>508</c:v>
                </c:pt>
              </c:numCache>
            </c:numRef>
          </c:xVal>
          <c:yVal>
            <c:numRef>
              <c:f>test1!$AC$2:$AC$52</c:f>
              <c:numCache>
                <c:formatCode>General</c:formatCode>
                <c:ptCount val="51"/>
                <c:pt idx="0">
                  <c:v>-2.697716432967173</c:v>
                </c:pt>
                <c:pt idx="1">
                  <c:v>-3.4144071728882381</c:v>
                </c:pt>
                <c:pt idx="2">
                  <c:v>-2.4078718127782115</c:v>
                </c:pt>
                <c:pt idx="3">
                  <c:v>-2.8255196492339185</c:v>
                </c:pt>
                <c:pt idx="4">
                  <c:v>-2.8670716688499676</c:v>
                </c:pt>
                <c:pt idx="5">
                  <c:v>-3.445268369677275</c:v>
                </c:pt>
                <c:pt idx="6">
                  <c:v>-3.8445713952526472</c:v>
                </c:pt>
                <c:pt idx="7">
                  <c:v>-2.9460891468312589</c:v>
                </c:pt>
                <c:pt idx="8">
                  <c:v>-3.421736871479641</c:v>
                </c:pt>
                <c:pt idx="9">
                  <c:v>-2.502394762167123</c:v>
                </c:pt>
                <c:pt idx="10">
                  <c:v>-2.7095839628407377</c:v>
                </c:pt>
                <c:pt idx="11">
                  <c:v>-4.0157179192920447</c:v>
                </c:pt>
                <c:pt idx="12">
                  <c:v>-2.8613438214993216</c:v>
                </c:pt>
                <c:pt idx="13">
                  <c:v>-3.3098129076803535</c:v>
                </c:pt>
                <c:pt idx="14">
                  <c:v>-3.2898742112899257</c:v>
                </c:pt>
                <c:pt idx="15">
                  <c:v>-2.975280471767852</c:v>
                </c:pt>
                <c:pt idx="16">
                  <c:v>-3.0873581448645275</c:v>
                </c:pt>
                <c:pt idx="17">
                  <c:v>-3.5677259366643019</c:v>
                </c:pt>
                <c:pt idx="18">
                  <c:v>-2.6489767583489803</c:v>
                </c:pt>
                <c:pt idx="19">
                  <c:v>-3.76109924101273</c:v>
                </c:pt>
                <c:pt idx="20">
                  <c:v>-3.2861044459359259</c:v>
                </c:pt>
                <c:pt idx="21">
                  <c:v>-3.6540091396816257</c:v>
                </c:pt>
                <c:pt idx="22">
                  <c:v>-3.4863385977541657</c:v>
                </c:pt>
                <c:pt idx="23">
                  <c:v>-3.2690471802236352</c:v>
                </c:pt>
                <c:pt idx="24">
                  <c:v>-2.7455971553356227</c:v>
                </c:pt>
                <c:pt idx="25">
                  <c:v>-3.2854653055889269</c:v>
                </c:pt>
                <c:pt idx="26">
                  <c:v>-3.4274587188333623</c:v>
                </c:pt>
                <c:pt idx="27">
                  <c:v>-3.2231867520728406</c:v>
                </c:pt>
                <c:pt idx="28">
                  <c:v>-2.6988829936285605</c:v>
                </c:pt>
                <c:pt idx="29">
                  <c:v>-3.7782979121012459</c:v>
                </c:pt>
                <c:pt idx="30">
                  <c:v>-3.5468567299986686</c:v>
                </c:pt>
                <c:pt idx="31">
                  <c:v>-3.1072240634291677</c:v>
                </c:pt>
                <c:pt idx="32">
                  <c:v>-3.5834034775676691</c:v>
                </c:pt>
                <c:pt idx="33">
                  <c:v>-2.9213189896141936</c:v>
                </c:pt>
                <c:pt idx="34">
                  <c:v>-3.3269745642963731</c:v>
                </c:pt>
                <c:pt idx="35">
                  <c:v>-3.1815287214131085</c:v>
                </c:pt>
                <c:pt idx="36">
                  <c:v>-3.063208477066846</c:v>
                </c:pt>
                <c:pt idx="37">
                  <c:v>-3.2926866709396818</c:v>
                </c:pt>
                <c:pt idx="38">
                  <c:v>-3.4254849851668485</c:v>
                </c:pt>
                <c:pt idx="39">
                  <c:v>-3.5056904536559634</c:v>
                </c:pt>
                <c:pt idx="40">
                  <c:v>-2.595357433834272</c:v>
                </c:pt>
                <c:pt idx="41">
                  <c:v>-3.3051028461311707</c:v>
                </c:pt>
                <c:pt idx="42">
                  <c:v>-2.779089491050422</c:v>
                </c:pt>
                <c:pt idx="43">
                  <c:v>-2.7430103125945386</c:v>
                </c:pt>
                <c:pt idx="44">
                  <c:v>-2.8452773669640958</c:v>
                </c:pt>
                <c:pt idx="45">
                  <c:v>-4.0892115421739792</c:v>
                </c:pt>
                <c:pt idx="46">
                  <c:v>-3.2902378436354032</c:v>
                </c:pt>
                <c:pt idx="47">
                  <c:v>-3.2244842506741875</c:v>
                </c:pt>
                <c:pt idx="48">
                  <c:v>-3.5139522133069376</c:v>
                </c:pt>
                <c:pt idx="49">
                  <c:v>-3.109977423156308</c:v>
                </c:pt>
                <c:pt idx="50">
                  <c:v>-3.3779148159651173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95-462A-AB9A-ED00A4899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67792"/>
        <c:axId val="331347880"/>
      </c:scatterChart>
      <c:valAx>
        <c:axId val="42716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347880"/>
        <c:crosses val="autoZero"/>
        <c:crossBetween val="midCat"/>
      </c:valAx>
      <c:valAx>
        <c:axId val="33134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16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% under federal poverty vs. log(</a:t>
            </a:r>
            <a:r>
              <a:rPr lang="en-US" altLang="ko-KR" baseline="0"/>
              <a:t>cases in last 7days/population)</a:t>
            </a:r>
            <a:endParaRPr lang="ko-KR" altLang="en-US"/>
          </a:p>
        </c:rich>
      </c:tx>
      <c:layout>
        <c:manualLayout>
          <c:xMode val="edge"/>
          <c:yMode val="edge"/>
          <c:x val="0.16092675105623569"/>
          <c:y val="1.9480519480519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6671062618551035E-3"/>
                  <c:y val="-0.100303641554109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test1!$Q$2:$Q$52</c:f>
              <c:numCache>
                <c:formatCode>General</c:formatCode>
                <c:ptCount val="51"/>
                <c:pt idx="0">
                  <c:v>16.8</c:v>
                </c:pt>
                <c:pt idx="1">
                  <c:v>10.9</c:v>
                </c:pt>
                <c:pt idx="2">
                  <c:v>14</c:v>
                </c:pt>
                <c:pt idx="3">
                  <c:v>17.2</c:v>
                </c:pt>
                <c:pt idx="4">
                  <c:v>12.8</c:v>
                </c:pt>
                <c:pt idx="5">
                  <c:v>9.6</c:v>
                </c:pt>
                <c:pt idx="6">
                  <c:v>10.4</c:v>
                </c:pt>
                <c:pt idx="7">
                  <c:v>12.5</c:v>
                </c:pt>
                <c:pt idx="8">
                  <c:v>16.2</c:v>
                </c:pt>
                <c:pt idx="9">
                  <c:v>13.6</c:v>
                </c:pt>
                <c:pt idx="10">
                  <c:v>14.3</c:v>
                </c:pt>
                <c:pt idx="11">
                  <c:v>8.8000000000000007</c:v>
                </c:pt>
                <c:pt idx="12">
                  <c:v>11.8</c:v>
                </c:pt>
                <c:pt idx="13">
                  <c:v>12.1</c:v>
                </c:pt>
                <c:pt idx="14">
                  <c:v>13.1</c:v>
                </c:pt>
                <c:pt idx="15">
                  <c:v>11.2</c:v>
                </c:pt>
                <c:pt idx="16">
                  <c:v>12</c:v>
                </c:pt>
                <c:pt idx="17">
                  <c:v>16.899999999999999</c:v>
                </c:pt>
                <c:pt idx="18">
                  <c:v>18.600000000000001</c:v>
                </c:pt>
                <c:pt idx="19">
                  <c:v>11.6</c:v>
                </c:pt>
                <c:pt idx="20">
                  <c:v>9</c:v>
                </c:pt>
                <c:pt idx="21">
                  <c:v>10</c:v>
                </c:pt>
                <c:pt idx="22">
                  <c:v>14.1</c:v>
                </c:pt>
                <c:pt idx="23">
                  <c:v>9.6</c:v>
                </c:pt>
                <c:pt idx="24">
                  <c:v>19.7</c:v>
                </c:pt>
                <c:pt idx="25">
                  <c:v>13.2</c:v>
                </c:pt>
                <c:pt idx="26">
                  <c:v>13</c:v>
                </c:pt>
                <c:pt idx="27">
                  <c:v>11</c:v>
                </c:pt>
                <c:pt idx="28">
                  <c:v>12.9</c:v>
                </c:pt>
                <c:pt idx="29">
                  <c:v>7.6</c:v>
                </c:pt>
                <c:pt idx="30">
                  <c:v>9.5</c:v>
                </c:pt>
                <c:pt idx="31">
                  <c:v>19.5</c:v>
                </c:pt>
                <c:pt idx="32">
                  <c:v>13.6</c:v>
                </c:pt>
                <c:pt idx="33">
                  <c:v>14</c:v>
                </c:pt>
                <c:pt idx="34">
                  <c:v>10.7</c:v>
                </c:pt>
                <c:pt idx="35">
                  <c:v>13.9</c:v>
                </c:pt>
                <c:pt idx="36">
                  <c:v>15.6</c:v>
                </c:pt>
                <c:pt idx="37">
                  <c:v>12.6</c:v>
                </c:pt>
                <c:pt idx="38">
                  <c:v>12.2</c:v>
                </c:pt>
                <c:pt idx="39">
                  <c:v>12.9</c:v>
                </c:pt>
                <c:pt idx="40">
                  <c:v>15.3</c:v>
                </c:pt>
                <c:pt idx="41">
                  <c:v>13.1</c:v>
                </c:pt>
                <c:pt idx="42">
                  <c:v>15.3</c:v>
                </c:pt>
                <c:pt idx="43">
                  <c:v>14.9</c:v>
                </c:pt>
                <c:pt idx="44">
                  <c:v>9</c:v>
                </c:pt>
                <c:pt idx="45">
                  <c:v>11</c:v>
                </c:pt>
                <c:pt idx="46">
                  <c:v>10.7</c:v>
                </c:pt>
                <c:pt idx="47">
                  <c:v>10.3</c:v>
                </c:pt>
                <c:pt idx="48">
                  <c:v>17.8</c:v>
                </c:pt>
                <c:pt idx="49">
                  <c:v>11</c:v>
                </c:pt>
                <c:pt idx="50">
                  <c:v>11.1</c:v>
                </c:pt>
              </c:numCache>
            </c:numRef>
          </c:xVal>
          <c:yVal>
            <c:numRef>
              <c:f>test1!$AC$2:$AC$52</c:f>
              <c:numCache>
                <c:formatCode>General</c:formatCode>
                <c:ptCount val="51"/>
                <c:pt idx="0">
                  <c:v>-2.697716432967173</c:v>
                </c:pt>
                <c:pt idx="1">
                  <c:v>-3.4144071728882381</c:v>
                </c:pt>
                <c:pt idx="2">
                  <c:v>-2.4078718127782115</c:v>
                </c:pt>
                <c:pt idx="3">
                  <c:v>-2.8255196492339185</c:v>
                </c:pt>
                <c:pt idx="4">
                  <c:v>-2.8670716688499676</c:v>
                </c:pt>
                <c:pt idx="5">
                  <c:v>-3.445268369677275</c:v>
                </c:pt>
                <c:pt idx="6">
                  <c:v>-3.8445713952526472</c:v>
                </c:pt>
                <c:pt idx="7">
                  <c:v>-2.9460891468312589</c:v>
                </c:pt>
                <c:pt idx="8">
                  <c:v>-3.421736871479641</c:v>
                </c:pt>
                <c:pt idx="9">
                  <c:v>-2.502394762167123</c:v>
                </c:pt>
                <c:pt idx="10">
                  <c:v>-2.7095839628407377</c:v>
                </c:pt>
                <c:pt idx="11">
                  <c:v>-4.0157179192920447</c:v>
                </c:pt>
                <c:pt idx="12">
                  <c:v>-2.8613438214993216</c:v>
                </c:pt>
                <c:pt idx="13">
                  <c:v>-3.3098129076803535</c:v>
                </c:pt>
                <c:pt idx="14">
                  <c:v>-3.2898742112899257</c:v>
                </c:pt>
                <c:pt idx="15">
                  <c:v>-2.975280471767852</c:v>
                </c:pt>
                <c:pt idx="16">
                  <c:v>-3.0873581448645275</c:v>
                </c:pt>
                <c:pt idx="17">
                  <c:v>-3.5677259366643019</c:v>
                </c:pt>
                <c:pt idx="18">
                  <c:v>-2.6489767583489803</c:v>
                </c:pt>
                <c:pt idx="19">
                  <c:v>-3.76109924101273</c:v>
                </c:pt>
                <c:pt idx="20">
                  <c:v>-3.2861044459359259</c:v>
                </c:pt>
                <c:pt idx="21">
                  <c:v>-3.6540091396816257</c:v>
                </c:pt>
                <c:pt idx="22">
                  <c:v>-3.4863385977541657</c:v>
                </c:pt>
                <c:pt idx="23">
                  <c:v>-3.2690471802236352</c:v>
                </c:pt>
                <c:pt idx="24">
                  <c:v>-2.7455971553356227</c:v>
                </c:pt>
                <c:pt idx="25">
                  <c:v>-3.2854653055889269</c:v>
                </c:pt>
                <c:pt idx="26">
                  <c:v>-3.4274587188333623</c:v>
                </c:pt>
                <c:pt idx="27">
                  <c:v>-3.2231867520728406</c:v>
                </c:pt>
                <c:pt idx="28">
                  <c:v>-2.6988829936285605</c:v>
                </c:pt>
                <c:pt idx="29">
                  <c:v>-3.7782979121012459</c:v>
                </c:pt>
                <c:pt idx="30">
                  <c:v>-3.5468567299986686</c:v>
                </c:pt>
                <c:pt idx="31">
                  <c:v>-3.1072240634291677</c:v>
                </c:pt>
                <c:pt idx="32">
                  <c:v>-3.5834034775676691</c:v>
                </c:pt>
                <c:pt idx="33">
                  <c:v>-2.9213189896141936</c:v>
                </c:pt>
                <c:pt idx="34">
                  <c:v>-3.3269745642963731</c:v>
                </c:pt>
                <c:pt idx="35">
                  <c:v>-3.1815287214131085</c:v>
                </c:pt>
                <c:pt idx="36">
                  <c:v>-3.063208477066846</c:v>
                </c:pt>
                <c:pt idx="37">
                  <c:v>-3.2926866709396818</c:v>
                </c:pt>
                <c:pt idx="38">
                  <c:v>-3.4254849851668485</c:v>
                </c:pt>
                <c:pt idx="39">
                  <c:v>-3.5056904536559634</c:v>
                </c:pt>
                <c:pt idx="40">
                  <c:v>-2.595357433834272</c:v>
                </c:pt>
                <c:pt idx="41">
                  <c:v>-3.3051028461311707</c:v>
                </c:pt>
                <c:pt idx="42">
                  <c:v>-2.779089491050422</c:v>
                </c:pt>
                <c:pt idx="43">
                  <c:v>-2.7430103125945386</c:v>
                </c:pt>
                <c:pt idx="44">
                  <c:v>-2.8452773669640958</c:v>
                </c:pt>
                <c:pt idx="45">
                  <c:v>-4.0892115421739792</c:v>
                </c:pt>
                <c:pt idx="46">
                  <c:v>-3.2902378436354032</c:v>
                </c:pt>
                <c:pt idx="47">
                  <c:v>-3.2244842506741875</c:v>
                </c:pt>
                <c:pt idx="48">
                  <c:v>-3.5139522133069376</c:v>
                </c:pt>
                <c:pt idx="49">
                  <c:v>-3.109977423156308</c:v>
                </c:pt>
                <c:pt idx="50">
                  <c:v>-3.3779148159651173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1B-4D5B-8895-C9AD08828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325584"/>
        <c:axId val="570325904"/>
      </c:scatterChart>
      <c:valAx>
        <c:axId val="57032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325904"/>
        <c:crosses val="autoZero"/>
        <c:crossBetween val="midCat"/>
      </c:valAx>
      <c:valAx>
        <c:axId val="5703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32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Days in SIP </a:t>
            </a:r>
            <a:r>
              <a:rPr lang="en-US" altLang="ko-KR" baseline="0"/>
              <a:t>X) vs. 7daycases/population (Y)</a:t>
            </a:r>
            <a:endParaRPr lang="ko-KR" altLang="en-US"/>
          </a:p>
        </c:rich>
      </c:tx>
      <c:layout>
        <c:manualLayout>
          <c:xMode val="edge"/>
          <c:yMode val="edge"/>
          <c:x val="0.24933198208640944"/>
          <c:y val="2.5598394874101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334979431363671E-2"/>
                  <c:y val="-0.17730415788191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test1!$AF$2:$AF$52</c:f>
              <c:numCache>
                <c:formatCode>General</c:formatCode>
                <c:ptCount val="51"/>
                <c:pt idx="0">
                  <c:v>26</c:v>
                </c:pt>
                <c:pt idx="1">
                  <c:v>27</c:v>
                </c:pt>
                <c:pt idx="2">
                  <c:v>46</c:v>
                </c:pt>
                <c:pt idx="3">
                  <c:v>0</c:v>
                </c:pt>
                <c:pt idx="4">
                  <c:v>105</c:v>
                </c:pt>
                <c:pt idx="5">
                  <c:v>32</c:v>
                </c:pt>
                <c:pt idx="7">
                  <c:v>69</c:v>
                </c:pt>
                <c:pt idx="8">
                  <c:v>58</c:v>
                </c:pt>
                <c:pt idx="9">
                  <c:v>45</c:v>
                </c:pt>
                <c:pt idx="10">
                  <c:v>28</c:v>
                </c:pt>
                <c:pt idx="11">
                  <c:v>99</c:v>
                </c:pt>
                <c:pt idx="12">
                  <c:v>37</c:v>
                </c:pt>
                <c:pt idx="13">
                  <c:v>69</c:v>
                </c:pt>
                <c:pt idx="14">
                  <c:v>54</c:v>
                </c:pt>
                <c:pt idx="15">
                  <c:v>0</c:v>
                </c:pt>
                <c:pt idx="16">
                  <c:v>35</c:v>
                </c:pt>
                <c:pt idx="17">
                  <c:v>0</c:v>
                </c:pt>
                <c:pt idx="18">
                  <c:v>53</c:v>
                </c:pt>
                <c:pt idx="19">
                  <c:v>60</c:v>
                </c:pt>
                <c:pt idx="20">
                  <c:v>46</c:v>
                </c:pt>
                <c:pt idx="21">
                  <c:v>55</c:v>
                </c:pt>
                <c:pt idx="22">
                  <c:v>69</c:v>
                </c:pt>
                <c:pt idx="23">
                  <c:v>51</c:v>
                </c:pt>
                <c:pt idx="24">
                  <c:v>24</c:v>
                </c:pt>
                <c:pt idx="25">
                  <c:v>28</c:v>
                </c:pt>
                <c:pt idx="26">
                  <c:v>29</c:v>
                </c:pt>
                <c:pt idx="27">
                  <c:v>0</c:v>
                </c:pt>
                <c:pt idx="28">
                  <c:v>39</c:v>
                </c:pt>
                <c:pt idx="29">
                  <c:v>80</c:v>
                </c:pt>
                <c:pt idx="31">
                  <c:v>100</c:v>
                </c:pt>
                <c:pt idx="32">
                  <c:v>102</c:v>
                </c:pt>
                <c:pt idx="33">
                  <c:v>53</c:v>
                </c:pt>
                <c:pt idx="34">
                  <c:v>0</c:v>
                </c:pt>
                <c:pt idx="35">
                  <c:v>57</c:v>
                </c:pt>
                <c:pt idx="36">
                  <c:v>0</c:v>
                </c:pt>
                <c:pt idx="37">
                  <c:v>88</c:v>
                </c:pt>
                <c:pt idx="38">
                  <c:v>65</c:v>
                </c:pt>
                <c:pt idx="39">
                  <c:v>42</c:v>
                </c:pt>
                <c:pt idx="40">
                  <c:v>27</c:v>
                </c:pt>
                <c:pt idx="41">
                  <c:v>0</c:v>
                </c:pt>
                <c:pt idx="42">
                  <c:v>29</c:v>
                </c:pt>
                <c:pt idx="45">
                  <c:v>51</c:v>
                </c:pt>
                <c:pt idx="46">
                  <c:v>60</c:v>
                </c:pt>
                <c:pt idx="47">
                  <c:v>70</c:v>
                </c:pt>
                <c:pt idx="48">
                  <c:v>41</c:v>
                </c:pt>
                <c:pt idx="49">
                  <c:v>49</c:v>
                </c:pt>
                <c:pt idx="50">
                  <c:v>0</c:v>
                </c:pt>
              </c:numCache>
            </c:numRef>
          </c:xVal>
          <c:yVal>
            <c:numRef>
              <c:f>test1!$Z$2:$Z$52</c:f>
              <c:numCache>
                <c:formatCode>0.000%</c:formatCode>
                <c:ptCount val="51"/>
                <c:pt idx="0">
                  <c:v>2.0057812491368942E-3</c:v>
                </c:pt>
                <c:pt idx="1">
                  <c:v>3.8511712171057091E-4</c:v>
                </c:pt>
                <c:pt idx="2">
                  <c:v>3.9095627419423662E-3</c:v>
                </c:pt>
                <c:pt idx="3">
                  <c:v>1.4944464260532712E-3</c:v>
                </c:pt>
                <c:pt idx="4">
                  <c:v>1.3580893112718608E-3</c:v>
                </c:pt>
                <c:pt idx="5">
                  <c:v>3.5870020949637299E-4</c:v>
                </c:pt>
                <c:pt idx="6">
                  <c:v>1.4303048284683843E-4</c:v>
                </c:pt>
                <c:pt idx="7">
                  <c:v>1.1321679413464631E-3</c:v>
                </c:pt>
                <c:pt idx="8">
                  <c:v>3.7867194339850951E-4</c:v>
                </c:pt>
                <c:pt idx="9">
                  <c:v>3.1448883943505251E-3</c:v>
                </c:pt>
                <c:pt idx="10">
                  <c:v>1.9517133697261508E-3</c:v>
                </c:pt>
                <c:pt idx="11">
                  <c:v>9.6445524822050973E-5</c:v>
                </c:pt>
                <c:pt idx="12">
                  <c:v>1.376119593571572E-3</c:v>
                </c:pt>
                <c:pt idx="13">
                  <c:v>4.8998985957234399E-4</c:v>
                </c:pt>
                <c:pt idx="14">
                  <c:v>5.130099502710599E-4</c:v>
                </c:pt>
                <c:pt idx="15">
                  <c:v>1.0585698692550565E-3</c:v>
                </c:pt>
                <c:pt idx="16">
                  <c:v>8.1779011198675601E-4</c:v>
                </c:pt>
                <c:pt idx="17">
                  <c:v>2.7056652467705459E-4</c:v>
                </c:pt>
                <c:pt idx="18">
                  <c:v>2.2440020103099197E-3</c:v>
                </c:pt>
                <c:pt idx="19">
                  <c:v>1.7334078499466529E-4</c:v>
                </c:pt>
                <c:pt idx="20">
                  <c:v>5.1748236472395372E-4</c:v>
                </c:pt>
                <c:pt idx="21">
                  <c:v>2.2181497385814186E-4</c:v>
                </c:pt>
                <c:pt idx="22">
                  <c:v>3.2633330715597323E-4</c:v>
                </c:pt>
                <c:pt idx="23">
                  <c:v>5.3821130995821017E-4</c:v>
                </c:pt>
                <c:pt idx="24">
                  <c:v>1.7963991655868181E-3</c:v>
                </c:pt>
                <c:pt idx="25">
                  <c:v>5.1824449126509117E-4</c:v>
                </c:pt>
                <c:pt idx="26">
                  <c:v>3.7371564663632386E-4</c:v>
                </c:pt>
                <c:pt idx="27">
                  <c:v>5.981543258894047E-4</c:v>
                </c:pt>
                <c:pt idx="28">
                  <c:v>2.0004007392584741E-3</c:v>
                </c:pt>
                <c:pt idx="29">
                  <c:v>1.666103926549882E-4</c:v>
                </c:pt>
                <c:pt idx="30">
                  <c:v>2.8388553878758762E-4</c:v>
                </c:pt>
                <c:pt idx="31">
                  <c:v>7.812246471842507E-4</c:v>
                </c:pt>
                <c:pt idx="32">
                  <c:v>2.6097356752248426E-4</c:v>
                </c:pt>
                <c:pt idx="33">
                  <c:v>1.1986185935155562E-3</c:v>
                </c:pt>
                <c:pt idx="34">
                  <c:v>4.710049113445085E-4</c:v>
                </c:pt>
                <c:pt idx="35">
                  <c:v>6.5837188806788208E-4</c:v>
                </c:pt>
                <c:pt idx="36">
                  <c:v>8.6455280251803227E-4</c:v>
                </c:pt>
                <c:pt idx="37">
                  <c:v>5.0969846897174777E-4</c:v>
                </c:pt>
                <c:pt idx="38">
                  <c:v>3.7541793354602853E-4</c:v>
                </c:pt>
                <c:pt idx="39">
                  <c:v>3.1211133862661552E-4</c:v>
                </c:pt>
                <c:pt idx="40">
                  <c:v>2.5388822899191938E-3</c:v>
                </c:pt>
                <c:pt idx="41">
                  <c:v>4.9533287616111352E-4</c:v>
                </c:pt>
                <c:pt idx="42">
                  <c:v>1.66306992161016E-3</c:v>
                </c:pt>
                <c:pt idx="43">
                  <c:v>1.8071312140386794E-3</c:v>
                </c:pt>
                <c:pt idx="44">
                  <c:v>1.4279816709663236E-3</c:v>
                </c:pt>
                <c:pt idx="45">
                  <c:v>8.1430754320220854E-5</c:v>
                </c:pt>
                <c:pt idx="46">
                  <c:v>5.1258058967900311E-4</c:v>
                </c:pt>
                <c:pt idx="47">
                  <c:v>5.9636994629883706E-4</c:v>
                </c:pt>
                <c:pt idx="48">
                  <c:v>3.0623003690265763E-4</c:v>
                </c:pt>
                <c:pt idx="49">
                  <c:v>7.7628747096447485E-4</c:v>
                </c:pt>
                <c:pt idx="50">
                  <c:v>4.1887571680539762E-4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CB-4325-8C2B-11D6A9CBA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67792"/>
        <c:axId val="331347880"/>
      </c:scatterChart>
      <c:valAx>
        <c:axId val="42716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347880"/>
        <c:crosses val="autoZero"/>
        <c:crossBetween val="midCat"/>
      </c:valAx>
      <c:valAx>
        <c:axId val="33134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16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Days since SIP </a:t>
            </a:r>
            <a:r>
              <a:rPr lang="en-US" altLang="ko-KR" baseline="0"/>
              <a:t>X) vs. 7daycases/population (Y)</a:t>
            </a:r>
            <a:endParaRPr lang="ko-KR" altLang="en-US"/>
          </a:p>
        </c:rich>
      </c:tx>
      <c:layout>
        <c:manualLayout>
          <c:xMode val="edge"/>
          <c:yMode val="edge"/>
          <c:x val="0.24933198208640944"/>
          <c:y val="2.5598394874101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334979431363671E-2"/>
                  <c:y val="-0.17730415788191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test1!$AG$2:$AG$52</c:f>
              <c:numCache>
                <c:formatCode>General</c:formatCode>
                <c:ptCount val="51"/>
                <c:pt idx="0">
                  <c:v>63</c:v>
                </c:pt>
                <c:pt idx="1">
                  <c:v>69</c:v>
                </c:pt>
                <c:pt idx="2">
                  <c:v>47</c:v>
                </c:pt>
                <c:pt idx="3">
                  <c:v>0</c:v>
                </c:pt>
                <c:pt idx="4">
                  <c:v>0</c:v>
                </c:pt>
                <c:pt idx="5">
                  <c:v>66</c:v>
                </c:pt>
                <c:pt idx="7">
                  <c:v>31</c:v>
                </c:pt>
                <c:pt idx="8">
                  <c:v>34</c:v>
                </c:pt>
                <c:pt idx="9">
                  <c:v>45</c:v>
                </c:pt>
                <c:pt idx="10">
                  <c:v>62</c:v>
                </c:pt>
                <c:pt idx="11">
                  <c:v>0</c:v>
                </c:pt>
                <c:pt idx="12">
                  <c:v>62</c:v>
                </c:pt>
                <c:pt idx="13">
                  <c:v>34</c:v>
                </c:pt>
                <c:pt idx="14">
                  <c:v>45</c:v>
                </c:pt>
                <c:pt idx="15">
                  <c:v>0</c:v>
                </c:pt>
                <c:pt idx="16">
                  <c:v>59</c:v>
                </c:pt>
                <c:pt idx="17">
                  <c:v>0</c:v>
                </c:pt>
                <c:pt idx="18">
                  <c:v>48</c:v>
                </c:pt>
                <c:pt idx="19">
                  <c:v>32</c:v>
                </c:pt>
                <c:pt idx="20">
                  <c:v>48</c:v>
                </c:pt>
                <c:pt idx="21">
                  <c:v>45</c:v>
                </c:pt>
                <c:pt idx="22">
                  <c:v>31</c:v>
                </c:pt>
                <c:pt idx="23">
                  <c:v>45</c:v>
                </c:pt>
                <c:pt idx="24">
                  <c:v>66</c:v>
                </c:pt>
                <c:pt idx="25">
                  <c:v>59</c:v>
                </c:pt>
                <c:pt idx="26">
                  <c:v>67</c:v>
                </c:pt>
                <c:pt idx="27">
                  <c:v>0</c:v>
                </c:pt>
                <c:pt idx="28">
                  <c:v>54</c:v>
                </c:pt>
                <c:pt idx="29">
                  <c:v>16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41</c:v>
                </c:pt>
                <c:pt idx="34">
                  <c:v>0</c:v>
                </c:pt>
                <c:pt idx="35">
                  <c:v>43</c:v>
                </c:pt>
                <c:pt idx="36">
                  <c:v>0</c:v>
                </c:pt>
                <c:pt idx="37">
                  <c:v>13</c:v>
                </c:pt>
                <c:pt idx="38">
                  <c:v>27</c:v>
                </c:pt>
                <c:pt idx="39">
                  <c:v>54</c:v>
                </c:pt>
                <c:pt idx="40">
                  <c:v>59</c:v>
                </c:pt>
                <c:pt idx="41">
                  <c:v>0</c:v>
                </c:pt>
                <c:pt idx="42">
                  <c:v>62</c:v>
                </c:pt>
                <c:pt idx="45">
                  <c:v>48</c:v>
                </c:pt>
                <c:pt idx="46">
                  <c:v>34</c:v>
                </c:pt>
                <c:pt idx="47">
                  <c:v>31</c:v>
                </c:pt>
                <c:pt idx="48">
                  <c:v>59</c:v>
                </c:pt>
                <c:pt idx="49">
                  <c:v>50</c:v>
                </c:pt>
                <c:pt idx="50">
                  <c:v>0</c:v>
                </c:pt>
              </c:numCache>
            </c:numRef>
          </c:xVal>
          <c:yVal>
            <c:numRef>
              <c:f>test1!$Z$2:$Z$52</c:f>
              <c:numCache>
                <c:formatCode>0.000%</c:formatCode>
                <c:ptCount val="51"/>
                <c:pt idx="0">
                  <c:v>2.0057812491368942E-3</c:v>
                </c:pt>
                <c:pt idx="1">
                  <c:v>3.8511712171057091E-4</c:v>
                </c:pt>
                <c:pt idx="2">
                  <c:v>3.9095627419423662E-3</c:v>
                </c:pt>
                <c:pt idx="3">
                  <c:v>1.4944464260532712E-3</c:v>
                </c:pt>
                <c:pt idx="4">
                  <c:v>1.3580893112718608E-3</c:v>
                </c:pt>
                <c:pt idx="5">
                  <c:v>3.5870020949637299E-4</c:v>
                </c:pt>
                <c:pt idx="6">
                  <c:v>1.4303048284683843E-4</c:v>
                </c:pt>
                <c:pt idx="7">
                  <c:v>1.1321679413464631E-3</c:v>
                </c:pt>
                <c:pt idx="8">
                  <c:v>3.7867194339850951E-4</c:v>
                </c:pt>
                <c:pt idx="9">
                  <c:v>3.1448883943505251E-3</c:v>
                </c:pt>
                <c:pt idx="10">
                  <c:v>1.9517133697261508E-3</c:v>
                </c:pt>
                <c:pt idx="11">
                  <c:v>9.6445524822050973E-5</c:v>
                </c:pt>
                <c:pt idx="12">
                  <c:v>1.376119593571572E-3</c:v>
                </c:pt>
                <c:pt idx="13">
                  <c:v>4.8998985957234399E-4</c:v>
                </c:pt>
                <c:pt idx="14">
                  <c:v>5.130099502710599E-4</c:v>
                </c:pt>
                <c:pt idx="15">
                  <c:v>1.0585698692550565E-3</c:v>
                </c:pt>
                <c:pt idx="16">
                  <c:v>8.1779011198675601E-4</c:v>
                </c:pt>
                <c:pt idx="17">
                  <c:v>2.7056652467705459E-4</c:v>
                </c:pt>
                <c:pt idx="18">
                  <c:v>2.2440020103099197E-3</c:v>
                </c:pt>
                <c:pt idx="19">
                  <c:v>1.7334078499466529E-4</c:v>
                </c:pt>
                <c:pt idx="20">
                  <c:v>5.1748236472395372E-4</c:v>
                </c:pt>
                <c:pt idx="21">
                  <c:v>2.2181497385814186E-4</c:v>
                </c:pt>
                <c:pt idx="22">
                  <c:v>3.2633330715597323E-4</c:v>
                </c:pt>
                <c:pt idx="23">
                  <c:v>5.3821130995821017E-4</c:v>
                </c:pt>
                <c:pt idx="24">
                  <c:v>1.7963991655868181E-3</c:v>
                </c:pt>
                <c:pt idx="25">
                  <c:v>5.1824449126509117E-4</c:v>
                </c:pt>
                <c:pt idx="26">
                  <c:v>3.7371564663632386E-4</c:v>
                </c:pt>
                <c:pt idx="27">
                  <c:v>5.981543258894047E-4</c:v>
                </c:pt>
                <c:pt idx="28">
                  <c:v>2.0004007392584741E-3</c:v>
                </c:pt>
                <c:pt idx="29">
                  <c:v>1.666103926549882E-4</c:v>
                </c:pt>
                <c:pt idx="30">
                  <c:v>2.8388553878758762E-4</c:v>
                </c:pt>
                <c:pt idx="31">
                  <c:v>7.812246471842507E-4</c:v>
                </c:pt>
                <c:pt idx="32">
                  <c:v>2.6097356752248426E-4</c:v>
                </c:pt>
                <c:pt idx="33">
                  <c:v>1.1986185935155562E-3</c:v>
                </c:pt>
                <c:pt idx="34">
                  <c:v>4.710049113445085E-4</c:v>
                </c:pt>
                <c:pt idx="35">
                  <c:v>6.5837188806788208E-4</c:v>
                </c:pt>
                <c:pt idx="36">
                  <c:v>8.6455280251803227E-4</c:v>
                </c:pt>
                <c:pt idx="37">
                  <c:v>5.0969846897174777E-4</c:v>
                </c:pt>
                <c:pt idx="38">
                  <c:v>3.7541793354602853E-4</c:v>
                </c:pt>
                <c:pt idx="39">
                  <c:v>3.1211133862661552E-4</c:v>
                </c:pt>
                <c:pt idx="40">
                  <c:v>2.5388822899191938E-3</c:v>
                </c:pt>
                <c:pt idx="41">
                  <c:v>4.9533287616111352E-4</c:v>
                </c:pt>
                <c:pt idx="42">
                  <c:v>1.66306992161016E-3</c:v>
                </c:pt>
                <c:pt idx="43">
                  <c:v>1.8071312140386794E-3</c:v>
                </c:pt>
                <c:pt idx="44">
                  <c:v>1.4279816709663236E-3</c:v>
                </c:pt>
                <c:pt idx="45">
                  <c:v>8.1430754320220854E-5</c:v>
                </c:pt>
                <c:pt idx="46">
                  <c:v>5.1258058967900311E-4</c:v>
                </c:pt>
                <c:pt idx="47">
                  <c:v>5.9636994629883706E-4</c:v>
                </c:pt>
                <c:pt idx="48">
                  <c:v>3.0623003690265763E-4</c:v>
                </c:pt>
                <c:pt idx="49">
                  <c:v>7.7628747096447485E-4</c:v>
                </c:pt>
                <c:pt idx="50">
                  <c:v>4.1887571680539762E-4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DF-4F5F-833C-9925EDE1A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67792"/>
        <c:axId val="331347880"/>
      </c:scatterChart>
      <c:valAx>
        <c:axId val="42716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347880"/>
        <c:crosses val="autoZero"/>
        <c:crossBetween val="midCat"/>
      </c:valAx>
      <c:valAx>
        <c:axId val="33134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16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Since mandated</a:t>
            </a:r>
            <a:r>
              <a:rPr lang="en-US" altLang="ko-KR" baseline="0"/>
              <a:t> masks </a:t>
            </a:r>
            <a:r>
              <a:rPr lang="en-US" altLang="ko-KR"/>
              <a:t> </a:t>
            </a:r>
            <a:r>
              <a:rPr lang="en-US" altLang="ko-KR" baseline="0"/>
              <a:t>X) vs. 7daycases/population (Y)</a:t>
            </a:r>
            <a:endParaRPr lang="ko-KR" altLang="en-US"/>
          </a:p>
        </c:rich>
      </c:tx>
      <c:layout>
        <c:manualLayout>
          <c:xMode val="edge"/>
          <c:yMode val="edge"/>
          <c:x val="0.24933198208640944"/>
          <c:y val="2.5598394874101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334979431363671E-2"/>
                  <c:y val="-0.17730415788191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test1!$AH$2:$AH$52</c:f>
              <c:numCache>
                <c:formatCode>General</c:formatCode>
                <c:ptCount val="51"/>
                <c:pt idx="0">
                  <c:v>52</c:v>
                </c:pt>
                <c:pt idx="1">
                  <c:v>69</c:v>
                </c:pt>
                <c:pt idx="2">
                  <c:v>55</c:v>
                </c:pt>
                <c:pt idx="3">
                  <c:v>52</c:v>
                </c:pt>
                <c:pt idx="4">
                  <c:v>58</c:v>
                </c:pt>
                <c:pt idx="5">
                  <c:v>70</c:v>
                </c:pt>
                <c:pt idx="6">
                  <c:v>90</c:v>
                </c:pt>
                <c:pt idx="7">
                  <c:v>62</c:v>
                </c:pt>
                <c:pt idx="8">
                  <c:v>78</c:v>
                </c:pt>
                <c:pt idx="9">
                  <c:v>52</c:v>
                </c:pt>
                <c:pt idx="10">
                  <c:v>66</c:v>
                </c:pt>
                <c:pt idx="11">
                  <c:v>77</c:v>
                </c:pt>
                <c:pt idx="12">
                  <c:v>0</c:v>
                </c:pt>
                <c:pt idx="13">
                  <c:v>62</c:v>
                </c:pt>
                <c:pt idx="14">
                  <c:v>62</c:v>
                </c:pt>
                <c:pt idx="15">
                  <c:v>0</c:v>
                </c:pt>
                <c:pt idx="16">
                  <c:v>0</c:v>
                </c:pt>
                <c:pt idx="17">
                  <c:v>52</c:v>
                </c:pt>
                <c:pt idx="18">
                  <c:v>62</c:v>
                </c:pt>
                <c:pt idx="19">
                  <c:v>62</c:v>
                </c:pt>
                <c:pt idx="20">
                  <c:v>75</c:v>
                </c:pt>
                <c:pt idx="21">
                  <c:v>57</c:v>
                </c:pt>
                <c:pt idx="22">
                  <c:v>67</c:v>
                </c:pt>
                <c:pt idx="23">
                  <c:v>31</c:v>
                </c:pt>
                <c:pt idx="24">
                  <c:v>56</c:v>
                </c:pt>
                <c:pt idx="25">
                  <c:v>0</c:v>
                </c:pt>
                <c:pt idx="26">
                  <c:v>0</c:v>
                </c:pt>
                <c:pt idx="27">
                  <c:v>59</c:v>
                </c:pt>
                <c:pt idx="28">
                  <c:v>54</c:v>
                </c:pt>
                <c:pt idx="29">
                  <c:v>62</c:v>
                </c:pt>
                <c:pt idx="30">
                  <c:v>85</c:v>
                </c:pt>
                <c:pt idx="31">
                  <c:v>57</c:v>
                </c:pt>
                <c:pt idx="32">
                  <c:v>76</c:v>
                </c:pt>
                <c:pt idx="33">
                  <c:v>6</c:v>
                </c:pt>
                <c:pt idx="34">
                  <c:v>65</c:v>
                </c:pt>
                <c:pt idx="35">
                  <c:v>64</c:v>
                </c:pt>
                <c:pt idx="36">
                  <c:v>0</c:v>
                </c:pt>
                <c:pt idx="37">
                  <c:v>54</c:v>
                </c:pt>
                <c:pt idx="38">
                  <c:v>74</c:v>
                </c:pt>
                <c:pt idx="39">
                  <c:v>75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55</c:v>
                </c:pt>
                <c:pt idx="44">
                  <c:v>83</c:v>
                </c:pt>
                <c:pt idx="45">
                  <c:v>76</c:v>
                </c:pt>
                <c:pt idx="46">
                  <c:v>34</c:v>
                </c:pt>
                <c:pt idx="47">
                  <c:v>59</c:v>
                </c:pt>
                <c:pt idx="48">
                  <c:v>59</c:v>
                </c:pt>
                <c:pt idx="49">
                  <c:v>0</c:v>
                </c:pt>
                <c:pt idx="50">
                  <c:v>62</c:v>
                </c:pt>
              </c:numCache>
            </c:numRef>
          </c:xVal>
          <c:yVal>
            <c:numRef>
              <c:f>test1!$Z$2:$Z$52</c:f>
              <c:numCache>
                <c:formatCode>0.000%</c:formatCode>
                <c:ptCount val="51"/>
                <c:pt idx="0">
                  <c:v>2.0057812491368942E-3</c:v>
                </c:pt>
                <c:pt idx="1">
                  <c:v>3.8511712171057091E-4</c:v>
                </c:pt>
                <c:pt idx="2">
                  <c:v>3.9095627419423662E-3</c:v>
                </c:pt>
                <c:pt idx="3">
                  <c:v>1.4944464260532712E-3</c:v>
                </c:pt>
                <c:pt idx="4">
                  <c:v>1.3580893112718608E-3</c:v>
                </c:pt>
                <c:pt idx="5">
                  <c:v>3.5870020949637299E-4</c:v>
                </c:pt>
                <c:pt idx="6">
                  <c:v>1.4303048284683843E-4</c:v>
                </c:pt>
                <c:pt idx="7">
                  <c:v>1.1321679413464631E-3</c:v>
                </c:pt>
                <c:pt idx="8">
                  <c:v>3.7867194339850951E-4</c:v>
                </c:pt>
                <c:pt idx="9">
                  <c:v>3.1448883943505251E-3</c:v>
                </c:pt>
                <c:pt idx="10">
                  <c:v>1.9517133697261508E-3</c:v>
                </c:pt>
                <c:pt idx="11">
                  <c:v>9.6445524822050973E-5</c:v>
                </c:pt>
                <c:pt idx="12">
                  <c:v>1.376119593571572E-3</c:v>
                </c:pt>
                <c:pt idx="13">
                  <c:v>4.8998985957234399E-4</c:v>
                </c:pt>
                <c:pt idx="14">
                  <c:v>5.130099502710599E-4</c:v>
                </c:pt>
                <c:pt idx="15">
                  <c:v>1.0585698692550565E-3</c:v>
                </c:pt>
                <c:pt idx="16">
                  <c:v>8.1779011198675601E-4</c:v>
                </c:pt>
                <c:pt idx="17">
                  <c:v>2.7056652467705459E-4</c:v>
                </c:pt>
                <c:pt idx="18">
                  <c:v>2.2440020103099197E-3</c:v>
                </c:pt>
                <c:pt idx="19">
                  <c:v>1.7334078499466529E-4</c:v>
                </c:pt>
                <c:pt idx="20">
                  <c:v>5.1748236472395372E-4</c:v>
                </c:pt>
                <c:pt idx="21">
                  <c:v>2.2181497385814186E-4</c:v>
                </c:pt>
                <c:pt idx="22">
                  <c:v>3.2633330715597323E-4</c:v>
                </c:pt>
                <c:pt idx="23">
                  <c:v>5.3821130995821017E-4</c:v>
                </c:pt>
                <c:pt idx="24">
                  <c:v>1.7963991655868181E-3</c:v>
                </c:pt>
                <c:pt idx="25">
                  <c:v>5.1824449126509117E-4</c:v>
                </c:pt>
                <c:pt idx="26">
                  <c:v>3.7371564663632386E-4</c:v>
                </c:pt>
                <c:pt idx="27">
                  <c:v>5.981543258894047E-4</c:v>
                </c:pt>
                <c:pt idx="28">
                  <c:v>2.0004007392584741E-3</c:v>
                </c:pt>
                <c:pt idx="29">
                  <c:v>1.666103926549882E-4</c:v>
                </c:pt>
                <c:pt idx="30">
                  <c:v>2.8388553878758762E-4</c:v>
                </c:pt>
                <c:pt idx="31">
                  <c:v>7.812246471842507E-4</c:v>
                </c:pt>
                <c:pt idx="32">
                  <c:v>2.6097356752248426E-4</c:v>
                </c:pt>
                <c:pt idx="33">
                  <c:v>1.1986185935155562E-3</c:v>
                </c:pt>
                <c:pt idx="34">
                  <c:v>4.710049113445085E-4</c:v>
                </c:pt>
                <c:pt idx="35">
                  <c:v>6.5837188806788208E-4</c:v>
                </c:pt>
                <c:pt idx="36">
                  <c:v>8.6455280251803227E-4</c:v>
                </c:pt>
                <c:pt idx="37">
                  <c:v>5.0969846897174777E-4</c:v>
                </c:pt>
                <c:pt idx="38">
                  <c:v>3.7541793354602853E-4</c:v>
                </c:pt>
                <c:pt idx="39">
                  <c:v>3.1211133862661552E-4</c:v>
                </c:pt>
                <c:pt idx="40">
                  <c:v>2.5388822899191938E-3</c:v>
                </c:pt>
                <c:pt idx="41">
                  <c:v>4.9533287616111352E-4</c:v>
                </c:pt>
                <c:pt idx="42">
                  <c:v>1.66306992161016E-3</c:v>
                </c:pt>
                <c:pt idx="43">
                  <c:v>1.8071312140386794E-3</c:v>
                </c:pt>
                <c:pt idx="44">
                  <c:v>1.4279816709663236E-3</c:v>
                </c:pt>
                <c:pt idx="45">
                  <c:v>8.1430754320220854E-5</c:v>
                </c:pt>
                <c:pt idx="46">
                  <c:v>5.1258058967900311E-4</c:v>
                </c:pt>
                <c:pt idx="47">
                  <c:v>5.9636994629883706E-4</c:v>
                </c:pt>
                <c:pt idx="48">
                  <c:v>3.0623003690265763E-4</c:v>
                </c:pt>
                <c:pt idx="49">
                  <c:v>7.7628747096447485E-4</c:v>
                </c:pt>
                <c:pt idx="50">
                  <c:v>4.1887571680539762E-4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B8-4BC3-8C0F-956DA76F4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67792"/>
        <c:axId val="331347880"/>
      </c:scatterChart>
      <c:valAx>
        <c:axId val="42716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347880"/>
        <c:crosses val="autoZero"/>
        <c:crossBetween val="midCat"/>
      </c:valAx>
      <c:valAx>
        <c:axId val="33134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16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test1!$AH$2:$AH$52</c:f>
              <c:numCache>
                <c:formatCode>General</c:formatCode>
                <c:ptCount val="51"/>
                <c:pt idx="0">
                  <c:v>52</c:v>
                </c:pt>
                <c:pt idx="1">
                  <c:v>69</c:v>
                </c:pt>
                <c:pt idx="2">
                  <c:v>55</c:v>
                </c:pt>
                <c:pt idx="3">
                  <c:v>52</c:v>
                </c:pt>
                <c:pt idx="4">
                  <c:v>58</c:v>
                </c:pt>
                <c:pt idx="5">
                  <c:v>70</c:v>
                </c:pt>
                <c:pt idx="6">
                  <c:v>90</c:v>
                </c:pt>
                <c:pt idx="7">
                  <c:v>62</c:v>
                </c:pt>
                <c:pt idx="8">
                  <c:v>78</c:v>
                </c:pt>
                <c:pt idx="9">
                  <c:v>52</c:v>
                </c:pt>
                <c:pt idx="10">
                  <c:v>66</c:v>
                </c:pt>
                <c:pt idx="11">
                  <c:v>77</c:v>
                </c:pt>
                <c:pt idx="12">
                  <c:v>0</c:v>
                </c:pt>
                <c:pt idx="13">
                  <c:v>62</c:v>
                </c:pt>
                <c:pt idx="14">
                  <c:v>62</c:v>
                </c:pt>
                <c:pt idx="15">
                  <c:v>0</c:v>
                </c:pt>
                <c:pt idx="16">
                  <c:v>0</c:v>
                </c:pt>
                <c:pt idx="17">
                  <c:v>52</c:v>
                </c:pt>
                <c:pt idx="18">
                  <c:v>62</c:v>
                </c:pt>
                <c:pt idx="19">
                  <c:v>62</c:v>
                </c:pt>
                <c:pt idx="20">
                  <c:v>75</c:v>
                </c:pt>
                <c:pt idx="21">
                  <c:v>57</c:v>
                </c:pt>
                <c:pt idx="22">
                  <c:v>67</c:v>
                </c:pt>
                <c:pt idx="23">
                  <c:v>31</c:v>
                </c:pt>
                <c:pt idx="24">
                  <c:v>56</c:v>
                </c:pt>
                <c:pt idx="25">
                  <c:v>0</c:v>
                </c:pt>
                <c:pt idx="26">
                  <c:v>0</c:v>
                </c:pt>
                <c:pt idx="27">
                  <c:v>59</c:v>
                </c:pt>
                <c:pt idx="28">
                  <c:v>54</c:v>
                </c:pt>
                <c:pt idx="29">
                  <c:v>62</c:v>
                </c:pt>
                <c:pt idx="30">
                  <c:v>85</c:v>
                </c:pt>
                <c:pt idx="31">
                  <c:v>57</c:v>
                </c:pt>
                <c:pt idx="32">
                  <c:v>76</c:v>
                </c:pt>
                <c:pt idx="33">
                  <c:v>6</c:v>
                </c:pt>
                <c:pt idx="34">
                  <c:v>65</c:v>
                </c:pt>
                <c:pt idx="35">
                  <c:v>64</c:v>
                </c:pt>
                <c:pt idx="36">
                  <c:v>0</c:v>
                </c:pt>
                <c:pt idx="37">
                  <c:v>54</c:v>
                </c:pt>
                <c:pt idx="38">
                  <c:v>74</c:v>
                </c:pt>
                <c:pt idx="39">
                  <c:v>75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55</c:v>
                </c:pt>
                <c:pt idx="44">
                  <c:v>83</c:v>
                </c:pt>
                <c:pt idx="45">
                  <c:v>76</c:v>
                </c:pt>
                <c:pt idx="46">
                  <c:v>34</c:v>
                </c:pt>
                <c:pt idx="47">
                  <c:v>59</c:v>
                </c:pt>
                <c:pt idx="48">
                  <c:v>59</c:v>
                </c:pt>
                <c:pt idx="49">
                  <c:v>0</c:v>
                </c:pt>
                <c:pt idx="50">
                  <c:v>62</c:v>
                </c:pt>
              </c:numCache>
            </c:numRef>
          </c:xVal>
          <c:yVal>
            <c:numRef>
              <c:f>test1!$Z$2:$Z$52</c:f>
              <c:numCache>
                <c:formatCode>0.000%</c:formatCode>
                <c:ptCount val="51"/>
                <c:pt idx="0">
                  <c:v>2.0057812491368942E-3</c:v>
                </c:pt>
                <c:pt idx="1">
                  <c:v>3.8511712171057091E-4</c:v>
                </c:pt>
                <c:pt idx="2">
                  <c:v>3.9095627419423662E-3</c:v>
                </c:pt>
                <c:pt idx="3">
                  <c:v>1.4944464260532712E-3</c:v>
                </c:pt>
                <c:pt idx="4">
                  <c:v>1.3580893112718608E-3</c:v>
                </c:pt>
                <c:pt idx="5">
                  <c:v>3.5870020949637299E-4</c:v>
                </c:pt>
                <c:pt idx="6">
                  <c:v>1.4303048284683843E-4</c:v>
                </c:pt>
                <c:pt idx="7">
                  <c:v>1.1321679413464631E-3</c:v>
                </c:pt>
                <c:pt idx="8">
                  <c:v>3.7867194339850951E-4</c:v>
                </c:pt>
                <c:pt idx="9">
                  <c:v>3.1448883943505251E-3</c:v>
                </c:pt>
                <c:pt idx="10">
                  <c:v>1.9517133697261508E-3</c:v>
                </c:pt>
                <c:pt idx="11">
                  <c:v>9.6445524822050973E-5</c:v>
                </c:pt>
                <c:pt idx="12">
                  <c:v>1.376119593571572E-3</c:v>
                </c:pt>
                <c:pt idx="13">
                  <c:v>4.8998985957234399E-4</c:v>
                </c:pt>
                <c:pt idx="14">
                  <c:v>5.130099502710599E-4</c:v>
                </c:pt>
                <c:pt idx="15">
                  <c:v>1.0585698692550565E-3</c:v>
                </c:pt>
                <c:pt idx="16">
                  <c:v>8.1779011198675601E-4</c:v>
                </c:pt>
                <c:pt idx="17">
                  <c:v>2.7056652467705459E-4</c:v>
                </c:pt>
                <c:pt idx="18">
                  <c:v>2.2440020103099197E-3</c:v>
                </c:pt>
                <c:pt idx="19">
                  <c:v>1.7334078499466529E-4</c:v>
                </c:pt>
                <c:pt idx="20">
                  <c:v>5.1748236472395372E-4</c:v>
                </c:pt>
                <c:pt idx="21">
                  <c:v>2.2181497385814186E-4</c:v>
                </c:pt>
                <c:pt idx="22">
                  <c:v>3.2633330715597323E-4</c:v>
                </c:pt>
                <c:pt idx="23">
                  <c:v>5.3821130995821017E-4</c:v>
                </c:pt>
                <c:pt idx="24">
                  <c:v>1.7963991655868181E-3</c:v>
                </c:pt>
                <c:pt idx="25">
                  <c:v>5.1824449126509117E-4</c:v>
                </c:pt>
                <c:pt idx="26">
                  <c:v>3.7371564663632386E-4</c:v>
                </c:pt>
                <c:pt idx="27">
                  <c:v>5.981543258894047E-4</c:v>
                </c:pt>
                <c:pt idx="28">
                  <c:v>2.0004007392584741E-3</c:v>
                </c:pt>
                <c:pt idx="29">
                  <c:v>1.666103926549882E-4</c:v>
                </c:pt>
                <c:pt idx="30">
                  <c:v>2.8388553878758762E-4</c:v>
                </c:pt>
                <c:pt idx="31">
                  <c:v>7.812246471842507E-4</c:v>
                </c:pt>
                <c:pt idx="32">
                  <c:v>2.6097356752248426E-4</c:v>
                </c:pt>
                <c:pt idx="33">
                  <c:v>1.1986185935155562E-3</c:v>
                </c:pt>
                <c:pt idx="34">
                  <c:v>4.710049113445085E-4</c:v>
                </c:pt>
                <c:pt idx="35">
                  <c:v>6.5837188806788208E-4</c:v>
                </c:pt>
                <c:pt idx="36">
                  <c:v>8.6455280251803227E-4</c:v>
                </c:pt>
                <c:pt idx="37">
                  <c:v>5.0969846897174777E-4</c:v>
                </c:pt>
                <c:pt idx="38">
                  <c:v>3.7541793354602853E-4</c:v>
                </c:pt>
                <c:pt idx="39">
                  <c:v>3.1211133862661552E-4</c:v>
                </c:pt>
                <c:pt idx="40">
                  <c:v>2.5388822899191938E-3</c:v>
                </c:pt>
                <c:pt idx="41">
                  <c:v>4.9533287616111352E-4</c:v>
                </c:pt>
                <c:pt idx="42">
                  <c:v>1.66306992161016E-3</c:v>
                </c:pt>
                <c:pt idx="43">
                  <c:v>1.8071312140386794E-3</c:v>
                </c:pt>
                <c:pt idx="44">
                  <c:v>1.4279816709663236E-3</c:v>
                </c:pt>
                <c:pt idx="45">
                  <c:v>8.1430754320220854E-5</c:v>
                </c:pt>
                <c:pt idx="46">
                  <c:v>5.1258058967900311E-4</c:v>
                </c:pt>
                <c:pt idx="47">
                  <c:v>5.9636994629883706E-4</c:v>
                </c:pt>
                <c:pt idx="48">
                  <c:v>3.0623003690265763E-4</c:v>
                </c:pt>
                <c:pt idx="49">
                  <c:v>7.7628747096447485E-4</c:v>
                </c:pt>
                <c:pt idx="50">
                  <c:v>4.1887571680539762E-4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F6-447D-BC24-611A85D41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01240"/>
        <c:axId val="297501560"/>
      </c:scatterChart>
      <c:valAx>
        <c:axId val="297501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7501560"/>
        <c:crosses val="autoZero"/>
        <c:crossBetween val="midCat"/>
      </c:valAx>
      <c:valAx>
        <c:axId val="29750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7501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16.8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test1!$AJ$3:$AJ$52</c:f>
              <c:numCache>
                <c:formatCode>General</c:formatCode>
                <c:ptCount val="50"/>
                <c:pt idx="0">
                  <c:v>10.9</c:v>
                </c:pt>
                <c:pt idx="1">
                  <c:v>14</c:v>
                </c:pt>
                <c:pt idx="2">
                  <c:v>17.2</c:v>
                </c:pt>
                <c:pt idx="3">
                  <c:v>12.8</c:v>
                </c:pt>
                <c:pt idx="4">
                  <c:v>9.6</c:v>
                </c:pt>
                <c:pt idx="5">
                  <c:v>10.4</c:v>
                </c:pt>
                <c:pt idx="6">
                  <c:v>12.5</c:v>
                </c:pt>
                <c:pt idx="7">
                  <c:v>16.2</c:v>
                </c:pt>
                <c:pt idx="8">
                  <c:v>13.6</c:v>
                </c:pt>
                <c:pt idx="9">
                  <c:v>14.3</c:v>
                </c:pt>
                <c:pt idx="10">
                  <c:v>8.8000000000000007</c:v>
                </c:pt>
                <c:pt idx="11">
                  <c:v>11.8</c:v>
                </c:pt>
                <c:pt idx="12">
                  <c:v>12.1</c:v>
                </c:pt>
                <c:pt idx="13">
                  <c:v>13.1</c:v>
                </c:pt>
                <c:pt idx="14">
                  <c:v>11.2</c:v>
                </c:pt>
                <c:pt idx="15">
                  <c:v>12</c:v>
                </c:pt>
                <c:pt idx="16">
                  <c:v>16.899999999999999</c:v>
                </c:pt>
                <c:pt idx="17">
                  <c:v>18.600000000000001</c:v>
                </c:pt>
                <c:pt idx="18">
                  <c:v>11.6</c:v>
                </c:pt>
                <c:pt idx="19">
                  <c:v>9</c:v>
                </c:pt>
                <c:pt idx="20">
                  <c:v>10</c:v>
                </c:pt>
                <c:pt idx="21">
                  <c:v>14.1</c:v>
                </c:pt>
                <c:pt idx="22">
                  <c:v>9.6</c:v>
                </c:pt>
                <c:pt idx="23">
                  <c:v>19.7</c:v>
                </c:pt>
                <c:pt idx="24">
                  <c:v>13.2</c:v>
                </c:pt>
                <c:pt idx="25">
                  <c:v>13</c:v>
                </c:pt>
                <c:pt idx="26">
                  <c:v>11</c:v>
                </c:pt>
                <c:pt idx="27">
                  <c:v>12.9</c:v>
                </c:pt>
                <c:pt idx="28">
                  <c:v>7.6</c:v>
                </c:pt>
                <c:pt idx="29">
                  <c:v>9.5</c:v>
                </c:pt>
                <c:pt idx="30">
                  <c:v>19.5</c:v>
                </c:pt>
                <c:pt idx="31">
                  <c:v>13.6</c:v>
                </c:pt>
                <c:pt idx="32">
                  <c:v>14</c:v>
                </c:pt>
                <c:pt idx="33">
                  <c:v>10.7</c:v>
                </c:pt>
                <c:pt idx="34">
                  <c:v>13.9</c:v>
                </c:pt>
                <c:pt idx="35">
                  <c:v>15.6</c:v>
                </c:pt>
                <c:pt idx="36">
                  <c:v>12.6</c:v>
                </c:pt>
                <c:pt idx="37">
                  <c:v>12.2</c:v>
                </c:pt>
                <c:pt idx="38">
                  <c:v>12.9</c:v>
                </c:pt>
                <c:pt idx="39">
                  <c:v>15.3</c:v>
                </c:pt>
                <c:pt idx="40">
                  <c:v>13.1</c:v>
                </c:pt>
                <c:pt idx="41">
                  <c:v>15.3</c:v>
                </c:pt>
                <c:pt idx="42">
                  <c:v>14.9</c:v>
                </c:pt>
                <c:pt idx="43">
                  <c:v>9</c:v>
                </c:pt>
                <c:pt idx="44">
                  <c:v>11</c:v>
                </c:pt>
                <c:pt idx="45">
                  <c:v>10.7</c:v>
                </c:pt>
                <c:pt idx="46">
                  <c:v>10.3</c:v>
                </c:pt>
                <c:pt idx="47">
                  <c:v>17.8</c:v>
                </c:pt>
                <c:pt idx="48">
                  <c:v>11</c:v>
                </c:pt>
                <c:pt idx="49">
                  <c:v>11.1</c:v>
                </c:pt>
              </c:numCache>
            </c:numRef>
          </c:xVal>
          <c:yVal>
            <c:numRef>
              <c:f>MTest!$C$26:$C$75</c:f>
              <c:numCache>
                <c:formatCode>General</c:formatCode>
                <c:ptCount val="50"/>
                <c:pt idx="0">
                  <c:v>-6.2398419114773225E-4</c:v>
                </c:pt>
                <c:pt idx="1">
                  <c:v>2.3904786919650648E-3</c:v>
                </c:pt>
                <c:pt idx="2">
                  <c:v>3.0438073084258646E-4</c:v>
                </c:pt>
                <c:pt idx="3">
                  <c:v>4.3212750593709043E-4</c:v>
                </c:pt>
                <c:pt idx="4">
                  <c:v>4.2950708766277426E-5</c:v>
                </c:pt>
                <c:pt idx="5">
                  <c:v>-1.4436486940618234E-4</c:v>
                </c:pt>
                <c:pt idx="6">
                  <c:v>1.004731283449974E-4</c:v>
                </c:pt>
                <c:pt idx="7">
                  <c:v>-7.6815418560102929E-4</c:v>
                </c:pt>
                <c:pt idx="8">
                  <c:v>1.7367754186788822E-3</c:v>
                </c:pt>
                <c:pt idx="9">
                  <c:v>7.2422591436237054E-4</c:v>
                </c:pt>
                <c:pt idx="10">
                  <c:v>-9.6489073668368108E-5</c:v>
                </c:pt>
                <c:pt idx="11">
                  <c:v>5.057882602444027E-4</c:v>
                </c:pt>
                <c:pt idx="12">
                  <c:v>-3.0930300231820393E-4</c:v>
                </c:pt>
                <c:pt idx="13">
                  <c:v>-5.7981877491902571E-4</c:v>
                </c:pt>
                <c:pt idx="14">
                  <c:v>3.063706147802002E-4</c:v>
                </c:pt>
                <c:pt idx="15">
                  <c:v>3.4468658165990305E-5</c:v>
                </c:pt>
                <c:pt idx="16">
                  <c:v>-6.5102682314738356E-4</c:v>
                </c:pt>
                <c:pt idx="17">
                  <c:v>4.6356579054721361E-4</c:v>
                </c:pt>
                <c:pt idx="18">
                  <c:v>-6.9230772494514035E-4</c:v>
                </c:pt>
                <c:pt idx="19">
                  <c:v>-2.2781309335714135E-4</c:v>
                </c:pt>
                <c:pt idx="20">
                  <c:v>3.8985787705222931E-4</c:v>
                </c:pt>
                <c:pt idx="21">
                  <c:v>-8.9647132482044358E-4</c:v>
                </c:pt>
                <c:pt idx="22">
                  <c:v>-1.6413445162128228E-4</c:v>
                </c:pt>
                <c:pt idx="23">
                  <c:v>-8.0420745846181358E-5</c:v>
                </c:pt>
                <c:pt idx="24">
                  <c:v>-7.5411559850798316E-4</c:v>
                </c:pt>
                <c:pt idx="25">
                  <c:v>-3.1158904731600054E-4</c:v>
                </c:pt>
                <c:pt idx="26">
                  <c:v>-2.4353298925114636E-4</c:v>
                </c:pt>
                <c:pt idx="27">
                  <c:v>1.1154656925176146E-3</c:v>
                </c:pt>
                <c:pt idx="28">
                  <c:v>-5.0129804084732342E-4</c:v>
                </c:pt>
                <c:pt idx="29">
                  <c:v>2.0962193162275589E-4</c:v>
                </c:pt>
                <c:pt idx="30">
                  <c:v>-3.9949989741919472E-4</c:v>
                </c:pt>
                <c:pt idx="31">
                  <c:v>-5.7963592267151818E-4</c:v>
                </c:pt>
                <c:pt idx="32">
                  <c:v>-4.7865528939734477E-5</c:v>
                </c:pt>
                <c:pt idx="33">
                  <c:v>8.8609892855611566E-5</c:v>
                </c:pt>
                <c:pt idx="34">
                  <c:v>-2.5989000024695939E-4</c:v>
                </c:pt>
                <c:pt idx="35">
                  <c:v>-1.0494015753150952E-5</c:v>
                </c:pt>
                <c:pt idx="36">
                  <c:v>8.6533900041833238E-5</c:v>
                </c:pt>
                <c:pt idx="37">
                  <c:v>-2.1185366975952932E-4</c:v>
                </c:pt>
                <c:pt idx="38">
                  <c:v>-1.2642362515564345E-3</c:v>
                </c:pt>
                <c:pt idx="39">
                  <c:v>1.1541589350168809E-3</c:v>
                </c:pt>
                <c:pt idx="40">
                  <c:v>-5.3801950120598799E-4</c:v>
                </c:pt>
                <c:pt idx="41">
                  <c:v>1.5195932758400583E-4</c:v>
                </c:pt>
                <c:pt idx="42">
                  <c:v>9.2988791892858612E-4</c:v>
                </c:pt>
                <c:pt idx="43">
                  <c:v>1.0544133867788795E-3</c:v>
                </c:pt>
                <c:pt idx="44">
                  <c:v>-5.7934933619208659E-4</c:v>
                </c:pt>
                <c:pt idx="45">
                  <c:v>-4.6457790703973518E-4</c:v>
                </c:pt>
                <c:pt idx="46">
                  <c:v>6.6445682093846641E-4</c:v>
                </c:pt>
                <c:pt idx="47">
                  <c:v>-9.8709865020459421E-4</c:v>
                </c:pt>
                <c:pt idx="48">
                  <c:v>-2.3887252532644651E-4</c:v>
                </c:pt>
                <c:pt idx="49">
                  <c:v>-2.6035396293598324E-4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56-470F-9EE5-85C013B1E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199672"/>
        <c:axId val="532200312"/>
      </c:scatterChart>
      <c:valAx>
        <c:axId val="532199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16.8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2200312"/>
        <c:crosses val="autoZero"/>
        <c:crossBetween val="midCat"/>
      </c:valAx>
      <c:valAx>
        <c:axId val="532200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21996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Unemployment</a:t>
            </a:r>
            <a:r>
              <a:rPr lang="en-US" altLang="ko-KR" baseline="0"/>
              <a:t> Insurance Max (X) vs. </a:t>
            </a:r>
            <a:br>
              <a:rPr lang="en-US" altLang="ko-KR" baseline="0"/>
            </a:br>
            <a:r>
              <a:rPr lang="en-US" altLang="ko-KR" baseline="0"/>
              <a:t>Log(7D/Total-7D)(Y)</a:t>
            </a:r>
            <a:endParaRPr lang="ko-KR" altLang="en-US"/>
          </a:p>
        </c:rich>
      </c:tx>
      <c:layout>
        <c:manualLayout>
          <c:xMode val="edge"/>
          <c:yMode val="edge"/>
          <c:x val="0.24933198208640944"/>
          <c:y val="2.5598394874101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334979431363671E-2"/>
                  <c:y val="-0.17730415788191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test1!$Q$2:$Q$52</c:f>
              <c:numCache>
                <c:formatCode>General</c:formatCode>
                <c:ptCount val="51"/>
                <c:pt idx="0">
                  <c:v>16.8</c:v>
                </c:pt>
                <c:pt idx="1">
                  <c:v>10.9</c:v>
                </c:pt>
                <c:pt idx="2">
                  <c:v>14</c:v>
                </c:pt>
                <c:pt idx="3">
                  <c:v>17.2</c:v>
                </c:pt>
                <c:pt idx="4">
                  <c:v>12.8</c:v>
                </c:pt>
                <c:pt idx="5">
                  <c:v>9.6</c:v>
                </c:pt>
                <c:pt idx="6">
                  <c:v>10.4</c:v>
                </c:pt>
                <c:pt idx="7">
                  <c:v>12.5</c:v>
                </c:pt>
                <c:pt idx="8">
                  <c:v>16.2</c:v>
                </c:pt>
                <c:pt idx="9">
                  <c:v>13.6</c:v>
                </c:pt>
                <c:pt idx="10">
                  <c:v>14.3</c:v>
                </c:pt>
                <c:pt idx="11">
                  <c:v>8.8000000000000007</c:v>
                </c:pt>
                <c:pt idx="12">
                  <c:v>11.8</c:v>
                </c:pt>
                <c:pt idx="13">
                  <c:v>12.1</c:v>
                </c:pt>
                <c:pt idx="14">
                  <c:v>13.1</c:v>
                </c:pt>
                <c:pt idx="15">
                  <c:v>11.2</c:v>
                </c:pt>
                <c:pt idx="16">
                  <c:v>12</c:v>
                </c:pt>
                <c:pt idx="17">
                  <c:v>16.899999999999999</c:v>
                </c:pt>
                <c:pt idx="18">
                  <c:v>18.600000000000001</c:v>
                </c:pt>
                <c:pt idx="19">
                  <c:v>11.6</c:v>
                </c:pt>
                <c:pt idx="20">
                  <c:v>9</c:v>
                </c:pt>
                <c:pt idx="21">
                  <c:v>10</c:v>
                </c:pt>
                <c:pt idx="22">
                  <c:v>14.1</c:v>
                </c:pt>
                <c:pt idx="23">
                  <c:v>9.6</c:v>
                </c:pt>
                <c:pt idx="24">
                  <c:v>19.7</c:v>
                </c:pt>
                <c:pt idx="25">
                  <c:v>13.2</c:v>
                </c:pt>
                <c:pt idx="26">
                  <c:v>13</c:v>
                </c:pt>
                <c:pt idx="27">
                  <c:v>11</c:v>
                </c:pt>
                <c:pt idx="28">
                  <c:v>12.9</c:v>
                </c:pt>
                <c:pt idx="29">
                  <c:v>7.6</c:v>
                </c:pt>
                <c:pt idx="30">
                  <c:v>9.5</c:v>
                </c:pt>
                <c:pt idx="31">
                  <c:v>19.5</c:v>
                </c:pt>
                <c:pt idx="32">
                  <c:v>13.6</c:v>
                </c:pt>
                <c:pt idx="33">
                  <c:v>14</c:v>
                </c:pt>
                <c:pt idx="34">
                  <c:v>10.7</c:v>
                </c:pt>
                <c:pt idx="35">
                  <c:v>13.9</c:v>
                </c:pt>
                <c:pt idx="36">
                  <c:v>15.6</c:v>
                </c:pt>
                <c:pt idx="37">
                  <c:v>12.6</c:v>
                </c:pt>
                <c:pt idx="38">
                  <c:v>12.2</c:v>
                </c:pt>
                <c:pt idx="39">
                  <c:v>12.9</c:v>
                </c:pt>
                <c:pt idx="40">
                  <c:v>15.3</c:v>
                </c:pt>
                <c:pt idx="41">
                  <c:v>13.1</c:v>
                </c:pt>
                <c:pt idx="42">
                  <c:v>15.3</c:v>
                </c:pt>
                <c:pt idx="43">
                  <c:v>14.9</c:v>
                </c:pt>
                <c:pt idx="44">
                  <c:v>9</c:v>
                </c:pt>
                <c:pt idx="45">
                  <c:v>11</c:v>
                </c:pt>
                <c:pt idx="46">
                  <c:v>10.7</c:v>
                </c:pt>
                <c:pt idx="47">
                  <c:v>10.3</c:v>
                </c:pt>
                <c:pt idx="48">
                  <c:v>17.8</c:v>
                </c:pt>
                <c:pt idx="49">
                  <c:v>11</c:v>
                </c:pt>
                <c:pt idx="50">
                  <c:v>11.1</c:v>
                </c:pt>
              </c:numCache>
            </c:numRef>
          </c:xVal>
          <c:yVal>
            <c:numRef>
              <c:f>test1!$AB$2:$AB$52</c:f>
              <c:numCache>
                <c:formatCode>General</c:formatCode>
                <c:ptCount val="51"/>
                <c:pt idx="0">
                  <c:v>-0.55396567479065351</c:v>
                </c:pt>
                <c:pt idx="1">
                  <c:v>-0.4781395306419674</c:v>
                </c:pt>
                <c:pt idx="2">
                  <c:v>-0.39766730794805549</c:v>
                </c:pt>
                <c:pt idx="3">
                  <c:v>-0.63218389193610491</c:v>
                </c:pt>
                <c:pt idx="4">
                  <c:v>-0.58462695150778443</c:v>
                </c:pt>
                <c:pt idx="5">
                  <c:v>-1.1951800865547835</c:v>
                </c:pt>
                <c:pt idx="6">
                  <c:v>-1.9562774736400368</c:v>
                </c:pt>
                <c:pt idx="7">
                  <c:v>-1.0118541996942481</c:v>
                </c:pt>
                <c:pt idx="8">
                  <c:v>-1.5843992476242919</c:v>
                </c:pt>
                <c:pt idx="9">
                  <c:v>-0.28827951226849219</c:v>
                </c:pt>
                <c:pt idx="10">
                  <c:v>-0.56256429281346254</c:v>
                </c:pt>
                <c:pt idx="11">
                  <c:v>-0.76745380112775674</c:v>
                </c:pt>
                <c:pt idx="12">
                  <c:v>-0.34309272455924983</c:v>
                </c:pt>
                <c:pt idx="13">
                  <c:v>-1.3572924211054966</c:v>
                </c:pt>
                <c:pt idx="14">
                  <c:v>-1.113417548421642</c:v>
                </c:pt>
                <c:pt idx="15">
                  <c:v>-0.92346764203782261</c:v>
                </c:pt>
                <c:pt idx="16">
                  <c:v>-0.75479511435635982</c:v>
                </c:pt>
                <c:pt idx="17">
                  <c:v>-1.0984733859054585</c:v>
                </c:pt>
                <c:pt idx="18">
                  <c:v>-0.71912770341480126</c:v>
                </c:pt>
                <c:pt idx="19">
                  <c:v>-1.1384388193026107</c:v>
                </c:pt>
                <c:pt idx="20">
                  <c:v>-1.3294990229526318</c:v>
                </c:pt>
                <c:pt idx="21">
                  <c:v>-1.8502263328304733</c:v>
                </c:pt>
                <c:pt idx="22">
                  <c:v>-1.329617952551402</c:v>
                </c:pt>
                <c:pt idx="23">
                  <c:v>-1.0708204454956882</c:v>
                </c:pt>
                <c:pt idx="24">
                  <c:v>-0.68359587204392291</c:v>
                </c:pt>
                <c:pt idx="25">
                  <c:v>-0.80491714692263583</c:v>
                </c:pt>
                <c:pt idx="26">
                  <c:v>-0.33164908800358506</c:v>
                </c:pt>
                <c:pt idx="27">
                  <c:v>-1.2113741368564934</c:v>
                </c:pt>
                <c:pt idx="28">
                  <c:v>-0.43629104698988141</c:v>
                </c:pt>
                <c:pt idx="29">
                  <c:v>-1.3995512081385977</c:v>
                </c:pt>
                <c:pt idx="30">
                  <c:v>-1.8297246150183237</c:v>
                </c:pt>
                <c:pt idx="31">
                  <c:v>-0.85112007229380371</c:v>
                </c:pt>
                <c:pt idx="32">
                  <c:v>-1.8876261246793256</c:v>
                </c:pt>
                <c:pt idx="33">
                  <c:v>-0.68699109840407591</c:v>
                </c:pt>
                <c:pt idx="34">
                  <c:v>-0.98494196229402942</c:v>
                </c:pt>
                <c:pt idx="35">
                  <c:v>-0.80794514716907773</c:v>
                </c:pt>
                <c:pt idx="36">
                  <c:v>-0.55963735955945682</c:v>
                </c:pt>
                <c:pt idx="37">
                  <c:v>-0.57856195169902913</c:v>
                </c:pt>
                <c:pt idx="38">
                  <c:v>-1.2499813373877044</c:v>
                </c:pt>
                <c:pt idx="39">
                  <c:v>-1.7031871245067094</c:v>
                </c:pt>
                <c:pt idx="40">
                  <c:v>-0.39346235766043258</c:v>
                </c:pt>
                <c:pt idx="41">
                  <c:v>-1.1807699945755192</c:v>
                </c:pt>
                <c:pt idx="42">
                  <c:v>-0.5524236348877416</c:v>
                </c:pt>
                <c:pt idx="43">
                  <c:v>-0.44156181224340835</c:v>
                </c:pt>
                <c:pt idx="44">
                  <c:v>-0.66736811378477434</c:v>
                </c:pt>
                <c:pt idx="45">
                  <c:v>-1.3716110699496884</c:v>
                </c:pt>
                <c:pt idx="46">
                  <c:v>-1.1504547558687768</c:v>
                </c:pt>
                <c:pt idx="47">
                  <c:v>-0.84435190060439569</c:v>
                </c:pt>
                <c:pt idx="48">
                  <c:v>-0.70163199435132939</c:v>
                </c:pt>
                <c:pt idx="49">
                  <c:v>-0.82592971249662195</c:v>
                </c:pt>
                <c:pt idx="50">
                  <c:v>-0.75982386929411205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A0-477F-95EC-C7F3E799E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67792"/>
        <c:axId val="331347880"/>
      </c:scatterChart>
      <c:valAx>
        <c:axId val="42716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347880"/>
        <c:crosses val="autoZero"/>
        <c:crossBetween val="midCat"/>
      </c:valAx>
      <c:valAx>
        <c:axId val="33134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16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275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test1!$AI$3:$AI$52</c:f>
              <c:numCache>
                <c:formatCode>General</c:formatCode>
                <c:ptCount val="50"/>
                <c:pt idx="0">
                  <c:v>370</c:v>
                </c:pt>
                <c:pt idx="1">
                  <c:v>240</c:v>
                </c:pt>
                <c:pt idx="2">
                  <c:v>451</c:v>
                </c:pt>
                <c:pt idx="3">
                  <c:v>450</c:v>
                </c:pt>
                <c:pt idx="4">
                  <c:v>618</c:v>
                </c:pt>
                <c:pt idx="5">
                  <c:v>649</c:v>
                </c:pt>
                <c:pt idx="6">
                  <c:v>400</c:v>
                </c:pt>
                <c:pt idx="7">
                  <c:v>444</c:v>
                </c:pt>
                <c:pt idx="8">
                  <c:v>275</c:v>
                </c:pt>
                <c:pt idx="9">
                  <c:v>365</c:v>
                </c:pt>
                <c:pt idx="10">
                  <c:v>648</c:v>
                </c:pt>
                <c:pt idx="11">
                  <c:v>448</c:v>
                </c:pt>
                <c:pt idx="12">
                  <c:v>484</c:v>
                </c:pt>
                <c:pt idx="13">
                  <c:v>390</c:v>
                </c:pt>
                <c:pt idx="14">
                  <c:v>481</c:v>
                </c:pt>
                <c:pt idx="15">
                  <c:v>488</c:v>
                </c:pt>
                <c:pt idx="16">
                  <c:v>552</c:v>
                </c:pt>
                <c:pt idx="17">
                  <c:v>247</c:v>
                </c:pt>
                <c:pt idx="18">
                  <c:v>445</c:v>
                </c:pt>
                <c:pt idx="19">
                  <c:v>430</c:v>
                </c:pt>
                <c:pt idx="20">
                  <c:v>823</c:v>
                </c:pt>
                <c:pt idx="21">
                  <c:v>362</c:v>
                </c:pt>
                <c:pt idx="22">
                  <c:v>462</c:v>
                </c:pt>
                <c:pt idx="23">
                  <c:v>235</c:v>
                </c:pt>
                <c:pt idx="24">
                  <c:v>320</c:v>
                </c:pt>
                <c:pt idx="25">
                  <c:v>552</c:v>
                </c:pt>
                <c:pt idx="26">
                  <c:v>440</c:v>
                </c:pt>
                <c:pt idx="27">
                  <c:v>469</c:v>
                </c:pt>
                <c:pt idx="28">
                  <c:v>427</c:v>
                </c:pt>
                <c:pt idx="29">
                  <c:v>713</c:v>
                </c:pt>
                <c:pt idx="30">
                  <c:v>511</c:v>
                </c:pt>
                <c:pt idx="31">
                  <c:v>504</c:v>
                </c:pt>
                <c:pt idx="32">
                  <c:v>350</c:v>
                </c:pt>
                <c:pt idx="33">
                  <c:v>618</c:v>
                </c:pt>
                <c:pt idx="34">
                  <c:v>480</c:v>
                </c:pt>
                <c:pt idx="35">
                  <c:v>539</c:v>
                </c:pt>
                <c:pt idx="36">
                  <c:v>648</c:v>
                </c:pt>
                <c:pt idx="37">
                  <c:v>572</c:v>
                </c:pt>
                <c:pt idx="38">
                  <c:v>190</c:v>
                </c:pt>
                <c:pt idx="39">
                  <c:v>326</c:v>
                </c:pt>
                <c:pt idx="40">
                  <c:v>414</c:v>
                </c:pt>
                <c:pt idx="41">
                  <c:v>275</c:v>
                </c:pt>
                <c:pt idx="42">
                  <c:v>521</c:v>
                </c:pt>
                <c:pt idx="43">
                  <c:v>580</c:v>
                </c:pt>
                <c:pt idx="44">
                  <c:v>513</c:v>
                </c:pt>
                <c:pt idx="45">
                  <c:v>378</c:v>
                </c:pt>
                <c:pt idx="46">
                  <c:v>790</c:v>
                </c:pt>
                <c:pt idx="47">
                  <c:v>424</c:v>
                </c:pt>
                <c:pt idx="48">
                  <c:v>370</c:v>
                </c:pt>
                <c:pt idx="49">
                  <c:v>508</c:v>
                </c:pt>
              </c:numCache>
            </c:numRef>
          </c:xVal>
          <c:yVal>
            <c:numRef>
              <c:f>test1!$Z$3:$Z$52</c:f>
              <c:numCache>
                <c:formatCode>0.000%</c:formatCode>
                <c:ptCount val="50"/>
                <c:pt idx="0">
                  <c:v>3.8511712171057091E-4</c:v>
                </c:pt>
                <c:pt idx="1">
                  <c:v>3.9095627419423662E-3</c:v>
                </c:pt>
                <c:pt idx="2">
                  <c:v>1.4944464260532712E-3</c:v>
                </c:pt>
                <c:pt idx="3">
                  <c:v>1.3580893112718608E-3</c:v>
                </c:pt>
                <c:pt idx="4">
                  <c:v>3.5870020949637299E-4</c:v>
                </c:pt>
                <c:pt idx="5">
                  <c:v>1.4303048284683843E-4</c:v>
                </c:pt>
                <c:pt idx="6">
                  <c:v>1.1321679413464631E-3</c:v>
                </c:pt>
                <c:pt idx="7">
                  <c:v>3.7867194339850951E-4</c:v>
                </c:pt>
                <c:pt idx="8">
                  <c:v>3.1448883943505251E-3</c:v>
                </c:pt>
                <c:pt idx="9">
                  <c:v>1.9517133697261508E-3</c:v>
                </c:pt>
                <c:pt idx="10">
                  <c:v>9.6445524822050973E-5</c:v>
                </c:pt>
                <c:pt idx="11">
                  <c:v>1.376119593571572E-3</c:v>
                </c:pt>
                <c:pt idx="12">
                  <c:v>4.8998985957234399E-4</c:v>
                </c:pt>
                <c:pt idx="13">
                  <c:v>5.130099502710599E-4</c:v>
                </c:pt>
                <c:pt idx="14">
                  <c:v>1.0585698692550565E-3</c:v>
                </c:pt>
                <c:pt idx="15">
                  <c:v>8.1779011198675601E-4</c:v>
                </c:pt>
                <c:pt idx="16">
                  <c:v>2.7056652467705459E-4</c:v>
                </c:pt>
                <c:pt idx="17">
                  <c:v>2.2440020103099197E-3</c:v>
                </c:pt>
                <c:pt idx="18">
                  <c:v>1.7334078499466529E-4</c:v>
                </c:pt>
                <c:pt idx="19">
                  <c:v>5.1748236472395372E-4</c:v>
                </c:pt>
                <c:pt idx="20">
                  <c:v>2.2181497385814186E-4</c:v>
                </c:pt>
                <c:pt idx="21">
                  <c:v>3.2633330715597323E-4</c:v>
                </c:pt>
                <c:pt idx="22">
                  <c:v>5.3821130995821017E-4</c:v>
                </c:pt>
                <c:pt idx="23">
                  <c:v>1.7963991655868181E-3</c:v>
                </c:pt>
                <c:pt idx="24">
                  <c:v>5.1824449126509117E-4</c:v>
                </c:pt>
                <c:pt idx="25">
                  <c:v>3.7371564663632386E-4</c:v>
                </c:pt>
                <c:pt idx="26">
                  <c:v>5.981543258894047E-4</c:v>
                </c:pt>
                <c:pt idx="27">
                  <c:v>2.0004007392584741E-3</c:v>
                </c:pt>
                <c:pt idx="28">
                  <c:v>1.666103926549882E-4</c:v>
                </c:pt>
                <c:pt idx="29">
                  <c:v>2.8388553878758762E-4</c:v>
                </c:pt>
                <c:pt idx="30">
                  <c:v>7.812246471842507E-4</c:v>
                </c:pt>
                <c:pt idx="31">
                  <c:v>2.6097356752248426E-4</c:v>
                </c:pt>
                <c:pt idx="32">
                  <c:v>1.1986185935155562E-3</c:v>
                </c:pt>
                <c:pt idx="33">
                  <c:v>4.710049113445085E-4</c:v>
                </c:pt>
                <c:pt idx="34">
                  <c:v>6.5837188806788208E-4</c:v>
                </c:pt>
                <c:pt idx="35">
                  <c:v>8.6455280251803227E-4</c:v>
                </c:pt>
                <c:pt idx="36">
                  <c:v>5.0969846897174777E-4</c:v>
                </c:pt>
                <c:pt idx="37">
                  <c:v>3.7541793354602853E-4</c:v>
                </c:pt>
                <c:pt idx="38">
                  <c:v>3.1211133862661552E-4</c:v>
                </c:pt>
                <c:pt idx="39">
                  <c:v>2.5388822899191938E-3</c:v>
                </c:pt>
                <c:pt idx="40">
                  <c:v>4.9533287616111352E-4</c:v>
                </c:pt>
                <c:pt idx="41">
                  <c:v>1.66306992161016E-3</c:v>
                </c:pt>
                <c:pt idx="42">
                  <c:v>1.8071312140386794E-3</c:v>
                </c:pt>
                <c:pt idx="43">
                  <c:v>1.4279816709663236E-3</c:v>
                </c:pt>
                <c:pt idx="44">
                  <c:v>8.1430754320220854E-5</c:v>
                </c:pt>
                <c:pt idx="45">
                  <c:v>5.1258058967900311E-4</c:v>
                </c:pt>
                <c:pt idx="46">
                  <c:v>5.9636994629883706E-4</c:v>
                </c:pt>
                <c:pt idx="47">
                  <c:v>3.0623003690265763E-4</c:v>
                </c:pt>
                <c:pt idx="48">
                  <c:v>7.7628747096447485E-4</c:v>
                </c:pt>
                <c:pt idx="49">
                  <c:v>4.1887571680539762E-4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71-43DA-BD79-BC8CD3F8EA2F}"/>
            </c:ext>
          </c:extLst>
        </c:ser>
        <c:ser>
          <c:idx val="1"/>
          <c:order val="1"/>
          <c:tx>
            <c:v>예측치 0.00200578124913689</c:v>
          </c:tx>
          <c:spPr>
            <a:ln w="19050">
              <a:noFill/>
            </a:ln>
          </c:spPr>
          <c:xVal>
            <c:numRef>
              <c:f>test1!$AI$3:$AI$52</c:f>
              <c:numCache>
                <c:formatCode>General</c:formatCode>
                <c:ptCount val="50"/>
                <c:pt idx="0">
                  <c:v>370</c:v>
                </c:pt>
                <c:pt idx="1">
                  <c:v>240</c:v>
                </c:pt>
                <c:pt idx="2">
                  <c:v>451</c:v>
                </c:pt>
                <c:pt idx="3">
                  <c:v>450</c:v>
                </c:pt>
                <c:pt idx="4">
                  <c:v>618</c:v>
                </c:pt>
                <c:pt idx="5">
                  <c:v>649</c:v>
                </c:pt>
                <c:pt idx="6">
                  <c:v>400</c:v>
                </c:pt>
                <c:pt idx="7">
                  <c:v>444</c:v>
                </c:pt>
                <c:pt idx="8">
                  <c:v>275</c:v>
                </c:pt>
                <c:pt idx="9">
                  <c:v>365</c:v>
                </c:pt>
                <c:pt idx="10">
                  <c:v>648</c:v>
                </c:pt>
                <c:pt idx="11">
                  <c:v>448</c:v>
                </c:pt>
                <c:pt idx="12">
                  <c:v>484</c:v>
                </c:pt>
                <c:pt idx="13">
                  <c:v>390</c:v>
                </c:pt>
                <c:pt idx="14">
                  <c:v>481</c:v>
                </c:pt>
                <c:pt idx="15">
                  <c:v>488</c:v>
                </c:pt>
                <c:pt idx="16">
                  <c:v>552</c:v>
                </c:pt>
                <c:pt idx="17">
                  <c:v>247</c:v>
                </c:pt>
                <c:pt idx="18">
                  <c:v>445</c:v>
                </c:pt>
                <c:pt idx="19">
                  <c:v>430</c:v>
                </c:pt>
                <c:pt idx="20">
                  <c:v>823</c:v>
                </c:pt>
                <c:pt idx="21">
                  <c:v>362</c:v>
                </c:pt>
                <c:pt idx="22">
                  <c:v>462</c:v>
                </c:pt>
                <c:pt idx="23">
                  <c:v>235</c:v>
                </c:pt>
                <c:pt idx="24">
                  <c:v>320</c:v>
                </c:pt>
                <c:pt idx="25">
                  <c:v>552</c:v>
                </c:pt>
                <c:pt idx="26">
                  <c:v>440</c:v>
                </c:pt>
                <c:pt idx="27">
                  <c:v>469</c:v>
                </c:pt>
                <c:pt idx="28">
                  <c:v>427</c:v>
                </c:pt>
                <c:pt idx="29">
                  <c:v>713</c:v>
                </c:pt>
                <c:pt idx="30">
                  <c:v>511</c:v>
                </c:pt>
                <c:pt idx="31">
                  <c:v>504</c:v>
                </c:pt>
                <c:pt idx="32">
                  <c:v>350</c:v>
                </c:pt>
                <c:pt idx="33">
                  <c:v>618</c:v>
                </c:pt>
                <c:pt idx="34">
                  <c:v>480</c:v>
                </c:pt>
                <c:pt idx="35">
                  <c:v>539</c:v>
                </c:pt>
                <c:pt idx="36">
                  <c:v>648</c:v>
                </c:pt>
                <c:pt idx="37">
                  <c:v>572</c:v>
                </c:pt>
                <c:pt idx="38">
                  <c:v>190</c:v>
                </c:pt>
                <c:pt idx="39">
                  <c:v>326</c:v>
                </c:pt>
                <c:pt idx="40">
                  <c:v>414</c:v>
                </c:pt>
                <c:pt idx="41">
                  <c:v>275</c:v>
                </c:pt>
                <c:pt idx="42">
                  <c:v>521</c:v>
                </c:pt>
                <c:pt idx="43">
                  <c:v>580</c:v>
                </c:pt>
                <c:pt idx="44">
                  <c:v>513</c:v>
                </c:pt>
                <c:pt idx="45">
                  <c:v>378</c:v>
                </c:pt>
                <c:pt idx="46">
                  <c:v>790</c:v>
                </c:pt>
                <c:pt idx="47">
                  <c:v>424</c:v>
                </c:pt>
                <c:pt idx="48">
                  <c:v>370</c:v>
                </c:pt>
                <c:pt idx="49">
                  <c:v>508</c:v>
                </c:pt>
              </c:numCache>
            </c:numRef>
          </c:xVal>
          <c:yVal>
            <c:numRef>
              <c:f>MTest!$B$26:$B$75</c:f>
              <c:numCache>
                <c:formatCode>General</c:formatCode>
                <c:ptCount val="50"/>
                <c:pt idx="0">
                  <c:v>1.0091013128583032E-3</c:v>
                </c:pt>
                <c:pt idx="1">
                  <c:v>1.5190840499773013E-3</c:v>
                </c:pt>
                <c:pt idx="2">
                  <c:v>1.1900656952106847E-3</c:v>
                </c:pt>
                <c:pt idx="3">
                  <c:v>9.2596180533477033E-4</c:v>
                </c:pt>
                <c:pt idx="4">
                  <c:v>3.1574950073009556E-4</c:v>
                </c:pt>
                <c:pt idx="5">
                  <c:v>2.8739535225302077E-4</c:v>
                </c:pt>
                <c:pt idx="6">
                  <c:v>1.0316948130014657E-3</c:v>
                </c:pt>
                <c:pt idx="7">
                  <c:v>1.1468261289995388E-3</c:v>
                </c:pt>
                <c:pt idx="8">
                  <c:v>1.4081129756716429E-3</c:v>
                </c:pt>
                <c:pt idx="9">
                  <c:v>1.2274874553637803E-3</c:v>
                </c:pt>
                <c:pt idx="10">
                  <c:v>1.9293459849041908E-4</c:v>
                </c:pt>
                <c:pt idx="11">
                  <c:v>8.7033133332716926E-4</c:v>
                </c:pt>
                <c:pt idx="12">
                  <c:v>7.9929286189054792E-4</c:v>
                </c:pt>
                <c:pt idx="13">
                  <c:v>1.0928287251900856E-3</c:v>
                </c:pt>
                <c:pt idx="14">
                  <c:v>7.5219925447485628E-4</c:v>
                </c:pt>
                <c:pt idx="15">
                  <c:v>7.8332145382076571E-4</c:v>
                </c:pt>
                <c:pt idx="16">
                  <c:v>9.2159334782443815E-4</c:v>
                </c:pt>
                <c:pt idx="17">
                  <c:v>1.7804362197627061E-3</c:v>
                </c:pt>
                <c:pt idx="18">
                  <c:v>8.6564850993980566E-4</c:v>
                </c:pt>
                <c:pt idx="19">
                  <c:v>7.4529545808109507E-4</c:v>
                </c:pt>
                <c:pt idx="20">
                  <c:v>-1.6804290319408742E-4</c:v>
                </c:pt>
                <c:pt idx="21">
                  <c:v>1.2228046319764168E-3</c:v>
                </c:pt>
                <c:pt idx="22">
                  <c:v>7.0234576157949245E-4</c:v>
                </c:pt>
                <c:pt idx="23">
                  <c:v>1.8768199114329994E-3</c:v>
                </c:pt>
                <c:pt idx="24">
                  <c:v>1.2723600897730743E-3</c:v>
                </c:pt>
                <c:pt idx="25">
                  <c:v>6.8530469395232439E-4</c:v>
                </c:pt>
                <c:pt idx="26">
                  <c:v>8.4168731514055106E-4</c:v>
                </c:pt>
                <c:pt idx="27">
                  <c:v>8.8493504674085955E-4</c:v>
                </c:pt>
                <c:pt idx="28">
                  <c:v>6.6790843350231167E-4</c:v>
                </c:pt>
                <c:pt idx="29">
                  <c:v>7.4263607164831735E-5</c:v>
                </c:pt>
                <c:pt idx="30">
                  <c:v>1.1807245446034454E-3</c:v>
                </c:pt>
                <c:pt idx="31">
                  <c:v>8.4060949019400244E-4</c:v>
                </c:pt>
                <c:pt idx="32">
                  <c:v>1.2464841224552907E-3</c:v>
                </c:pt>
                <c:pt idx="33">
                  <c:v>3.8239501848889694E-4</c:v>
                </c:pt>
                <c:pt idx="34">
                  <c:v>9.1826188831484147E-4</c:v>
                </c:pt>
                <c:pt idx="35">
                  <c:v>8.7504681827118322E-4</c:v>
                </c:pt>
                <c:pt idx="36">
                  <c:v>4.2316456892991453E-4</c:v>
                </c:pt>
                <c:pt idx="37">
                  <c:v>5.8727160330555785E-4</c:v>
                </c:pt>
                <c:pt idx="38">
                  <c:v>1.5763475901830501E-3</c:v>
                </c:pt>
                <c:pt idx="39">
                  <c:v>1.3847233549023129E-3</c:v>
                </c:pt>
                <c:pt idx="40">
                  <c:v>1.0333523773671015E-3</c:v>
                </c:pt>
                <c:pt idx="41">
                  <c:v>1.5111105940261542E-3</c:v>
                </c:pt>
                <c:pt idx="42">
                  <c:v>8.7724329511009325E-4</c:v>
                </c:pt>
                <c:pt idx="43">
                  <c:v>3.7356828418744399E-4</c:v>
                </c:pt>
                <c:pt idx="44">
                  <c:v>6.6078009051230742E-4</c:v>
                </c:pt>
                <c:pt idx="45">
                  <c:v>9.771584967187383E-4</c:v>
                </c:pt>
                <c:pt idx="46">
                  <c:v>-6.8086874639629357E-5</c:v>
                </c:pt>
                <c:pt idx="47">
                  <c:v>1.2933286871072518E-3</c:v>
                </c:pt>
                <c:pt idx="48">
                  <c:v>1.0151599962909214E-3</c:v>
                </c:pt>
                <c:pt idx="49">
                  <c:v>6.7922967974138086E-4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71-43DA-BD79-BC8CD3F8E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384376"/>
        <c:axId val="516384696"/>
      </c:scatterChart>
      <c:valAx>
        <c:axId val="516384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275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6384696"/>
        <c:crosses val="autoZero"/>
        <c:crossBetween val="midCat"/>
      </c:valAx>
      <c:valAx>
        <c:axId val="516384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0.00200578124913689</a:t>
                </a:r>
              </a:p>
            </c:rich>
          </c:tx>
          <c:overlay val="0"/>
        </c:title>
        <c:numFmt formatCode="0.000%" sourceLinked="1"/>
        <c:majorTickMark val="out"/>
        <c:minorTickMark val="none"/>
        <c:tickLblPos val="nextTo"/>
        <c:crossAx val="5163843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16.8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test1!$AJ$3:$AJ$52</c:f>
              <c:numCache>
                <c:formatCode>General</c:formatCode>
                <c:ptCount val="50"/>
                <c:pt idx="0">
                  <c:v>10.9</c:v>
                </c:pt>
                <c:pt idx="1">
                  <c:v>14</c:v>
                </c:pt>
                <c:pt idx="2">
                  <c:v>17.2</c:v>
                </c:pt>
                <c:pt idx="3">
                  <c:v>12.8</c:v>
                </c:pt>
                <c:pt idx="4">
                  <c:v>9.6</c:v>
                </c:pt>
                <c:pt idx="5">
                  <c:v>10.4</c:v>
                </c:pt>
                <c:pt idx="6">
                  <c:v>12.5</c:v>
                </c:pt>
                <c:pt idx="7">
                  <c:v>16.2</c:v>
                </c:pt>
                <c:pt idx="8">
                  <c:v>13.6</c:v>
                </c:pt>
                <c:pt idx="9">
                  <c:v>14.3</c:v>
                </c:pt>
                <c:pt idx="10">
                  <c:v>8.8000000000000007</c:v>
                </c:pt>
                <c:pt idx="11">
                  <c:v>11.8</c:v>
                </c:pt>
                <c:pt idx="12">
                  <c:v>12.1</c:v>
                </c:pt>
                <c:pt idx="13">
                  <c:v>13.1</c:v>
                </c:pt>
                <c:pt idx="14">
                  <c:v>11.2</c:v>
                </c:pt>
                <c:pt idx="15">
                  <c:v>12</c:v>
                </c:pt>
                <c:pt idx="16">
                  <c:v>16.899999999999999</c:v>
                </c:pt>
                <c:pt idx="17">
                  <c:v>18.600000000000001</c:v>
                </c:pt>
                <c:pt idx="18">
                  <c:v>11.6</c:v>
                </c:pt>
                <c:pt idx="19">
                  <c:v>9</c:v>
                </c:pt>
                <c:pt idx="20">
                  <c:v>10</c:v>
                </c:pt>
                <c:pt idx="21">
                  <c:v>14.1</c:v>
                </c:pt>
                <c:pt idx="22">
                  <c:v>9.6</c:v>
                </c:pt>
                <c:pt idx="23">
                  <c:v>19.7</c:v>
                </c:pt>
                <c:pt idx="24">
                  <c:v>13.2</c:v>
                </c:pt>
                <c:pt idx="25">
                  <c:v>13</c:v>
                </c:pt>
                <c:pt idx="26">
                  <c:v>11</c:v>
                </c:pt>
                <c:pt idx="27">
                  <c:v>12.9</c:v>
                </c:pt>
                <c:pt idx="28">
                  <c:v>7.6</c:v>
                </c:pt>
                <c:pt idx="29">
                  <c:v>9.5</c:v>
                </c:pt>
                <c:pt idx="30">
                  <c:v>19.5</c:v>
                </c:pt>
                <c:pt idx="31">
                  <c:v>13.6</c:v>
                </c:pt>
                <c:pt idx="32">
                  <c:v>14</c:v>
                </c:pt>
                <c:pt idx="33">
                  <c:v>10.7</c:v>
                </c:pt>
                <c:pt idx="34">
                  <c:v>13.9</c:v>
                </c:pt>
                <c:pt idx="35">
                  <c:v>15.6</c:v>
                </c:pt>
                <c:pt idx="36">
                  <c:v>12.6</c:v>
                </c:pt>
                <c:pt idx="37">
                  <c:v>12.2</c:v>
                </c:pt>
                <c:pt idx="38">
                  <c:v>12.9</c:v>
                </c:pt>
                <c:pt idx="39">
                  <c:v>15.3</c:v>
                </c:pt>
                <c:pt idx="40">
                  <c:v>13.1</c:v>
                </c:pt>
                <c:pt idx="41">
                  <c:v>15.3</c:v>
                </c:pt>
                <c:pt idx="42">
                  <c:v>14.9</c:v>
                </c:pt>
                <c:pt idx="43">
                  <c:v>9</c:v>
                </c:pt>
                <c:pt idx="44">
                  <c:v>11</c:v>
                </c:pt>
                <c:pt idx="45">
                  <c:v>10.7</c:v>
                </c:pt>
                <c:pt idx="46">
                  <c:v>10.3</c:v>
                </c:pt>
                <c:pt idx="47">
                  <c:v>17.8</c:v>
                </c:pt>
                <c:pt idx="48">
                  <c:v>11</c:v>
                </c:pt>
                <c:pt idx="49">
                  <c:v>11.1</c:v>
                </c:pt>
              </c:numCache>
            </c:numRef>
          </c:xVal>
          <c:yVal>
            <c:numRef>
              <c:f>test1!$Z$3:$Z$52</c:f>
              <c:numCache>
                <c:formatCode>0.000%</c:formatCode>
                <c:ptCount val="50"/>
                <c:pt idx="0">
                  <c:v>3.8511712171057091E-4</c:v>
                </c:pt>
                <c:pt idx="1">
                  <c:v>3.9095627419423662E-3</c:v>
                </c:pt>
                <c:pt idx="2">
                  <c:v>1.4944464260532712E-3</c:v>
                </c:pt>
                <c:pt idx="3">
                  <c:v>1.3580893112718608E-3</c:v>
                </c:pt>
                <c:pt idx="4">
                  <c:v>3.5870020949637299E-4</c:v>
                </c:pt>
                <c:pt idx="5">
                  <c:v>1.4303048284683843E-4</c:v>
                </c:pt>
                <c:pt idx="6">
                  <c:v>1.1321679413464631E-3</c:v>
                </c:pt>
                <c:pt idx="7">
                  <c:v>3.7867194339850951E-4</c:v>
                </c:pt>
                <c:pt idx="8">
                  <c:v>3.1448883943505251E-3</c:v>
                </c:pt>
                <c:pt idx="9">
                  <c:v>1.9517133697261508E-3</c:v>
                </c:pt>
                <c:pt idx="10">
                  <c:v>9.6445524822050973E-5</c:v>
                </c:pt>
                <c:pt idx="11">
                  <c:v>1.376119593571572E-3</c:v>
                </c:pt>
                <c:pt idx="12">
                  <c:v>4.8998985957234399E-4</c:v>
                </c:pt>
                <c:pt idx="13">
                  <c:v>5.130099502710599E-4</c:v>
                </c:pt>
                <c:pt idx="14">
                  <c:v>1.0585698692550565E-3</c:v>
                </c:pt>
                <c:pt idx="15">
                  <c:v>8.1779011198675601E-4</c:v>
                </c:pt>
                <c:pt idx="16">
                  <c:v>2.7056652467705459E-4</c:v>
                </c:pt>
                <c:pt idx="17">
                  <c:v>2.2440020103099197E-3</c:v>
                </c:pt>
                <c:pt idx="18">
                  <c:v>1.7334078499466529E-4</c:v>
                </c:pt>
                <c:pt idx="19">
                  <c:v>5.1748236472395372E-4</c:v>
                </c:pt>
                <c:pt idx="20">
                  <c:v>2.2181497385814186E-4</c:v>
                </c:pt>
                <c:pt idx="21">
                  <c:v>3.2633330715597323E-4</c:v>
                </c:pt>
                <c:pt idx="22">
                  <c:v>5.3821130995821017E-4</c:v>
                </c:pt>
                <c:pt idx="23">
                  <c:v>1.7963991655868181E-3</c:v>
                </c:pt>
                <c:pt idx="24">
                  <c:v>5.1824449126509117E-4</c:v>
                </c:pt>
                <c:pt idx="25">
                  <c:v>3.7371564663632386E-4</c:v>
                </c:pt>
                <c:pt idx="26">
                  <c:v>5.981543258894047E-4</c:v>
                </c:pt>
                <c:pt idx="27">
                  <c:v>2.0004007392584741E-3</c:v>
                </c:pt>
                <c:pt idx="28">
                  <c:v>1.666103926549882E-4</c:v>
                </c:pt>
                <c:pt idx="29">
                  <c:v>2.8388553878758762E-4</c:v>
                </c:pt>
                <c:pt idx="30">
                  <c:v>7.812246471842507E-4</c:v>
                </c:pt>
                <c:pt idx="31">
                  <c:v>2.6097356752248426E-4</c:v>
                </c:pt>
                <c:pt idx="32">
                  <c:v>1.1986185935155562E-3</c:v>
                </c:pt>
                <c:pt idx="33">
                  <c:v>4.710049113445085E-4</c:v>
                </c:pt>
                <c:pt idx="34">
                  <c:v>6.5837188806788208E-4</c:v>
                </c:pt>
                <c:pt idx="35">
                  <c:v>8.6455280251803227E-4</c:v>
                </c:pt>
                <c:pt idx="36">
                  <c:v>5.0969846897174777E-4</c:v>
                </c:pt>
                <c:pt idx="37">
                  <c:v>3.7541793354602853E-4</c:v>
                </c:pt>
                <c:pt idx="38">
                  <c:v>3.1211133862661552E-4</c:v>
                </c:pt>
                <c:pt idx="39">
                  <c:v>2.5388822899191938E-3</c:v>
                </c:pt>
                <c:pt idx="40">
                  <c:v>4.9533287616111352E-4</c:v>
                </c:pt>
                <c:pt idx="41">
                  <c:v>1.66306992161016E-3</c:v>
                </c:pt>
                <c:pt idx="42">
                  <c:v>1.8071312140386794E-3</c:v>
                </c:pt>
                <c:pt idx="43">
                  <c:v>1.4279816709663236E-3</c:v>
                </c:pt>
                <c:pt idx="44">
                  <c:v>8.1430754320220854E-5</c:v>
                </c:pt>
                <c:pt idx="45">
                  <c:v>5.1258058967900311E-4</c:v>
                </c:pt>
                <c:pt idx="46">
                  <c:v>5.9636994629883706E-4</c:v>
                </c:pt>
                <c:pt idx="47">
                  <c:v>3.0623003690265763E-4</c:v>
                </c:pt>
                <c:pt idx="48">
                  <c:v>7.7628747096447485E-4</c:v>
                </c:pt>
                <c:pt idx="49">
                  <c:v>4.1887571680539762E-4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C2-4580-8869-AF97266BFE54}"/>
            </c:ext>
          </c:extLst>
        </c:ser>
        <c:ser>
          <c:idx val="1"/>
          <c:order val="1"/>
          <c:tx>
            <c:v>예측치 0.00200578124913689</c:v>
          </c:tx>
          <c:spPr>
            <a:ln w="19050">
              <a:noFill/>
            </a:ln>
          </c:spPr>
          <c:xVal>
            <c:numRef>
              <c:f>test1!$AJ$3:$AJ$52</c:f>
              <c:numCache>
                <c:formatCode>General</c:formatCode>
                <c:ptCount val="50"/>
                <c:pt idx="0">
                  <c:v>10.9</c:v>
                </c:pt>
                <c:pt idx="1">
                  <c:v>14</c:v>
                </c:pt>
                <c:pt idx="2">
                  <c:v>17.2</c:v>
                </c:pt>
                <c:pt idx="3">
                  <c:v>12.8</c:v>
                </c:pt>
                <c:pt idx="4">
                  <c:v>9.6</c:v>
                </c:pt>
                <c:pt idx="5">
                  <c:v>10.4</c:v>
                </c:pt>
                <c:pt idx="6">
                  <c:v>12.5</c:v>
                </c:pt>
                <c:pt idx="7">
                  <c:v>16.2</c:v>
                </c:pt>
                <c:pt idx="8">
                  <c:v>13.6</c:v>
                </c:pt>
                <c:pt idx="9">
                  <c:v>14.3</c:v>
                </c:pt>
                <c:pt idx="10">
                  <c:v>8.8000000000000007</c:v>
                </c:pt>
                <c:pt idx="11">
                  <c:v>11.8</c:v>
                </c:pt>
                <c:pt idx="12">
                  <c:v>12.1</c:v>
                </c:pt>
                <c:pt idx="13">
                  <c:v>13.1</c:v>
                </c:pt>
                <c:pt idx="14">
                  <c:v>11.2</c:v>
                </c:pt>
                <c:pt idx="15">
                  <c:v>12</c:v>
                </c:pt>
                <c:pt idx="16">
                  <c:v>16.899999999999999</c:v>
                </c:pt>
                <c:pt idx="17">
                  <c:v>18.600000000000001</c:v>
                </c:pt>
                <c:pt idx="18">
                  <c:v>11.6</c:v>
                </c:pt>
                <c:pt idx="19">
                  <c:v>9</c:v>
                </c:pt>
                <c:pt idx="20">
                  <c:v>10</c:v>
                </c:pt>
                <c:pt idx="21">
                  <c:v>14.1</c:v>
                </c:pt>
                <c:pt idx="22">
                  <c:v>9.6</c:v>
                </c:pt>
                <c:pt idx="23">
                  <c:v>19.7</c:v>
                </c:pt>
                <c:pt idx="24">
                  <c:v>13.2</c:v>
                </c:pt>
                <c:pt idx="25">
                  <c:v>13</c:v>
                </c:pt>
                <c:pt idx="26">
                  <c:v>11</c:v>
                </c:pt>
                <c:pt idx="27">
                  <c:v>12.9</c:v>
                </c:pt>
                <c:pt idx="28">
                  <c:v>7.6</c:v>
                </c:pt>
                <c:pt idx="29">
                  <c:v>9.5</c:v>
                </c:pt>
                <c:pt idx="30">
                  <c:v>19.5</c:v>
                </c:pt>
                <c:pt idx="31">
                  <c:v>13.6</c:v>
                </c:pt>
                <c:pt idx="32">
                  <c:v>14</c:v>
                </c:pt>
                <c:pt idx="33">
                  <c:v>10.7</c:v>
                </c:pt>
                <c:pt idx="34">
                  <c:v>13.9</c:v>
                </c:pt>
                <c:pt idx="35">
                  <c:v>15.6</c:v>
                </c:pt>
                <c:pt idx="36">
                  <c:v>12.6</c:v>
                </c:pt>
                <c:pt idx="37">
                  <c:v>12.2</c:v>
                </c:pt>
                <c:pt idx="38">
                  <c:v>12.9</c:v>
                </c:pt>
                <c:pt idx="39">
                  <c:v>15.3</c:v>
                </c:pt>
                <c:pt idx="40">
                  <c:v>13.1</c:v>
                </c:pt>
                <c:pt idx="41">
                  <c:v>15.3</c:v>
                </c:pt>
                <c:pt idx="42">
                  <c:v>14.9</c:v>
                </c:pt>
                <c:pt idx="43">
                  <c:v>9</c:v>
                </c:pt>
                <c:pt idx="44">
                  <c:v>11</c:v>
                </c:pt>
                <c:pt idx="45">
                  <c:v>10.7</c:v>
                </c:pt>
                <c:pt idx="46">
                  <c:v>10.3</c:v>
                </c:pt>
                <c:pt idx="47">
                  <c:v>17.8</c:v>
                </c:pt>
                <c:pt idx="48">
                  <c:v>11</c:v>
                </c:pt>
                <c:pt idx="49">
                  <c:v>11.1</c:v>
                </c:pt>
              </c:numCache>
            </c:numRef>
          </c:xVal>
          <c:yVal>
            <c:numRef>
              <c:f>MTest!$B$26:$B$75</c:f>
              <c:numCache>
                <c:formatCode>General</c:formatCode>
                <c:ptCount val="50"/>
                <c:pt idx="0">
                  <c:v>1.0091013128583032E-3</c:v>
                </c:pt>
                <c:pt idx="1">
                  <c:v>1.5190840499773013E-3</c:v>
                </c:pt>
                <c:pt idx="2">
                  <c:v>1.1900656952106847E-3</c:v>
                </c:pt>
                <c:pt idx="3">
                  <c:v>9.2596180533477033E-4</c:v>
                </c:pt>
                <c:pt idx="4">
                  <c:v>3.1574950073009556E-4</c:v>
                </c:pt>
                <c:pt idx="5">
                  <c:v>2.8739535225302077E-4</c:v>
                </c:pt>
                <c:pt idx="6">
                  <c:v>1.0316948130014657E-3</c:v>
                </c:pt>
                <c:pt idx="7">
                  <c:v>1.1468261289995388E-3</c:v>
                </c:pt>
                <c:pt idx="8">
                  <c:v>1.4081129756716429E-3</c:v>
                </c:pt>
                <c:pt idx="9">
                  <c:v>1.2274874553637803E-3</c:v>
                </c:pt>
                <c:pt idx="10">
                  <c:v>1.9293459849041908E-4</c:v>
                </c:pt>
                <c:pt idx="11">
                  <c:v>8.7033133332716926E-4</c:v>
                </c:pt>
                <c:pt idx="12">
                  <c:v>7.9929286189054792E-4</c:v>
                </c:pt>
                <c:pt idx="13">
                  <c:v>1.0928287251900856E-3</c:v>
                </c:pt>
                <c:pt idx="14">
                  <c:v>7.5219925447485628E-4</c:v>
                </c:pt>
                <c:pt idx="15">
                  <c:v>7.8332145382076571E-4</c:v>
                </c:pt>
                <c:pt idx="16">
                  <c:v>9.2159334782443815E-4</c:v>
                </c:pt>
                <c:pt idx="17">
                  <c:v>1.7804362197627061E-3</c:v>
                </c:pt>
                <c:pt idx="18">
                  <c:v>8.6564850993980566E-4</c:v>
                </c:pt>
                <c:pt idx="19">
                  <c:v>7.4529545808109507E-4</c:v>
                </c:pt>
                <c:pt idx="20">
                  <c:v>-1.6804290319408742E-4</c:v>
                </c:pt>
                <c:pt idx="21">
                  <c:v>1.2228046319764168E-3</c:v>
                </c:pt>
                <c:pt idx="22">
                  <c:v>7.0234576157949245E-4</c:v>
                </c:pt>
                <c:pt idx="23">
                  <c:v>1.8768199114329994E-3</c:v>
                </c:pt>
                <c:pt idx="24">
                  <c:v>1.2723600897730743E-3</c:v>
                </c:pt>
                <c:pt idx="25">
                  <c:v>6.8530469395232439E-4</c:v>
                </c:pt>
                <c:pt idx="26">
                  <c:v>8.4168731514055106E-4</c:v>
                </c:pt>
                <c:pt idx="27">
                  <c:v>8.8493504674085955E-4</c:v>
                </c:pt>
                <c:pt idx="28">
                  <c:v>6.6790843350231167E-4</c:v>
                </c:pt>
                <c:pt idx="29">
                  <c:v>7.4263607164831735E-5</c:v>
                </c:pt>
                <c:pt idx="30">
                  <c:v>1.1807245446034454E-3</c:v>
                </c:pt>
                <c:pt idx="31">
                  <c:v>8.4060949019400244E-4</c:v>
                </c:pt>
                <c:pt idx="32">
                  <c:v>1.2464841224552907E-3</c:v>
                </c:pt>
                <c:pt idx="33">
                  <c:v>3.8239501848889694E-4</c:v>
                </c:pt>
                <c:pt idx="34">
                  <c:v>9.1826188831484147E-4</c:v>
                </c:pt>
                <c:pt idx="35">
                  <c:v>8.7504681827118322E-4</c:v>
                </c:pt>
                <c:pt idx="36">
                  <c:v>4.2316456892991453E-4</c:v>
                </c:pt>
                <c:pt idx="37">
                  <c:v>5.8727160330555785E-4</c:v>
                </c:pt>
                <c:pt idx="38">
                  <c:v>1.5763475901830501E-3</c:v>
                </c:pt>
                <c:pt idx="39">
                  <c:v>1.3847233549023129E-3</c:v>
                </c:pt>
                <c:pt idx="40">
                  <c:v>1.0333523773671015E-3</c:v>
                </c:pt>
                <c:pt idx="41">
                  <c:v>1.5111105940261542E-3</c:v>
                </c:pt>
                <c:pt idx="42">
                  <c:v>8.7724329511009325E-4</c:v>
                </c:pt>
                <c:pt idx="43">
                  <c:v>3.7356828418744399E-4</c:v>
                </c:pt>
                <c:pt idx="44">
                  <c:v>6.6078009051230742E-4</c:v>
                </c:pt>
                <c:pt idx="45">
                  <c:v>9.771584967187383E-4</c:v>
                </c:pt>
                <c:pt idx="46">
                  <c:v>-6.8086874639629357E-5</c:v>
                </c:pt>
                <c:pt idx="47">
                  <c:v>1.2933286871072518E-3</c:v>
                </c:pt>
                <c:pt idx="48">
                  <c:v>1.0151599962909214E-3</c:v>
                </c:pt>
                <c:pt idx="49">
                  <c:v>6.7922967974138086E-4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C2-4580-8869-AF97266BF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392696"/>
        <c:axId val="246322480"/>
      </c:scatterChart>
      <c:valAx>
        <c:axId val="516392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16.8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6322480"/>
        <c:crosses val="autoZero"/>
        <c:crossBetween val="midCat"/>
      </c:valAx>
      <c:valAx>
        <c:axId val="246322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0.00200578124913689</a:t>
                </a:r>
              </a:p>
            </c:rich>
          </c:tx>
          <c:overlay val="0"/>
        </c:title>
        <c:numFmt formatCode="0.000%" sourceLinked="1"/>
        <c:majorTickMark val="out"/>
        <c:minorTickMark val="none"/>
        <c:tickLblPos val="nextTo"/>
        <c:crossAx val="5163926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52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test1!$AH$3:$AH$52</c:f>
              <c:numCache>
                <c:formatCode>General</c:formatCode>
                <c:ptCount val="50"/>
                <c:pt idx="0">
                  <c:v>69</c:v>
                </c:pt>
                <c:pt idx="1">
                  <c:v>55</c:v>
                </c:pt>
                <c:pt idx="2">
                  <c:v>52</c:v>
                </c:pt>
                <c:pt idx="3">
                  <c:v>58</c:v>
                </c:pt>
                <c:pt idx="4">
                  <c:v>70</c:v>
                </c:pt>
                <c:pt idx="5">
                  <c:v>90</c:v>
                </c:pt>
                <c:pt idx="6">
                  <c:v>62</c:v>
                </c:pt>
                <c:pt idx="7">
                  <c:v>78</c:v>
                </c:pt>
                <c:pt idx="8">
                  <c:v>52</c:v>
                </c:pt>
                <c:pt idx="9">
                  <c:v>66</c:v>
                </c:pt>
                <c:pt idx="10">
                  <c:v>77</c:v>
                </c:pt>
                <c:pt idx="11">
                  <c:v>0</c:v>
                </c:pt>
                <c:pt idx="12">
                  <c:v>62</c:v>
                </c:pt>
                <c:pt idx="13">
                  <c:v>62</c:v>
                </c:pt>
                <c:pt idx="14">
                  <c:v>0</c:v>
                </c:pt>
                <c:pt idx="15">
                  <c:v>0</c:v>
                </c:pt>
                <c:pt idx="16">
                  <c:v>52</c:v>
                </c:pt>
                <c:pt idx="17">
                  <c:v>62</c:v>
                </c:pt>
                <c:pt idx="18">
                  <c:v>62</c:v>
                </c:pt>
                <c:pt idx="19">
                  <c:v>75</c:v>
                </c:pt>
                <c:pt idx="20">
                  <c:v>57</c:v>
                </c:pt>
                <c:pt idx="21">
                  <c:v>67</c:v>
                </c:pt>
                <c:pt idx="22">
                  <c:v>31</c:v>
                </c:pt>
                <c:pt idx="23">
                  <c:v>56</c:v>
                </c:pt>
                <c:pt idx="24">
                  <c:v>0</c:v>
                </c:pt>
                <c:pt idx="25">
                  <c:v>0</c:v>
                </c:pt>
                <c:pt idx="26">
                  <c:v>59</c:v>
                </c:pt>
                <c:pt idx="27">
                  <c:v>54</c:v>
                </c:pt>
                <c:pt idx="28">
                  <c:v>62</c:v>
                </c:pt>
                <c:pt idx="29">
                  <c:v>85</c:v>
                </c:pt>
                <c:pt idx="30">
                  <c:v>57</c:v>
                </c:pt>
                <c:pt idx="31">
                  <c:v>76</c:v>
                </c:pt>
                <c:pt idx="32">
                  <c:v>6</c:v>
                </c:pt>
                <c:pt idx="33">
                  <c:v>65</c:v>
                </c:pt>
                <c:pt idx="34">
                  <c:v>64</c:v>
                </c:pt>
                <c:pt idx="35">
                  <c:v>0</c:v>
                </c:pt>
                <c:pt idx="36">
                  <c:v>54</c:v>
                </c:pt>
                <c:pt idx="37">
                  <c:v>74</c:v>
                </c:pt>
                <c:pt idx="38">
                  <c:v>75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55</c:v>
                </c:pt>
                <c:pt idx="43">
                  <c:v>83</c:v>
                </c:pt>
                <c:pt idx="44">
                  <c:v>76</c:v>
                </c:pt>
                <c:pt idx="45">
                  <c:v>34</c:v>
                </c:pt>
                <c:pt idx="46">
                  <c:v>59</c:v>
                </c:pt>
                <c:pt idx="47">
                  <c:v>59</c:v>
                </c:pt>
                <c:pt idx="48">
                  <c:v>0</c:v>
                </c:pt>
                <c:pt idx="49">
                  <c:v>62</c:v>
                </c:pt>
              </c:numCache>
            </c:numRef>
          </c:xVal>
          <c:yVal>
            <c:numRef>
              <c:f>Mtest2!$C$26:$C$75</c:f>
              <c:numCache>
                <c:formatCode>General</c:formatCode>
                <c:ptCount val="50"/>
                <c:pt idx="0">
                  <c:v>-7.3324625544600767E-4</c:v>
                </c:pt>
                <c:pt idx="1">
                  <c:v>2.3806508182305413E-3</c:v>
                </c:pt>
                <c:pt idx="2">
                  <c:v>5.696421391995451E-4</c:v>
                </c:pt>
                <c:pt idx="3">
                  <c:v>4.4490624171297463E-4</c:v>
                </c:pt>
                <c:pt idx="4">
                  <c:v>-3.8669870907805744E-5</c:v>
                </c:pt>
                <c:pt idx="5">
                  <c:v>-1.1612227104474063E-4</c:v>
                </c:pt>
                <c:pt idx="6">
                  <c:v>8.3790306698599713E-5</c:v>
                </c:pt>
                <c:pt idx="7">
                  <c:v>-5.0350033211192969E-4</c:v>
                </c:pt>
                <c:pt idx="8">
                  <c:v>1.7101287098294771E-3</c:v>
                </c:pt>
                <c:pt idx="9">
                  <c:v>8.1160327774504847E-4</c:v>
                </c:pt>
                <c:pt idx="10">
                  <c:v>-1.9706186706789307E-4</c:v>
                </c:pt>
                <c:pt idx="11">
                  <c:v>3.1679422857476894E-4</c:v>
                </c:pt>
                <c:pt idx="12">
                  <c:v>-3.1499997164338841E-4</c:v>
                </c:pt>
                <c:pt idx="13">
                  <c:v>-5.6434242288062864E-4</c:v>
                </c:pt>
                <c:pt idx="14">
                  <c:v>9.4861141320876346E-5</c:v>
                </c:pt>
                <c:pt idx="15">
                  <c:v>-1.2563629899474654E-4</c:v>
                </c:pt>
                <c:pt idx="16">
                  <c:v>-3.6159290328803778E-4</c:v>
                </c:pt>
                <c:pt idx="17">
                  <c:v>7.5231087655353219E-4</c:v>
                </c:pt>
                <c:pt idx="18">
                  <c:v>-7.4465052638598506E-4</c:v>
                </c:pt>
                <c:pt idx="19">
                  <c:v>-4.1251389026445188E-4</c:v>
                </c:pt>
                <c:pt idx="20">
                  <c:v>3.8696986863439523E-4</c:v>
                </c:pt>
                <c:pt idx="21">
                  <c:v>-8.200494245187396E-4</c:v>
                </c:pt>
                <c:pt idx="22">
                  <c:v>-4.0553618354958738E-4</c:v>
                </c:pt>
                <c:pt idx="23">
                  <c:v>2.5541965448061792E-4</c:v>
                </c:pt>
                <c:pt idx="24">
                  <c:v>-9.1195752658067319E-4</c:v>
                </c:pt>
                <c:pt idx="25">
                  <c:v>-3.8427243792069792E-4</c:v>
                </c:pt>
                <c:pt idx="26">
                  <c:v>-3.4158370031576947E-4</c:v>
                </c:pt>
                <c:pt idx="27">
                  <c:v>1.1325905454267074E-3</c:v>
                </c:pt>
                <c:pt idx="28">
                  <c:v>-8.0353544803254745E-4</c:v>
                </c:pt>
                <c:pt idx="29">
                  <c:v>1.9807220203280415E-4</c:v>
                </c:pt>
                <c:pt idx="30">
                  <c:v>4.2367700641160726E-5</c:v>
                </c:pt>
                <c:pt idx="31">
                  <c:v>-4.5218984068007837E-4</c:v>
                </c:pt>
                <c:pt idx="32">
                  <c:v>-1.3014051767351034E-4</c:v>
                </c:pt>
                <c:pt idx="33">
                  <c:v>6.153592165264438E-5</c:v>
                </c:pt>
                <c:pt idx="34">
                  <c:v>-1.5336827483430578E-4</c:v>
                </c:pt>
                <c:pt idx="35">
                  <c:v>6.889755790603783E-5</c:v>
                </c:pt>
                <c:pt idx="36">
                  <c:v>1.6053609435845049E-4</c:v>
                </c:pt>
                <c:pt idx="37">
                  <c:v>-1.4555681654559744E-4</c:v>
                </c:pt>
                <c:pt idx="38">
                  <c:v>-1.3132786404535925E-3</c:v>
                </c:pt>
                <c:pt idx="39">
                  <c:v>1.1260651151757243E-3</c:v>
                </c:pt>
                <c:pt idx="40">
                  <c:v>-6.6250659974869492E-4</c:v>
                </c:pt>
                <c:pt idx="41">
                  <c:v>1.0248158049718263E-4</c:v>
                </c:pt>
                <c:pt idx="42">
                  <c:v>1.0924094422843404E-3</c:v>
                </c:pt>
                <c:pt idx="43">
                  <c:v>9.5196474839559183E-4</c:v>
                </c:pt>
                <c:pt idx="44">
                  <c:v>-6.0565538922889919E-4</c:v>
                </c:pt>
                <c:pt idx="45">
                  <c:v>-6.67295361688314E-4</c:v>
                </c:pt>
                <c:pt idx="46">
                  <c:v>6.7074776772754166E-4</c:v>
                </c:pt>
                <c:pt idx="47">
                  <c:v>-6.7986757090863679E-4</c:v>
                </c:pt>
                <c:pt idx="48">
                  <c:v>-5.0904085436216391E-4</c:v>
                </c:pt>
                <c:pt idx="49">
                  <c:v>-3.165747420011545E-4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4F-4EFF-B035-20DF398FA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891792"/>
        <c:axId val="540892112"/>
      </c:scatterChart>
      <c:valAx>
        <c:axId val="54089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52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0892112"/>
        <c:crosses val="autoZero"/>
        <c:crossBetween val="midCat"/>
      </c:valAx>
      <c:valAx>
        <c:axId val="540892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08917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275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test1!$AI$3:$AI$52</c:f>
              <c:numCache>
                <c:formatCode>General</c:formatCode>
                <c:ptCount val="50"/>
                <c:pt idx="0">
                  <c:v>370</c:v>
                </c:pt>
                <c:pt idx="1">
                  <c:v>240</c:v>
                </c:pt>
                <c:pt idx="2">
                  <c:v>451</c:v>
                </c:pt>
                <c:pt idx="3">
                  <c:v>450</c:v>
                </c:pt>
                <c:pt idx="4">
                  <c:v>618</c:v>
                </c:pt>
                <c:pt idx="5">
                  <c:v>649</c:v>
                </c:pt>
                <c:pt idx="6">
                  <c:v>400</c:v>
                </c:pt>
                <c:pt idx="7">
                  <c:v>444</c:v>
                </c:pt>
                <c:pt idx="8">
                  <c:v>275</c:v>
                </c:pt>
                <c:pt idx="9">
                  <c:v>365</c:v>
                </c:pt>
                <c:pt idx="10">
                  <c:v>648</c:v>
                </c:pt>
                <c:pt idx="11">
                  <c:v>448</c:v>
                </c:pt>
                <c:pt idx="12">
                  <c:v>484</c:v>
                </c:pt>
                <c:pt idx="13">
                  <c:v>390</c:v>
                </c:pt>
                <c:pt idx="14">
                  <c:v>481</c:v>
                </c:pt>
                <c:pt idx="15">
                  <c:v>488</c:v>
                </c:pt>
                <c:pt idx="16">
                  <c:v>552</c:v>
                </c:pt>
                <c:pt idx="17">
                  <c:v>247</c:v>
                </c:pt>
                <c:pt idx="18">
                  <c:v>445</c:v>
                </c:pt>
                <c:pt idx="19">
                  <c:v>430</c:v>
                </c:pt>
                <c:pt idx="20">
                  <c:v>823</c:v>
                </c:pt>
                <c:pt idx="21">
                  <c:v>362</c:v>
                </c:pt>
                <c:pt idx="22">
                  <c:v>462</c:v>
                </c:pt>
                <c:pt idx="23">
                  <c:v>235</c:v>
                </c:pt>
                <c:pt idx="24">
                  <c:v>320</c:v>
                </c:pt>
                <c:pt idx="25">
                  <c:v>552</c:v>
                </c:pt>
                <c:pt idx="26">
                  <c:v>440</c:v>
                </c:pt>
                <c:pt idx="27">
                  <c:v>469</c:v>
                </c:pt>
                <c:pt idx="28">
                  <c:v>427</c:v>
                </c:pt>
                <c:pt idx="29">
                  <c:v>713</c:v>
                </c:pt>
                <c:pt idx="30">
                  <c:v>511</c:v>
                </c:pt>
                <c:pt idx="31">
                  <c:v>504</c:v>
                </c:pt>
                <c:pt idx="32">
                  <c:v>350</c:v>
                </c:pt>
                <c:pt idx="33">
                  <c:v>618</c:v>
                </c:pt>
                <c:pt idx="34">
                  <c:v>480</c:v>
                </c:pt>
                <c:pt idx="35">
                  <c:v>539</c:v>
                </c:pt>
                <c:pt idx="36">
                  <c:v>648</c:v>
                </c:pt>
                <c:pt idx="37">
                  <c:v>572</c:v>
                </c:pt>
                <c:pt idx="38">
                  <c:v>190</c:v>
                </c:pt>
                <c:pt idx="39">
                  <c:v>326</c:v>
                </c:pt>
                <c:pt idx="40">
                  <c:v>414</c:v>
                </c:pt>
                <c:pt idx="41">
                  <c:v>275</c:v>
                </c:pt>
                <c:pt idx="42">
                  <c:v>521</c:v>
                </c:pt>
                <c:pt idx="43">
                  <c:v>580</c:v>
                </c:pt>
                <c:pt idx="44">
                  <c:v>513</c:v>
                </c:pt>
                <c:pt idx="45">
                  <c:v>378</c:v>
                </c:pt>
                <c:pt idx="46">
                  <c:v>790</c:v>
                </c:pt>
                <c:pt idx="47">
                  <c:v>424</c:v>
                </c:pt>
                <c:pt idx="48">
                  <c:v>370</c:v>
                </c:pt>
                <c:pt idx="49">
                  <c:v>508</c:v>
                </c:pt>
              </c:numCache>
            </c:numRef>
          </c:xVal>
          <c:yVal>
            <c:numRef>
              <c:f>Mtest2!$C$26:$C$75</c:f>
              <c:numCache>
                <c:formatCode>General</c:formatCode>
                <c:ptCount val="50"/>
                <c:pt idx="0">
                  <c:v>-7.3324625544600767E-4</c:v>
                </c:pt>
                <c:pt idx="1">
                  <c:v>2.3806508182305413E-3</c:v>
                </c:pt>
                <c:pt idx="2">
                  <c:v>5.696421391995451E-4</c:v>
                </c:pt>
                <c:pt idx="3">
                  <c:v>4.4490624171297463E-4</c:v>
                </c:pt>
                <c:pt idx="4">
                  <c:v>-3.8669870907805744E-5</c:v>
                </c:pt>
                <c:pt idx="5">
                  <c:v>-1.1612227104474063E-4</c:v>
                </c:pt>
                <c:pt idx="6">
                  <c:v>8.3790306698599713E-5</c:v>
                </c:pt>
                <c:pt idx="7">
                  <c:v>-5.0350033211192969E-4</c:v>
                </c:pt>
                <c:pt idx="8">
                  <c:v>1.7101287098294771E-3</c:v>
                </c:pt>
                <c:pt idx="9">
                  <c:v>8.1160327774504847E-4</c:v>
                </c:pt>
                <c:pt idx="10">
                  <c:v>-1.9706186706789307E-4</c:v>
                </c:pt>
                <c:pt idx="11">
                  <c:v>3.1679422857476894E-4</c:v>
                </c:pt>
                <c:pt idx="12">
                  <c:v>-3.1499997164338841E-4</c:v>
                </c:pt>
                <c:pt idx="13">
                  <c:v>-5.6434242288062864E-4</c:v>
                </c:pt>
                <c:pt idx="14">
                  <c:v>9.4861141320876346E-5</c:v>
                </c:pt>
                <c:pt idx="15">
                  <c:v>-1.2563629899474654E-4</c:v>
                </c:pt>
                <c:pt idx="16">
                  <c:v>-3.6159290328803778E-4</c:v>
                </c:pt>
                <c:pt idx="17">
                  <c:v>7.5231087655353219E-4</c:v>
                </c:pt>
                <c:pt idx="18">
                  <c:v>-7.4465052638598506E-4</c:v>
                </c:pt>
                <c:pt idx="19">
                  <c:v>-4.1251389026445188E-4</c:v>
                </c:pt>
                <c:pt idx="20">
                  <c:v>3.8696986863439523E-4</c:v>
                </c:pt>
                <c:pt idx="21">
                  <c:v>-8.200494245187396E-4</c:v>
                </c:pt>
                <c:pt idx="22">
                  <c:v>-4.0553618354958738E-4</c:v>
                </c:pt>
                <c:pt idx="23">
                  <c:v>2.5541965448061792E-4</c:v>
                </c:pt>
                <c:pt idx="24">
                  <c:v>-9.1195752658067319E-4</c:v>
                </c:pt>
                <c:pt idx="25">
                  <c:v>-3.8427243792069792E-4</c:v>
                </c:pt>
                <c:pt idx="26">
                  <c:v>-3.4158370031576947E-4</c:v>
                </c:pt>
                <c:pt idx="27">
                  <c:v>1.1325905454267074E-3</c:v>
                </c:pt>
                <c:pt idx="28">
                  <c:v>-8.0353544803254745E-4</c:v>
                </c:pt>
                <c:pt idx="29">
                  <c:v>1.9807220203280415E-4</c:v>
                </c:pt>
                <c:pt idx="30">
                  <c:v>4.2367700641160726E-5</c:v>
                </c:pt>
                <c:pt idx="31">
                  <c:v>-4.5218984068007837E-4</c:v>
                </c:pt>
                <c:pt idx="32">
                  <c:v>-1.3014051767351034E-4</c:v>
                </c:pt>
                <c:pt idx="33">
                  <c:v>6.153592165264438E-5</c:v>
                </c:pt>
                <c:pt idx="34">
                  <c:v>-1.5336827483430578E-4</c:v>
                </c:pt>
                <c:pt idx="35">
                  <c:v>6.889755790603783E-5</c:v>
                </c:pt>
                <c:pt idx="36">
                  <c:v>1.6053609435845049E-4</c:v>
                </c:pt>
                <c:pt idx="37">
                  <c:v>-1.4555681654559744E-4</c:v>
                </c:pt>
                <c:pt idx="38">
                  <c:v>-1.3132786404535925E-3</c:v>
                </c:pt>
                <c:pt idx="39">
                  <c:v>1.1260651151757243E-3</c:v>
                </c:pt>
                <c:pt idx="40">
                  <c:v>-6.6250659974869492E-4</c:v>
                </c:pt>
                <c:pt idx="41">
                  <c:v>1.0248158049718263E-4</c:v>
                </c:pt>
                <c:pt idx="42">
                  <c:v>1.0924094422843404E-3</c:v>
                </c:pt>
                <c:pt idx="43">
                  <c:v>9.5196474839559183E-4</c:v>
                </c:pt>
                <c:pt idx="44">
                  <c:v>-6.0565538922889919E-4</c:v>
                </c:pt>
                <c:pt idx="45">
                  <c:v>-6.67295361688314E-4</c:v>
                </c:pt>
                <c:pt idx="46">
                  <c:v>6.7074776772754166E-4</c:v>
                </c:pt>
                <c:pt idx="47">
                  <c:v>-6.7986757090863679E-4</c:v>
                </c:pt>
                <c:pt idx="48">
                  <c:v>-5.0904085436216391E-4</c:v>
                </c:pt>
                <c:pt idx="49">
                  <c:v>-3.165747420011545E-4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09-46FB-8576-65766F2A6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328240"/>
        <c:axId val="628901840"/>
      </c:scatterChart>
      <c:valAx>
        <c:axId val="24632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275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901840"/>
        <c:crosses val="autoZero"/>
        <c:crossBetween val="midCat"/>
      </c:valAx>
      <c:valAx>
        <c:axId val="628901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63282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52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test1!$AH$3:$AH$52</c:f>
              <c:numCache>
                <c:formatCode>General</c:formatCode>
                <c:ptCount val="50"/>
                <c:pt idx="0">
                  <c:v>69</c:v>
                </c:pt>
                <c:pt idx="1">
                  <c:v>55</c:v>
                </c:pt>
                <c:pt idx="2">
                  <c:v>52</c:v>
                </c:pt>
                <c:pt idx="3">
                  <c:v>58</c:v>
                </c:pt>
                <c:pt idx="4">
                  <c:v>70</c:v>
                </c:pt>
                <c:pt idx="5">
                  <c:v>90</c:v>
                </c:pt>
                <c:pt idx="6">
                  <c:v>62</c:v>
                </c:pt>
                <c:pt idx="7">
                  <c:v>78</c:v>
                </c:pt>
                <c:pt idx="8">
                  <c:v>52</c:v>
                </c:pt>
                <c:pt idx="9">
                  <c:v>66</c:v>
                </c:pt>
                <c:pt idx="10">
                  <c:v>77</c:v>
                </c:pt>
                <c:pt idx="11">
                  <c:v>0</c:v>
                </c:pt>
                <c:pt idx="12">
                  <c:v>62</c:v>
                </c:pt>
                <c:pt idx="13">
                  <c:v>62</c:v>
                </c:pt>
                <c:pt idx="14">
                  <c:v>0</c:v>
                </c:pt>
                <c:pt idx="15">
                  <c:v>0</c:v>
                </c:pt>
                <c:pt idx="16">
                  <c:v>52</c:v>
                </c:pt>
                <c:pt idx="17">
                  <c:v>62</c:v>
                </c:pt>
                <c:pt idx="18">
                  <c:v>62</c:v>
                </c:pt>
                <c:pt idx="19">
                  <c:v>75</c:v>
                </c:pt>
                <c:pt idx="20">
                  <c:v>57</c:v>
                </c:pt>
                <c:pt idx="21">
                  <c:v>67</c:v>
                </c:pt>
                <c:pt idx="22">
                  <c:v>31</c:v>
                </c:pt>
                <c:pt idx="23">
                  <c:v>56</c:v>
                </c:pt>
                <c:pt idx="24">
                  <c:v>0</c:v>
                </c:pt>
                <c:pt idx="25">
                  <c:v>0</c:v>
                </c:pt>
                <c:pt idx="26">
                  <c:v>59</c:v>
                </c:pt>
                <c:pt idx="27">
                  <c:v>54</c:v>
                </c:pt>
                <c:pt idx="28">
                  <c:v>62</c:v>
                </c:pt>
                <c:pt idx="29">
                  <c:v>85</c:v>
                </c:pt>
                <c:pt idx="30">
                  <c:v>57</c:v>
                </c:pt>
                <c:pt idx="31">
                  <c:v>76</c:v>
                </c:pt>
                <c:pt idx="32">
                  <c:v>6</c:v>
                </c:pt>
                <c:pt idx="33">
                  <c:v>65</c:v>
                </c:pt>
                <c:pt idx="34">
                  <c:v>64</c:v>
                </c:pt>
                <c:pt idx="35">
                  <c:v>0</c:v>
                </c:pt>
                <c:pt idx="36">
                  <c:v>54</c:v>
                </c:pt>
                <c:pt idx="37">
                  <c:v>74</c:v>
                </c:pt>
                <c:pt idx="38">
                  <c:v>75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55</c:v>
                </c:pt>
                <c:pt idx="43">
                  <c:v>83</c:v>
                </c:pt>
                <c:pt idx="44">
                  <c:v>76</c:v>
                </c:pt>
                <c:pt idx="45">
                  <c:v>34</c:v>
                </c:pt>
                <c:pt idx="46">
                  <c:v>59</c:v>
                </c:pt>
                <c:pt idx="47">
                  <c:v>59</c:v>
                </c:pt>
                <c:pt idx="48">
                  <c:v>0</c:v>
                </c:pt>
                <c:pt idx="49">
                  <c:v>62</c:v>
                </c:pt>
              </c:numCache>
            </c:numRef>
          </c:xVal>
          <c:yVal>
            <c:numRef>
              <c:f>test1!$Z$3:$Z$52</c:f>
              <c:numCache>
                <c:formatCode>0.000%</c:formatCode>
                <c:ptCount val="50"/>
                <c:pt idx="0">
                  <c:v>3.8511712171057091E-4</c:v>
                </c:pt>
                <c:pt idx="1">
                  <c:v>3.9095627419423662E-3</c:v>
                </c:pt>
                <c:pt idx="2">
                  <c:v>1.4944464260532712E-3</c:v>
                </c:pt>
                <c:pt idx="3">
                  <c:v>1.3580893112718608E-3</c:v>
                </c:pt>
                <c:pt idx="4">
                  <c:v>3.5870020949637299E-4</c:v>
                </c:pt>
                <c:pt idx="5">
                  <c:v>1.4303048284683843E-4</c:v>
                </c:pt>
                <c:pt idx="6">
                  <c:v>1.1321679413464631E-3</c:v>
                </c:pt>
                <c:pt idx="7">
                  <c:v>3.7867194339850951E-4</c:v>
                </c:pt>
                <c:pt idx="8">
                  <c:v>3.1448883943505251E-3</c:v>
                </c:pt>
                <c:pt idx="9">
                  <c:v>1.9517133697261508E-3</c:v>
                </c:pt>
                <c:pt idx="10">
                  <c:v>9.6445524822050973E-5</c:v>
                </c:pt>
                <c:pt idx="11">
                  <c:v>1.376119593571572E-3</c:v>
                </c:pt>
                <c:pt idx="12">
                  <c:v>4.8998985957234399E-4</c:v>
                </c:pt>
                <c:pt idx="13">
                  <c:v>5.130099502710599E-4</c:v>
                </c:pt>
                <c:pt idx="14">
                  <c:v>1.0585698692550565E-3</c:v>
                </c:pt>
                <c:pt idx="15">
                  <c:v>8.1779011198675601E-4</c:v>
                </c:pt>
                <c:pt idx="16">
                  <c:v>2.7056652467705459E-4</c:v>
                </c:pt>
                <c:pt idx="17">
                  <c:v>2.2440020103099197E-3</c:v>
                </c:pt>
                <c:pt idx="18">
                  <c:v>1.7334078499466529E-4</c:v>
                </c:pt>
                <c:pt idx="19">
                  <c:v>5.1748236472395372E-4</c:v>
                </c:pt>
                <c:pt idx="20">
                  <c:v>2.2181497385814186E-4</c:v>
                </c:pt>
                <c:pt idx="21">
                  <c:v>3.2633330715597323E-4</c:v>
                </c:pt>
                <c:pt idx="22">
                  <c:v>5.3821130995821017E-4</c:v>
                </c:pt>
                <c:pt idx="23">
                  <c:v>1.7963991655868181E-3</c:v>
                </c:pt>
                <c:pt idx="24">
                  <c:v>5.1824449126509117E-4</c:v>
                </c:pt>
                <c:pt idx="25">
                  <c:v>3.7371564663632386E-4</c:v>
                </c:pt>
                <c:pt idx="26">
                  <c:v>5.981543258894047E-4</c:v>
                </c:pt>
                <c:pt idx="27">
                  <c:v>2.0004007392584741E-3</c:v>
                </c:pt>
                <c:pt idx="28">
                  <c:v>1.666103926549882E-4</c:v>
                </c:pt>
                <c:pt idx="29">
                  <c:v>2.8388553878758762E-4</c:v>
                </c:pt>
                <c:pt idx="30">
                  <c:v>7.812246471842507E-4</c:v>
                </c:pt>
                <c:pt idx="31">
                  <c:v>2.6097356752248426E-4</c:v>
                </c:pt>
                <c:pt idx="32">
                  <c:v>1.1986185935155562E-3</c:v>
                </c:pt>
                <c:pt idx="33">
                  <c:v>4.710049113445085E-4</c:v>
                </c:pt>
                <c:pt idx="34">
                  <c:v>6.5837188806788208E-4</c:v>
                </c:pt>
                <c:pt idx="35">
                  <c:v>8.6455280251803227E-4</c:v>
                </c:pt>
                <c:pt idx="36">
                  <c:v>5.0969846897174777E-4</c:v>
                </c:pt>
                <c:pt idx="37">
                  <c:v>3.7541793354602853E-4</c:v>
                </c:pt>
                <c:pt idx="38">
                  <c:v>3.1211133862661552E-4</c:v>
                </c:pt>
                <c:pt idx="39">
                  <c:v>2.5388822899191938E-3</c:v>
                </c:pt>
                <c:pt idx="40">
                  <c:v>4.9533287616111352E-4</c:v>
                </c:pt>
                <c:pt idx="41">
                  <c:v>1.66306992161016E-3</c:v>
                </c:pt>
                <c:pt idx="42">
                  <c:v>1.8071312140386794E-3</c:v>
                </c:pt>
                <c:pt idx="43">
                  <c:v>1.4279816709663236E-3</c:v>
                </c:pt>
                <c:pt idx="44">
                  <c:v>8.1430754320220854E-5</c:v>
                </c:pt>
                <c:pt idx="45">
                  <c:v>5.1258058967900311E-4</c:v>
                </c:pt>
                <c:pt idx="46">
                  <c:v>5.9636994629883706E-4</c:v>
                </c:pt>
                <c:pt idx="47">
                  <c:v>3.0623003690265763E-4</c:v>
                </c:pt>
                <c:pt idx="48">
                  <c:v>7.7628747096447485E-4</c:v>
                </c:pt>
                <c:pt idx="49">
                  <c:v>4.1887571680539762E-4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25-454A-B535-3421D91032A9}"/>
            </c:ext>
          </c:extLst>
        </c:ser>
        <c:ser>
          <c:idx val="1"/>
          <c:order val="1"/>
          <c:tx>
            <c:v>예측치 0.00200578124913689</c:v>
          </c:tx>
          <c:spPr>
            <a:ln w="19050">
              <a:noFill/>
            </a:ln>
          </c:spPr>
          <c:xVal>
            <c:numRef>
              <c:f>test1!$AH$3:$AH$52</c:f>
              <c:numCache>
                <c:formatCode>General</c:formatCode>
                <c:ptCount val="50"/>
                <c:pt idx="0">
                  <c:v>69</c:v>
                </c:pt>
                <c:pt idx="1">
                  <c:v>55</c:v>
                </c:pt>
                <c:pt idx="2">
                  <c:v>52</c:v>
                </c:pt>
                <c:pt idx="3">
                  <c:v>58</c:v>
                </c:pt>
                <c:pt idx="4">
                  <c:v>70</c:v>
                </c:pt>
                <c:pt idx="5">
                  <c:v>90</c:v>
                </c:pt>
                <c:pt idx="6">
                  <c:v>62</c:v>
                </c:pt>
                <c:pt idx="7">
                  <c:v>78</c:v>
                </c:pt>
                <c:pt idx="8">
                  <c:v>52</c:v>
                </c:pt>
                <c:pt idx="9">
                  <c:v>66</c:v>
                </c:pt>
                <c:pt idx="10">
                  <c:v>77</c:v>
                </c:pt>
                <c:pt idx="11">
                  <c:v>0</c:v>
                </c:pt>
                <c:pt idx="12">
                  <c:v>62</c:v>
                </c:pt>
                <c:pt idx="13">
                  <c:v>62</c:v>
                </c:pt>
                <c:pt idx="14">
                  <c:v>0</c:v>
                </c:pt>
                <c:pt idx="15">
                  <c:v>0</c:v>
                </c:pt>
                <c:pt idx="16">
                  <c:v>52</c:v>
                </c:pt>
                <c:pt idx="17">
                  <c:v>62</c:v>
                </c:pt>
                <c:pt idx="18">
                  <c:v>62</c:v>
                </c:pt>
                <c:pt idx="19">
                  <c:v>75</c:v>
                </c:pt>
                <c:pt idx="20">
                  <c:v>57</c:v>
                </c:pt>
                <c:pt idx="21">
                  <c:v>67</c:v>
                </c:pt>
                <c:pt idx="22">
                  <c:v>31</c:v>
                </c:pt>
                <c:pt idx="23">
                  <c:v>56</c:v>
                </c:pt>
                <c:pt idx="24">
                  <c:v>0</c:v>
                </c:pt>
                <c:pt idx="25">
                  <c:v>0</c:v>
                </c:pt>
                <c:pt idx="26">
                  <c:v>59</c:v>
                </c:pt>
                <c:pt idx="27">
                  <c:v>54</c:v>
                </c:pt>
                <c:pt idx="28">
                  <c:v>62</c:v>
                </c:pt>
                <c:pt idx="29">
                  <c:v>85</c:v>
                </c:pt>
                <c:pt idx="30">
                  <c:v>57</c:v>
                </c:pt>
                <c:pt idx="31">
                  <c:v>76</c:v>
                </c:pt>
                <c:pt idx="32">
                  <c:v>6</c:v>
                </c:pt>
                <c:pt idx="33">
                  <c:v>65</c:v>
                </c:pt>
                <c:pt idx="34">
                  <c:v>64</c:v>
                </c:pt>
                <c:pt idx="35">
                  <c:v>0</c:v>
                </c:pt>
                <c:pt idx="36">
                  <c:v>54</c:v>
                </c:pt>
                <c:pt idx="37">
                  <c:v>74</c:v>
                </c:pt>
                <c:pt idx="38">
                  <c:v>75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55</c:v>
                </c:pt>
                <c:pt idx="43">
                  <c:v>83</c:v>
                </c:pt>
                <c:pt idx="44">
                  <c:v>76</c:v>
                </c:pt>
                <c:pt idx="45">
                  <c:v>34</c:v>
                </c:pt>
                <c:pt idx="46">
                  <c:v>59</c:v>
                </c:pt>
                <c:pt idx="47">
                  <c:v>59</c:v>
                </c:pt>
                <c:pt idx="48">
                  <c:v>0</c:v>
                </c:pt>
                <c:pt idx="49">
                  <c:v>62</c:v>
                </c:pt>
              </c:numCache>
            </c:numRef>
          </c:xVal>
          <c:yVal>
            <c:numRef>
              <c:f>Mtest2!$B$26:$B$75</c:f>
              <c:numCache>
                <c:formatCode>General</c:formatCode>
                <c:ptCount val="50"/>
                <c:pt idx="0">
                  <c:v>1.1183633771565786E-3</c:v>
                </c:pt>
                <c:pt idx="1">
                  <c:v>1.5289119237118247E-3</c:v>
                </c:pt>
                <c:pt idx="2">
                  <c:v>9.2480428685372609E-4</c:v>
                </c:pt>
                <c:pt idx="3">
                  <c:v>9.1318306955888613E-4</c:v>
                </c:pt>
                <c:pt idx="4">
                  <c:v>3.9737008040417873E-4</c:v>
                </c:pt>
                <c:pt idx="5">
                  <c:v>2.5915275389157906E-4</c:v>
                </c:pt>
                <c:pt idx="6">
                  <c:v>1.0483776346478634E-3</c:v>
                </c:pt>
                <c:pt idx="7">
                  <c:v>8.8217227551043919E-4</c:v>
                </c:pt>
                <c:pt idx="8">
                  <c:v>1.434759684521048E-3</c:v>
                </c:pt>
                <c:pt idx="9">
                  <c:v>1.1401100919811024E-3</c:v>
                </c:pt>
                <c:pt idx="10">
                  <c:v>2.9350739188994403E-4</c:v>
                </c:pt>
                <c:pt idx="11">
                  <c:v>1.059325364996803E-3</c:v>
                </c:pt>
                <c:pt idx="12">
                  <c:v>8.0498983121573241E-4</c:v>
                </c:pt>
                <c:pt idx="13">
                  <c:v>1.0773523731516885E-3</c:v>
                </c:pt>
                <c:pt idx="14">
                  <c:v>9.6370872793418013E-4</c:v>
                </c:pt>
                <c:pt idx="15">
                  <c:v>9.4342641098150255E-4</c:v>
                </c:pt>
                <c:pt idx="16">
                  <c:v>6.3215942796509238E-4</c:v>
                </c:pt>
                <c:pt idx="17">
                  <c:v>1.4916911337563875E-3</c:v>
                </c:pt>
                <c:pt idx="18">
                  <c:v>9.1799131138065038E-4</c:v>
                </c:pt>
                <c:pt idx="19">
                  <c:v>9.299962549884056E-4</c:v>
                </c:pt>
                <c:pt idx="20">
                  <c:v>-1.6515489477625335E-4</c:v>
                </c:pt>
                <c:pt idx="21">
                  <c:v>1.1463827316747128E-3</c:v>
                </c:pt>
                <c:pt idx="22">
                  <c:v>9.4374749350779755E-4</c:v>
                </c:pt>
                <c:pt idx="23">
                  <c:v>1.5409795111062002E-3</c:v>
                </c:pt>
                <c:pt idx="24">
                  <c:v>1.4302020178457644E-3</c:v>
                </c:pt>
                <c:pt idx="25">
                  <c:v>7.5798808455702178E-4</c:v>
                </c:pt>
                <c:pt idx="26">
                  <c:v>9.3973802620517417E-4</c:v>
                </c:pt>
                <c:pt idx="27">
                  <c:v>8.6781019383176672E-4</c:v>
                </c:pt>
                <c:pt idx="28">
                  <c:v>9.7014584068753559E-4</c:v>
                </c:pt>
                <c:pt idx="29">
                  <c:v>8.5813336754783469E-5</c:v>
                </c:pt>
                <c:pt idx="30">
                  <c:v>7.3885694654308998E-4</c:v>
                </c:pt>
                <c:pt idx="31">
                  <c:v>7.1316340820256263E-4</c:v>
                </c:pt>
                <c:pt idx="32">
                  <c:v>1.3287591111890665E-3</c:v>
                </c:pt>
                <c:pt idx="33">
                  <c:v>4.0946898969186412E-4</c:v>
                </c:pt>
                <c:pt idx="34">
                  <c:v>8.1174016290218786E-4</c:v>
                </c:pt>
                <c:pt idx="35">
                  <c:v>7.9565524461199444E-4</c:v>
                </c:pt>
                <c:pt idx="36">
                  <c:v>3.4916237461329728E-4</c:v>
                </c:pt>
                <c:pt idx="37">
                  <c:v>5.2097475009162597E-4</c:v>
                </c:pt>
                <c:pt idx="38">
                  <c:v>1.6253899790802081E-3</c:v>
                </c:pt>
                <c:pt idx="39">
                  <c:v>1.4128171747434695E-3</c:v>
                </c:pt>
                <c:pt idx="40">
                  <c:v>1.1578394759098084E-3</c:v>
                </c:pt>
                <c:pt idx="41">
                  <c:v>1.5605883411129774E-3</c:v>
                </c:pt>
                <c:pt idx="42">
                  <c:v>7.1472177175433901E-4</c:v>
                </c:pt>
                <c:pt idx="43">
                  <c:v>4.7601692257073173E-4</c:v>
                </c:pt>
                <c:pt idx="44">
                  <c:v>6.8708614354912002E-4</c:v>
                </c:pt>
                <c:pt idx="45">
                  <c:v>1.1798759513673171E-3</c:v>
                </c:pt>
                <c:pt idx="46">
                  <c:v>-7.4377821428704607E-5</c:v>
                </c:pt>
                <c:pt idx="47">
                  <c:v>9.8609760781129437E-4</c:v>
                </c:pt>
                <c:pt idx="48">
                  <c:v>1.2853283253266388E-3</c:v>
                </c:pt>
                <c:pt idx="49">
                  <c:v>7.3545045880655212E-4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25-454A-B535-3421D9103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916880"/>
        <c:axId val="628917200"/>
      </c:scatterChart>
      <c:valAx>
        <c:axId val="62891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52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917200"/>
        <c:crosses val="autoZero"/>
        <c:crossBetween val="midCat"/>
      </c:valAx>
      <c:valAx>
        <c:axId val="628917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0.00200578124913689</a:t>
                </a:r>
              </a:p>
            </c:rich>
          </c:tx>
          <c:overlay val="0"/>
        </c:title>
        <c:numFmt formatCode="0.000%" sourceLinked="1"/>
        <c:majorTickMark val="out"/>
        <c:minorTickMark val="none"/>
        <c:tickLblPos val="nextTo"/>
        <c:crossAx val="6289168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275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test1!$AI$3:$AI$52</c:f>
              <c:numCache>
                <c:formatCode>General</c:formatCode>
                <c:ptCount val="50"/>
                <c:pt idx="0">
                  <c:v>370</c:v>
                </c:pt>
                <c:pt idx="1">
                  <c:v>240</c:v>
                </c:pt>
                <c:pt idx="2">
                  <c:v>451</c:v>
                </c:pt>
                <c:pt idx="3">
                  <c:v>450</c:v>
                </c:pt>
                <c:pt idx="4">
                  <c:v>618</c:v>
                </c:pt>
                <c:pt idx="5">
                  <c:v>649</c:v>
                </c:pt>
                <c:pt idx="6">
                  <c:v>400</c:v>
                </c:pt>
                <c:pt idx="7">
                  <c:v>444</c:v>
                </c:pt>
                <c:pt idx="8">
                  <c:v>275</c:v>
                </c:pt>
                <c:pt idx="9">
                  <c:v>365</c:v>
                </c:pt>
                <c:pt idx="10">
                  <c:v>648</c:v>
                </c:pt>
                <c:pt idx="11">
                  <c:v>448</c:v>
                </c:pt>
                <c:pt idx="12">
                  <c:v>484</c:v>
                </c:pt>
                <c:pt idx="13">
                  <c:v>390</c:v>
                </c:pt>
                <c:pt idx="14">
                  <c:v>481</c:v>
                </c:pt>
                <c:pt idx="15">
                  <c:v>488</c:v>
                </c:pt>
                <c:pt idx="16">
                  <c:v>552</c:v>
                </c:pt>
                <c:pt idx="17">
                  <c:v>247</c:v>
                </c:pt>
                <c:pt idx="18">
                  <c:v>445</c:v>
                </c:pt>
                <c:pt idx="19">
                  <c:v>430</c:v>
                </c:pt>
                <c:pt idx="20">
                  <c:v>823</c:v>
                </c:pt>
                <c:pt idx="21">
                  <c:v>362</c:v>
                </c:pt>
                <c:pt idx="22">
                  <c:v>462</c:v>
                </c:pt>
                <c:pt idx="23">
                  <c:v>235</c:v>
                </c:pt>
                <c:pt idx="24">
                  <c:v>320</c:v>
                </c:pt>
                <c:pt idx="25">
                  <c:v>552</c:v>
                </c:pt>
                <c:pt idx="26">
                  <c:v>440</c:v>
                </c:pt>
                <c:pt idx="27">
                  <c:v>469</c:v>
                </c:pt>
                <c:pt idx="28">
                  <c:v>427</c:v>
                </c:pt>
                <c:pt idx="29">
                  <c:v>713</c:v>
                </c:pt>
                <c:pt idx="30">
                  <c:v>511</c:v>
                </c:pt>
                <c:pt idx="31">
                  <c:v>504</c:v>
                </c:pt>
                <c:pt idx="32">
                  <c:v>350</c:v>
                </c:pt>
                <c:pt idx="33">
                  <c:v>618</c:v>
                </c:pt>
                <c:pt idx="34">
                  <c:v>480</c:v>
                </c:pt>
                <c:pt idx="35">
                  <c:v>539</c:v>
                </c:pt>
                <c:pt idx="36">
                  <c:v>648</c:v>
                </c:pt>
                <c:pt idx="37">
                  <c:v>572</c:v>
                </c:pt>
                <c:pt idx="38">
                  <c:v>190</c:v>
                </c:pt>
                <c:pt idx="39">
                  <c:v>326</c:v>
                </c:pt>
                <c:pt idx="40">
                  <c:v>414</c:v>
                </c:pt>
                <c:pt idx="41">
                  <c:v>275</c:v>
                </c:pt>
                <c:pt idx="42">
                  <c:v>521</c:v>
                </c:pt>
                <c:pt idx="43">
                  <c:v>580</c:v>
                </c:pt>
                <c:pt idx="44">
                  <c:v>513</c:v>
                </c:pt>
                <c:pt idx="45">
                  <c:v>378</c:v>
                </c:pt>
                <c:pt idx="46">
                  <c:v>790</c:v>
                </c:pt>
                <c:pt idx="47">
                  <c:v>424</c:v>
                </c:pt>
                <c:pt idx="48">
                  <c:v>370</c:v>
                </c:pt>
                <c:pt idx="49">
                  <c:v>508</c:v>
                </c:pt>
              </c:numCache>
            </c:numRef>
          </c:xVal>
          <c:yVal>
            <c:numRef>
              <c:f>test1!$Z$3:$Z$52</c:f>
              <c:numCache>
                <c:formatCode>0.000%</c:formatCode>
                <c:ptCount val="50"/>
                <c:pt idx="0">
                  <c:v>3.8511712171057091E-4</c:v>
                </c:pt>
                <c:pt idx="1">
                  <c:v>3.9095627419423662E-3</c:v>
                </c:pt>
                <c:pt idx="2">
                  <c:v>1.4944464260532712E-3</c:v>
                </c:pt>
                <c:pt idx="3">
                  <c:v>1.3580893112718608E-3</c:v>
                </c:pt>
                <c:pt idx="4">
                  <c:v>3.5870020949637299E-4</c:v>
                </c:pt>
                <c:pt idx="5">
                  <c:v>1.4303048284683843E-4</c:v>
                </c:pt>
                <c:pt idx="6">
                  <c:v>1.1321679413464631E-3</c:v>
                </c:pt>
                <c:pt idx="7">
                  <c:v>3.7867194339850951E-4</c:v>
                </c:pt>
                <c:pt idx="8">
                  <c:v>3.1448883943505251E-3</c:v>
                </c:pt>
                <c:pt idx="9">
                  <c:v>1.9517133697261508E-3</c:v>
                </c:pt>
                <c:pt idx="10">
                  <c:v>9.6445524822050973E-5</c:v>
                </c:pt>
                <c:pt idx="11">
                  <c:v>1.376119593571572E-3</c:v>
                </c:pt>
                <c:pt idx="12">
                  <c:v>4.8998985957234399E-4</c:v>
                </c:pt>
                <c:pt idx="13">
                  <c:v>5.130099502710599E-4</c:v>
                </c:pt>
                <c:pt idx="14">
                  <c:v>1.0585698692550565E-3</c:v>
                </c:pt>
                <c:pt idx="15">
                  <c:v>8.1779011198675601E-4</c:v>
                </c:pt>
                <c:pt idx="16">
                  <c:v>2.7056652467705459E-4</c:v>
                </c:pt>
                <c:pt idx="17">
                  <c:v>2.2440020103099197E-3</c:v>
                </c:pt>
                <c:pt idx="18">
                  <c:v>1.7334078499466529E-4</c:v>
                </c:pt>
                <c:pt idx="19">
                  <c:v>5.1748236472395372E-4</c:v>
                </c:pt>
                <c:pt idx="20">
                  <c:v>2.2181497385814186E-4</c:v>
                </c:pt>
                <c:pt idx="21">
                  <c:v>3.2633330715597323E-4</c:v>
                </c:pt>
                <c:pt idx="22">
                  <c:v>5.3821130995821017E-4</c:v>
                </c:pt>
                <c:pt idx="23">
                  <c:v>1.7963991655868181E-3</c:v>
                </c:pt>
                <c:pt idx="24">
                  <c:v>5.1824449126509117E-4</c:v>
                </c:pt>
                <c:pt idx="25">
                  <c:v>3.7371564663632386E-4</c:v>
                </c:pt>
                <c:pt idx="26">
                  <c:v>5.981543258894047E-4</c:v>
                </c:pt>
                <c:pt idx="27">
                  <c:v>2.0004007392584741E-3</c:v>
                </c:pt>
                <c:pt idx="28">
                  <c:v>1.666103926549882E-4</c:v>
                </c:pt>
                <c:pt idx="29">
                  <c:v>2.8388553878758762E-4</c:v>
                </c:pt>
                <c:pt idx="30">
                  <c:v>7.812246471842507E-4</c:v>
                </c:pt>
                <c:pt idx="31">
                  <c:v>2.6097356752248426E-4</c:v>
                </c:pt>
                <c:pt idx="32">
                  <c:v>1.1986185935155562E-3</c:v>
                </c:pt>
                <c:pt idx="33">
                  <c:v>4.710049113445085E-4</c:v>
                </c:pt>
                <c:pt idx="34">
                  <c:v>6.5837188806788208E-4</c:v>
                </c:pt>
                <c:pt idx="35">
                  <c:v>8.6455280251803227E-4</c:v>
                </c:pt>
                <c:pt idx="36">
                  <c:v>5.0969846897174777E-4</c:v>
                </c:pt>
                <c:pt idx="37">
                  <c:v>3.7541793354602853E-4</c:v>
                </c:pt>
                <c:pt idx="38">
                  <c:v>3.1211133862661552E-4</c:v>
                </c:pt>
                <c:pt idx="39">
                  <c:v>2.5388822899191938E-3</c:v>
                </c:pt>
                <c:pt idx="40">
                  <c:v>4.9533287616111352E-4</c:v>
                </c:pt>
                <c:pt idx="41">
                  <c:v>1.66306992161016E-3</c:v>
                </c:pt>
                <c:pt idx="42">
                  <c:v>1.8071312140386794E-3</c:v>
                </c:pt>
                <c:pt idx="43">
                  <c:v>1.4279816709663236E-3</c:v>
                </c:pt>
                <c:pt idx="44">
                  <c:v>8.1430754320220854E-5</c:v>
                </c:pt>
                <c:pt idx="45">
                  <c:v>5.1258058967900311E-4</c:v>
                </c:pt>
                <c:pt idx="46">
                  <c:v>5.9636994629883706E-4</c:v>
                </c:pt>
                <c:pt idx="47">
                  <c:v>3.0623003690265763E-4</c:v>
                </c:pt>
                <c:pt idx="48">
                  <c:v>7.7628747096447485E-4</c:v>
                </c:pt>
                <c:pt idx="49">
                  <c:v>4.1887571680539762E-4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F9-4607-9A20-2CA30C6F719B}"/>
            </c:ext>
          </c:extLst>
        </c:ser>
        <c:ser>
          <c:idx val="1"/>
          <c:order val="1"/>
          <c:tx>
            <c:v>예측치 0.00200578124913689</c:v>
          </c:tx>
          <c:spPr>
            <a:ln w="19050">
              <a:noFill/>
            </a:ln>
          </c:spPr>
          <c:xVal>
            <c:numRef>
              <c:f>test1!$AI$3:$AI$52</c:f>
              <c:numCache>
                <c:formatCode>General</c:formatCode>
                <c:ptCount val="50"/>
                <c:pt idx="0">
                  <c:v>370</c:v>
                </c:pt>
                <c:pt idx="1">
                  <c:v>240</c:v>
                </c:pt>
                <c:pt idx="2">
                  <c:v>451</c:v>
                </c:pt>
                <c:pt idx="3">
                  <c:v>450</c:v>
                </c:pt>
                <c:pt idx="4">
                  <c:v>618</c:v>
                </c:pt>
                <c:pt idx="5">
                  <c:v>649</c:v>
                </c:pt>
                <c:pt idx="6">
                  <c:v>400</c:v>
                </c:pt>
                <c:pt idx="7">
                  <c:v>444</c:v>
                </c:pt>
                <c:pt idx="8">
                  <c:v>275</c:v>
                </c:pt>
                <c:pt idx="9">
                  <c:v>365</c:v>
                </c:pt>
                <c:pt idx="10">
                  <c:v>648</c:v>
                </c:pt>
                <c:pt idx="11">
                  <c:v>448</c:v>
                </c:pt>
                <c:pt idx="12">
                  <c:v>484</c:v>
                </c:pt>
                <c:pt idx="13">
                  <c:v>390</c:v>
                </c:pt>
                <c:pt idx="14">
                  <c:v>481</c:v>
                </c:pt>
                <c:pt idx="15">
                  <c:v>488</c:v>
                </c:pt>
                <c:pt idx="16">
                  <c:v>552</c:v>
                </c:pt>
                <c:pt idx="17">
                  <c:v>247</c:v>
                </c:pt>
                <c:pt idx="18">
                  <c:v>445</c:v>
                </c:pt>
                <c:pt idx="19">
                  <c:v>430</c:v>
                </c:pt>
                <c:pt idx="20">
                  <c:v>823</c:v>
                </c:pt>
                <c:pt idx="21">
                  <c:v>362</c:v>
                </c:pt>
                <c:pt idx="22">
                  <c:v>462</c:v>
                </c:pt>
                <c:pt idx="23">
                  <c:v>235</c:v>
                </c:pt>
                <c:pt idx="24">
                  <c:v>320</c:v>
                </c:pt>
                <c:pt idx="25">
                  <c:v>552</c:v>
                </c:pt>
                <c:pt idx="26">
                  <c:v>440</c:v>
                </c:pt>
                <c:pt idx="27">
                  <c:v>469</c:v>
                </c:pt>
                <c:pt idx="28">
                  <c:v>427</c:v>
                </c:pt>
                <c:pt idx="29">
                  <c:v>713</c:v>
                </c:pt>
                <c:pt idx="30">
                  <c:v>511</c:v>
                </c:pt>
                <c:pt idx="31">
                  <c:v>504</c:v>
                </c:pt>
                <c:pt idx="32">
                  <c:v>350</c:v>
                </c:pt>
                <c:pt idx="33">
                  <c:v>618</c:v>
                </c:pt>
                <c:pt idx="34">
                  <c:v>480</c:v>
                </c:pt>
                <c:pt idx="35">
                  <c:v>539</c:v>
                </c:pt>
                <c:pt idx="36">
                  <c:v>648</c:v>
                </c:pt>
                <c:pt idx="37">
                  <c:v>572</c:v>
                </c:pt>
                <c:pt idx="38">
                  <c:v>190</c:v>
                </c:pt>
                <c:pt idx="39">
                  <c:v>326</c:v>
                </c:pt>
                <c:pt idx="40">
                  <c:v>414</c:v>
                </c:pt>
                <c:pt idx="41">
                  <c:v>275</c:v>
                </c:pt>
                <c:pt idx="42">
                  <c:v>521</c:v>
                </c:pt>
                <c:pt idx="43">
                  <c:v>580</c:v>
                </c:pt>
                <c:pt idx="44">
                  <c:v>513</c:v>
                </c:pt>
                <c:pt idx="45">
                  <c:v>378</c:v>
                </c:pt>
                <c:pt idx="46">
                  <c:v>790</c:v>
                </c:pt>
                <c:pt idx="47">
                  <c:v>424</c:v>
                </c:pt>
                <c:pt idx="48">
                  <c:v>370</c:v>
                </c:pt>
                <c:pt idx="49">
                  <c:v>508</c:v>
                </c:pt>
              </c:numCache>
            </c:numRef>
          </c:xVal>
          <c:yVal>
            <c:numRef>
              <c:f>Mtest2!$B$26:$B$75</c:f>
              <c:numCache>
                <c:formatCode>General</c:formatCode>
                <c:ptCount val="50"/>
                <c:pt idx="0">
                  <c:v>1.1183633771565786E-3</c:v>
                </c:pt>
                <c:pt idx="1">
                  <c:v>1.5289119237118247E-3</c:v>
                </c:pt>
                <c:pt idx="2">
                  <c:v>9.2480428685372609E-4</c:v>
                </c:pt>
                <c:pt idx="3">
                  <c:v>9.1318306955888613E-4</c:v>
                </c:pt>
                <c:pt idx="4">
                  <c:v>3.9737008040417873E-4</c:v>
                </c:pt>
                <c:pt idx="5">
                  <c:v>2.5915275389157906E-4</c:v>
                </c:pt>
                <c:pt idx="6">
                  <c:v>1.0483776346478634E-3</c:v>
                </c:pt>
                <c:pt idx="7">
                  <c:v>8.8217227551043919E-4</c:v>
                </c:pt>
                <c:pt idx="8">
                  <c:v>1.434759684521048E-3</c:v>
                </c:pt>
                <c:pt idx="9">
                  <c:v>1.1401100919811024E-3</c:v>
                </c:pt>
                <c:pt idx="10">
                  <c:v>2.9350739188994403E-4</c:v>
                </c:pt>
                <c:pt idx="11">
                  <c:v>1.059325364996803E-3</c:v>
                </c:pt>
                <c:pt idx="12">
                  <c:v>8.0498983121573241E-4</c:v>
                </c:pt>
                <c:pt idx="13">
                  <c:v>1.0773523731516885E-3</c:v>
                </c:pt>
                <c:pt idx="14">
                  <c:v>9.6370872793418013E-4</c:v>
                </c:pt>
                <c:pt idx="15">
                  <c:v>9.4342641098150255E-4</c:v>
                </c:pt>
                <c:pt idx="16">
                  <c:v>6.3215942796509238E-4</c:v>
                </c:pt>
                <c:pt idx="17">
                  <c:v>1.4916911337563875E-3</c:v>
                </c:pt>
                <c:pt idx="18">
                  <c:v>9.1799131138065038E-4</c:v>
                </c:pt>
                <c:pt idx="19">
                  <c:v>9.299962549884056E-4</c:v>
                </c:pt>
                <c:pt idx="20">
                  <c:v>-1.6515489477625335E-4</c:v>
                </c:pt>
                <c:pt idx="21">
                  <c:v>1.1463827316747128E-3</c:v>
                </c:pt>
                <c:pt idx="22">
                  <c:v>9.4374749350779755E-4</c:v>
                </c:pt>
                <c:pt idx="23">
                  <c:v>1.5409795111062002E-3</c:v>
                </c:pt>
                <c:pt idx="24">
                  <c:v>1.4302020178457644E-3</c:v>
                </c:pt>
                <c:pt idx="25">
                  <c:v>7.5798808455702178E-4</c:v>
                </c:pt>
                <c:pt idx="26">
                  <c:v>9.3973802620517417E-4</c:v>
                </c:pt>
                <c:pt idx="27">
                  <c:v>8.6781019383176672E-4</c:v>
                </c:pt>
                <c:pt idx="28">
                  <c:v>9.7014584068753559E-4</c:v>
                </c:pt>
                <c:pt idx="29">
                  <c:v>8.5813336754783469E-5</c:v>
                </c:pt>
                <c:pt idx="30">
                  <c:v>7.3885694654308998E-4</c:v>
                </c:pt>
                <c:pt idx="31">
                  <c:v>7.1316340820256263E-4</c:v>
                </c:pt>
                <c:pt idx="32">
                  <c:v>1.3287591111890665E-3</c:v>
                </c:pt>
                <c:pt idx="33">
                  <c:v>4.0946898969186412E-4</c:v>
                </c:pt>
                <c:pt idx="34">
                  <c:v>8.1174016290218786E-4</c:v>
                </c:pt>
                <c:pt idx="35">
                  <c:v>7.9565524461199444E-4</c:v>
                </c:pt>
                <c:pt idx="36">
                  <c:v>3.4916237461329728E-4</c:v>
                </c:pt>
                <c:pt idx="37">
                  <c:v>5.2097475009162597E-4</c:v>
                </c:pt>
                <c:pt idx="38">
                  <c:v>1.6253899790802081E-3</c:v>
                </c:pt>
                <c:pt idx="39">
                  <c:v>1.4128171747434695E-3</c:v>
                </c:pt>
                <c:pt idx="40">
                  <c:v>1.1578394759098084E-3</c:v>
                </c:pt>
                <c:pt idx="41">
                  <c:v>1.5605883411129774E-3</c:v>
                </c:pt>
                <c:pt idx="42">
                  <c:v>7.1472177175433901E-4</c:v>
                </c:pt>
                <c:pt idx="43">
                  <c:v>4.7601692257073173E-4</c:v>
                </c:pt>
                <c:pt idx="44">
                  <c:v>6.8708614354912002E-4</c:v>
                </c:pt>
                <c:pt idx="45">
                  <c:v>1.1798759513673171E-3</c:v>
                </c:pt>
                <c:pt idx="46">
                  <c:v>-7.4377821428704607E-5</c:v>
                </c:pt>
                <c:pt idx="47">
                  <c:v>9.8609760781129437E-4</c:v>
                </c:pt>
                <c:pt idx="48">
                  <c:v>1.2853283253266388E-3</c:v>
                </c:pt>
                <c:pt idx="49">
                  <c:v>7.3545045880655212E-4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F9-4607-9A20-2CA30C6F7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205432"/>
        <c:axId val="540895632"/>
      </c:scatterChart>
      <c:valAx>
        <c:axId val="532205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275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0895632"/>
        <c:crosses val="autoZero"/>
        <c:crossBetween val="midCat"/>
      </c:valAx>
      <c:valAx>
        <c:axId val="540895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0.00200578124913689</a:t>
                </a:r>
              </a:p>
            </c:rich>
          </c:tx>
          <c:overlay val="0"/>
        </c:title>
        <c:numFmt formatCode="0.000%" sourceLinked="1"/>
        <c:majorTickMark val="out"/>
        <c:minorTickMark val="none"/>
        <c:tickLblPos val="nextTo"/>
        <c:crossAx val="5322054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% under federal poverty vs. </a:t>
            </a:r>
            <a:r>
              <a:rPr lang="en-US" altLang="ko-KR" baseline="0"/>
              <a:t>cases in last 7days/population</a:t>
            </a:r>
            <a:endParaRPr lang="ko-KR" altLang="en-US"/>
          </a:p>
        </c:rich>
      </c:tx>
      <c:layout>
        <c:manualLayout>
          <c:xMode val="edge"/>
          <c:yMode val="edge"/>
          <c:x val="0.16092675105623569"/>
          <c:y val="1.9480519480519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test1!$Q$2:$Q$52</c:f>
              <c:numCache>
                <c:formatCode>General</c:formatCode>
                <c:ptCount val="51"/>
                <c:pt idx="0">
                  <c:v>16.8</c:v>
                </c:pt>
                <c:pt idx="1">
                  <c:v>10.9</c:v>
                </c:pt>
                <c:pt idx="2">
                  <c:v>14</c:v>
                </c:pt>
                <c:pt idx="3">
                  <c:v>17.2</c:v>
                </c:pt>
                <c:pt idx="4">
                  <c:v>12.8</c:v>
                </c:pt>
                <c:pt idx="5">
                  <c:v>9.6</c:v>
                </c:pt>
                <c:pt idx="6">
                  <c:v>10.4</c:v>
                </c:pt>
                <c:pt idx="7">
                  <c:v>12.5</c:v>
                </c:pt>
                <c:pt idx="8">
                  <c:v>16.2</c:v>
                </c:pt>
                <c:pt idx="9">
                  <c:v>13.6</c:v>
                </c:pt>
                <c:pt idx="10">
                  <c:v>14.3</c:v>
                </c:pt>
                <c:pt idx="11">
                  <c:v>8.8000000000000007</c:v>
                </c:pt>
                <c:pt idx="12">
                  <c:v>11.8</c:v>
                </c:pt>
                <c:pt idx="13">
                  <c:v>12.1</c:v>
                </c:pt>
                <c:pt idx="14">
                  <c:v>13.1</c:v>
                </c:pt>
                <c:pt idx="15">
                  <c:v>11.2</c:v>
                </c:pt>
                <c:pt idx="16">
                  <c:v>12</c:v>
                </c:pt>
                <c:pt idx="17">
                  <c:v>16.899999999999999</c:v>
                </c:pt>
                <c:pt idx="18">
                  <c:v>18.600000000000001</c:v>
                </c:pt>
                <c:pt idx="19">
                  <c:v>11.6</c:v>
                </c:pt>
                <c:pt idx="20">
                  <c:v>9</c:v>
                </c:pt>
                <c:pt idx="21">
                  <c:v>10</c:v>
                </c:pt>
                <c:pt idx="22">
                  <c:v>14.1</c:v>
                </c:pt>
                <c:pt idx="23">
                  <c:v>9.6</c:v>
                </c:pt>
                <c:pt idx="24">
                  <c:v>19.7</c:v>
                </c:pt>
                <c:pt idx="25">
                  <c:v>13.2</c:v>
                </c:pt>
                <c:pt idx="26">
                  <c:v>13</c:v>
                </c:pt>
                <c:pt idx="27">
                  <c:v>11</c:v>
                </c:pt>
                <c:pt idx="28">
                  <c:v>12.9</c:v>
                </c:pt>
                <c:pt idx="29">
                  <c:v>7.6</c:v>
                </c:pt>
                <c:pt idx="30">
                  <c:v>9.5</c:v>
                </c:pt>
                <c:pt idx="31">
                  <c:v>19.5</c:v>
                </c:pt>
                <c:pt idx="32">
                  <c:v>13.6</c:v>
                </c:pt>
                <c:pt idx="33">
                  <c:v>14</c:v>
                </c:pt>
                <c:pt idx="34">
                  <c:v>10.7</c:v>
                </c:pt>
                <c:pt idx="35">
                  <c:v>13.9</c:v>
                </c:pt>
                <c:pt idx="36">
                  <c:v>15.6</c:v>
                </c:pt>
                <c:pt idx="37">
                  <c:v>12.6</c:v>
                </c:pt>
                <c:pt idx="38">
                  <c:v>12.2</c:v>
                </c:pt>
                <c:pt idx="39">
                  <c:v>12.9</c:v>
                </c:pt>
                <c:pt idx="40">
                  <c:v>15.3</c:v>
                </c:pt>
                <c:pt idx="41">
                  <c:v>13.1</c:v>
                </c:pt>
                <c:pt idx="42">
                  <c:v>15.3</c:v>
                </c:pt>
                <c:pt idx="43">
                  <c:v>14.9</c:v>
                </c:pt>
                <c:pt idx="44">
                  <c:v>9</c:v>
                </c:pt>
                <c:pt idx="45">
                  <c:v>11</c:v>
                </c:pt>
                <c:pt idx="46">
                  <c:v>10.7</c:v>
                </c:pt>
                <c:pt idx="47">
                  <c:v>10.3</c:v>
                </c:pt>
                <c:pt idx="48">
                  <c:v>17.8</c:v>
                </c:pt>
                <c:pt idx="49">
                  <c:v>11</c:v>
                </c:pt>
                <c:pt idx="50">
                  <c:v>11.1</c:v>
                </c:pt>
              </c:numCache>
            </c:numRef>
          </c:xVal>
          <c:yVal>
            <c:numRef>
              <c:f>test1!$Z$2:$Z$52</c:f>
              <c:numCache>
                <c:formatCode>0.000%</c:formatCode>
                <c:ptCount val="51"/>
                <c:pt idx="0">
                  <c:v>2.0057812491368942E-3</c:v>
                </c:pt>
                <c:pt idx="1">
                  <c:v>3.8511712171057091E-4</c:v>
                </c:pt>
                <c:pt idx="2">
                  <c:v>3.9095627419423662E-3</c:v>
                </c:pt>
                <c:pt idx="3">
                  <c:v>1.4944464260532712E-3</c:v>
                </c:pt>
                <c:pt idx="4">
                  <c:v>1.3580893112718608E-3</c:v>
                </c:pt>
                <c:pt idx="5">
                  <c:v>3.5870020949637299E-4</c:v>
                </c:pt>
                <c:pt idx="6">
                  <c:v>1.4303048284683843E-4</c:v>
                </c:pt>
                <c:pt idx="7">
                  <c:v>1.1321679413464631E-3</c:v>
                </c:pt>
                <c:pt idx="8">
                  <c:v>3.7867194339850951E-4</c:v>
                </c:pt>
                <c:pt idx="9">
                  <c:v>3.1448883943505251E-3</c:v>
                </c:pt>
                <c:pt idx="10">
                  <c:v>1.9517133697261508E-3</c:v>
                </c:pt>
                <c:pt idx="11">
                  <c:v>9.6445524822050973E-5</c:v>
                </c:pt>
                <c:pt idx="12">
                  <c:v>1.376119593571572E-3</c:v>
                </c:pt>
                <c:pt idx="13">
                  <c:v>4.8998985957234399E-4</c:v>
                </c:pt>
                <c:pt idx="14">
                  <c:v>5.130099502710599E-4</c:v>
                </c:pt>
                <c:pt idx="15">
                  <c:v>1.0585698692550565E-3</c:v>
                </c:pt>
                <c:pt idx="16">
                  <c:v>8.1779011198675601E-4</c:v>
                </c:pt>
                <c:pt idx="17">
                  <c:v>2.7056652467705459E-4</c:v>
                </c:pt>
                <c:pt idx="18">
                  <c:v>2.2440020103099197E-3</c:v>
                </c:pt>
                <c:pt idx="19">
                  <c:v>1.7334078499466529E-4</c:v>
                </c:pt>
                <c:pt idx="20">
                  <c:v>5.1748236472395372E-4</c:v>
                </c:pt>
                <c:pt idx="21">
                  <c:v>2.2181497385814186E-4</c:v>
                </c:pt>
                <c:pt idx="22">
                  <c:v>3.2633330715597323E-4</c:v>
                </c:pt>
                <c:pt idx="23">
                  <c:v>5.3821130995821017E-4</c:v>
                </c:pt>
                <c:pt idx="24">
                  <c:v>1.7963991655868181E-3</c:v>
                </c:pt>
                <c:pt idx="25">
                  <c:v>5.1824449126509117E-4</c:v>
                </c:pt>
                <c:pt idx="26">
                  <c:v>3.7371564663632386E-4</c:v>
                </c:pt>
                <c:pt idx="27">
                  <c:v>5.981543258894047E-4</c:v>
                </c:pt>
                <c:pt idx="28">
                  <c:v>2.0004007392584741E-3</c:v>
                </c:pt>
                <c:pt idx="29">
                  <c:v>1.666103926549882E-4</c:v>
                </c:pt>
                <c:pt idx="30">
                  <c:v>2.8388553878758762E-4</c:v>
                </c:pt>
                <c:pt idx="31">
                  <c:v>7.812246471842507E-4</c:v>
                </c:pt>
                <c:pt idx="32">
                  <c:v>2.6097356752248426E-4</c:v>
                </c:pt>
                <c:pt idx="33">
                  <c:v>1.1986185935155562E-3</c:v>
                </c:pt>
                <c:pt idx="34">
                  <c:v>4.710049113445085E-4</c:v>
                </c:pt>
                <c:pt idx="35">
                  <c:v>6.5837188806788208E-4</c:v>
                </c:pt>
                <c:pt idx="36">
                  <c:v>8.6455280251803227E-4</c:v>
                </c:pt>
                <c:pt idx="37">
                  <c:v>5.0969846897174777E-4</c:v>
                </c:pt>
                <c:pt idx="38">
                  <c:v>3.7541793354602853E-4</c:v>
                </c:pt>
                <c:pt idx="39">
                  <c:v>3.1211133862661552E-4</c:v>
                </c:pt>
                <c:pt idx="40">
                  <c:v>2.5388822899191938E-3</c:v>
                </c:pt>
                <c:pt idx="41">
                  <c:v>4.9533287616111352E-4</c:v>
                </c:pt>
                <c:pt idx="42">
                  <c:v>1.66306992161016E-3</c:v>
                </c:pt>
                <c:pt idx="43">
                  <c:v>1.8071312140386794E-3</c:v>
                </c:pt>
                <c:pt idx="44">
                  <c:v>1.4279816709663236E-3</c:v>
                </c:pt>
                <c:pt idx="45">
                  <c:v>8.1430754320220854E-5</c:v>
                </c:pt>
                <c:pt idx="46">
                  <c:v>5.1258058967900311E-4</c:v>
                </c:pt>
                <c:pt idx="47">
                  <c:v>5.9636994629883706E-4</c:v>
                </c:pt>
                <c:pt idx="48">
                  <c:v>3.0623003690265763E-4</c:v>
                </c:pt>
                <c:pt idx="49">
                  <c:v>7.7628747096447485E-4</c:v>
                </c:pt>
                <c:pt idx="50">
                  <c:v>4.1887571680539762E-4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48-4CA8-8621-506B5F791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325584"/>
        <c:axId val="570325904"/>
      </c:scatterChart>
      <c:valAx>
        <c:axId val="57032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325904"/>
        <c:crosses val="autoZero"/>
        <c:crossBetween val="midCat"/>
      </c:valAx>
      <c:valAx>
        <c:axId val="5703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32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209550</xdr:rowOff>
    </xdr:from>
    <xdr:to>
      <xdr:col>15</xdr:col>
      <xdr:colOff>266700</xdr:colOff>
      <xdr:row>10</xdr:row>
      <xdr:rowOff>209550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3C850F7-D7BA-49B7-A431-1396FDE98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209550</xdr:rowOff>
    </xdr:from>
    <xdr:to>
      <xdr:col>16</xdr:col>
      <xdr:colOff>266700</xdr:colOff>
      <xdr:row>12</xdr:row>
      <xdr:rowOff>209550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232D3B2-9BA1-4CD8-9094-1B102B9BA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209550</xdr:rowOff>
    </xdr:from>
    <xdr:to>
      <xdr:col>17</xdr:col>
      <xdr:colOff>266700</xdr:colOff>
      <xdr:row>14</xdr:row>
      <xdr:rowOff>209550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9AFDAAD-0C49-42BF-B079-49EFE0D54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209550</xdr:rowOff>
    </xdr:from>
    <xdr:to>
      <xdr:col>18</xdr:col>
      <xdr:colOff>266700</xdr:colOff>
      <xdr:row>16</xdr:row>
      <xdr:rowOff>209550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727B814-4651-4EEE-94F4-0FC1C21E9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209550</xdr:rowOff>
    </xdr:from>
    <xdr:to>
      <xdr:col>15</xdr:col>
      <xdr:colOff>266700</xdr:colOff>
      <xdr:row>10</xdr:row>
      <xdr:rowOff>209550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2A41817-A925-47DD-9216-7DDD49EC8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69850</xdr:colOff>
      <xdr:row>12</xdr:row>
      <xdr:rowOff>25400</xdr:rowOff>
    </xdr:from>
    <xdr:to>
      <xdr:col>16</xdr:col>
      <xdr:colOff>69850</xdr:colOff>
      <xdr:row>22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B5A6038-5708-4143-A6E7-217E45A7E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88900</xdr:colOff>
      <xdr:row>2</xdr:row>
      <xdr:rowOff>95250</xdr:rowOff>
    </xdr:from>
    <xdr:to>
      <xdr:col>23</xdr:col>
      <xdr:colOff>88900</xdr:colOff>
      <xdr:row>12</xdr:row>
      <xdr:rowOff>101600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481BADE-1A3B-45F9-A37E-4B053D23D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57150</xdr:colOff>
      <xdr:row>12</xdr:row>
      <xdr:rowOff>177800</xdr:rowOff>
    </xdr:from>
    <xdr:to>
      <xdr:col>23</xdr:col>
      <xdr:colOff>57150</xdr:colOff>
      <xdr:row>22</xdr:row>
      <xdr:rowOff>184150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99C4A22-6663-4ADA-972E-4A0A1B94C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398317</xdr:colOff>
      <xdr:row>54</xdr:row>
      <xdr:rowOff>94672</xdr:rowOff>
    </xdr:from>
    <xdr:to>
      <xdr:col>12</xdr:col>
      <xdr:colOff>704273</xdr:colOff>
      <xdr:row>72</xdr:row>
      <xdr:rowOff>57727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14BADA1-D125-4C45-823F-AD86CC540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259770</xdr:colOff>
      <xdr:row>54</xdr:row>
      <xdr:rowOff>23090</xdr:rowOff>
    </xdr:from>
    <xdr:to>
      <xdr:col>23</xdr:col>
      <xdr:colOff>623453</xdr:colOff>
      <xdr:row>69</xdr:row>
      <xdr:rowOff>205510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4D44075-C948-4D0E-BA92-7930798EA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54</xdr:row>
      <xdr:rowOff>0</xdr:rowOff>
    </xdr:from>
    <xdr:to>
      <xdr:col>33</xdr:col>
      <xdr:colOff>363683</xdr:colOff>
      <xdr:row>69</xdr:row>
      <xdr:rowOff>182420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223A213-D5CB-415E-B0E4-7C4DB65C0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71</xdr:row>
      <xdr:rowOff>0</xdr:rowOff>
    </xdr:from>
    <xdr:to>
      <xdr:col>23</xdr:col>
      <xdr:colOff>363683</xdr:colOff>
      <xdr:row>86</xdr:row>
      <xdr:rowOff>182420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26E88197-C377-4D2E-9924-AE50E5775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74</xdr:row>
      <xdr:rowOff>0</xdr:rowOff>
    </xdr:from>
    <xdr:to>
      <xdr:col>12</xdr:col>
      <xdr:colOff>305956</xdr:colOff>
      <xdr:row>91</xdr:row>
      <xdr:rowOff>185305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330B3F0B-C1A6-498B-B71E-1073FEE47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89</xdr:row>
      <xdr:rowOff>0</xdr:rowOff>
    </xdr:from>
    <xdr:to>
      <xdr:col>23</xdr:col>
      <xdr:colOff>363683</xdr:colOff>
      <xdr:row>104</xdr:row>
      <xdr:rowOff>182420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BF5D98DD-AD87-4C4B-8888-FED18193E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94</xdr:row>
      <xdr:rowOff>0</xdr:rowOff>
    </xdr:from>
    <xdr:to>
      <xdr:col>12</xdr:col>
      <xdr:colOff>305956</xdr:colOff>
      <xdr:row>111</xdr:row>
      <xdr:rowOff>185305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4E79DEA7-AD69-405F-8278-EAEA6D00C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71</xdr:row>
      <xdr:rowOff>0</xdr:rowOff>
    </xdr:from>
    <xdr:to>
      <xdr:col>31</xdr:col>
      <xdr:colOff>458933</xdr:colOff>
      <xdr:row>86</xdr:row>
      <xdr:rowOff>182420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499B5A90-D16B-4990-870D-8CED7F7E2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89</xdr:row>
      <xdr:rowOff>0</xdr:rowOff>
    </xdr:from>
    <xdr:to>
      <xdr:col>31</xdr:col>
      <xdr:colOff>458933</xdr:colOff>
      <xdr:row>104</xdr:row>
      <xdr:rowOff>182420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C7424631-1452-4160-B9B1-28094B7B4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0</xdr:colOff>
      <xdr:row>89</xdr:row>
      <xdr:rowOff>0</xdr:rowOff>
    </xdr:from>
    <xdr:to>
      <xdr:col>39</xdr:col>
      <xdr:colOff>77933</xdr:colOff>
      <xdr:row>104</xdr:row>
      <xdr:rowOff>182420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11CC763E-57BC-4B5D-9171-07CA96258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404813</xdr:colOff>
      <xdr:row>26</xdr:row>
      <xdr:rowOff>104775</xdr:rowOff>
    </xdr:from>
    <xdr:to>
      <xdr:col>26</xdr:col>
      <xdr:colOff>309563</xdr:colOff>
      <xdr:row>38</xdr:row>
      <xdr:rowOff>180975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8FBC430-9513-4B89-B55C-3351E028D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0</xdr:colOff>
      <xdr:row>54</xdr:row>
      <xdr:rowOff>0</xdr:rowOff>
    </xdr:from>
    <xdr:to>
      <xdr:col>44</xdr:col>
      <xdr:colOff>236683</xdr:colOff>
      <xdr:row>69</xdr:row>
      <xdr:rowOff>182420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D664FCCB-5D73-46CC-A514-5E685F1B10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ADFA7-CDC0-42CD-9539-67852CB11F50}">
  <dimension ref="A1:I75"/>
  <sheetViews>
    <sheetView tabSelected="1" workbookViewId="0">
      <selection activeCell="K14" sqref="K14"/>
    </sheetView>
  </sheetViews>
  <sheetFormatPr defaultRowHeight="17" x14ac:dyDescent="0.45"/>
  <cols>
    <col min="1" max="1" width="13.6640625" customWidth="1"/>
  </cols>
  <sheetData>
    <row r="1" spans="1:9" x14ac:dyDescent="0.45">
      <c r="A1" t="s">
        <v>116</v>
      </c>
    </row>
    <row r="2" spans="1:9" ht="17.5" thickBot="1" x14ac:dyDescent="0.5">
      <c r="C2" t="s">
        <v>144</v>
      </c>
      <c r="D2" t="s">
        <v>142</v>
      </c>
    </row>
    <row r="3" spans="1:9" x14ac:dyDescent="0.45">
      <c r="A3" s="37" t="s">
        <v>117</v>
      </c>
      <c r="B3" s="37"/>
      <c r="D3" t="s">
        <v>143</v>
      </c>
    </row>
    <row r="4" spans="1:9" x14ac:dyDescent="0.45">
      <c r="A4" s="34" t="s">
        <v>118</v>
      </c>
      <c r="B4" s="34">
        <v>0.53612516163350776</v>
      </c>
      <c r="C4" t="s">
        <v>145</v>
      </c>
      <c r="D4" t="s">
        <v>146</v>
      </c>
    </row>
    <row r="5" spans="1:9" x14ac:dyDescent="0.45">
      <c r="A5" s="34" t="s">
        <v>119</v>
      </c>
      <c r="B5" s="34">
        <v>0.28743018893655486</v>
      </c>
    </row>
    <row r="6" spans="1:9" x14ac:dyDescent="0.45">
      <c r="A6" s="34" t="s">
        <v>120</v>
      </c>
      <c r="B6" s="34">
        <v>0.25710806931683378</v>
      </c>
    </row>
    <row r="7" spans="1:9" x14ac:dyDescent="0.45">
      <c r="A7" s="34" t="s">
        <v>121</v>
      </c>
      <c r="B7" s="34">
        <v>7.1010656851962716E-4</v>
      </c>
    </row>
    <row r="8" spans="1:9" ht="17.5" thickBot="1" x14ac:dyDescent="0.5">
      <c r="A8" s="35" t="s">
        <v>122</v>
      </c>
      <c r="B8" s="35">
        <v>50</v>
      </c>
    </row>
    <row r="10" spans="1:9" ht="17.5" thickBot="1" x14ac:dyDescent="0.5">
      <c r="A10" t="s">
        <v>123</v>
      </c>
    </row>
    <row r="11" spans="1:9" x14ac:dyDescent="0.45">
      <c r="A11" s="36"/>
      <c r="B11" s="36" t="s">
        <v>128</v>
      </c>
      <c r="C11" s="36" t="s">
        <v>129</v>
      </c>
      <c r="D11" s="36" t="s">
        <v>130</v>
      </c>
      <c r="E11" s="36" t="s">
        <v>131</v>
      </c>
      <c r="F11" s="36" t="s">
        <v>132</v>
      </c>
    </row>
    <row r="12" spans="1:9" x14ac:dyDescent="0.45">
      <c r="A12" s="34" t="s">
        <v>124</v>
      </c>
      <c r="B12" s="34">
        <v>2</v>
      </c>
      <c r="C12" s="34">
        <v>9.5598236111945081E-6</v>
      </c>
      <c r="D12" s="34">
        <v>4.7799118055972541E-6</v>
      </c>
      <c r="E12" s="34">
        <v>9.479224821394558</v>
      </c>
      <c r="F12" s="34">
        <v>3.4789192276924314E-4</v>
      </c>
    </row>
    <row r="13" spans="1:9" x14ac:dyDescent="0.45">
      <c r="A13" s="34" t="s">
        <v>125</v>
      </c>
      <c r="B13" s="34">
        <v>47</v>
      </c>
      <c r="C13" s="34">
        <v>2.3699812916771835E-5</v>
      </c>
      <c r="D13" s="34">
        <v>5.042513386547199E-7</v>
      </c>
      <c r="E13" s="34"/>
      <c r="F13" s="34"/>
    </row>
    <row r="14" spans="1:9" ht="17.5" thickBot="1" x14ac:dyDescent="0.5">
      <c r="A14" s="35" t="s">
        <v>126</v>
      </c>
      <c r="B14" s="35">
        <v>49</v>
      </c>
      <c r="C14" s="35">
        <v>3.3259636527966344E-5</v>
      </c>
      <c r="D14" s="35"/>
      <c r="E14" s="35"/>
      <c r="F14" s="35"/>
    </row>
    <row r="15" spans="1:9" ht="17.5" thickBot="1" x14ac:dyDescent="0.5"/>
    <row r="16" spans="1:9" x14ac:dyDescent="0.45">
      <c r="A16" s="36"/>
      <c r="B16" s="36" t="s">
        <v>133</v>
      </c>
      <c r="C16" s="36" t="s">
        <v>121</v>
      </c>
      <c r="D16" s="36" t="s">
        <v>134</v>
      </c>
      <c r="E16" s="36" t="s">
        <v>135</v>
      </c>
      <c r="F16" s="36" t="s">
        <v>136</v>
      </c>
      <c r="G16" s="36" t="s">
        <v>137</v>
      </c>
      <c r="H16" s="36" t="s">
        <v>138</v>
      </c>
      <c r="I16" s="36" t="s">
        <v>139</v>
      </c>
    </row>
    <row r="17" spans="1:9" x14ac:dyDescent="0.45">
      <c r="A17" s="34" t="s">
        <v>127</v>
      </c>
      <c r="B17" s="34">
        <v>1.2656318476405803E-3</v>
      </c>
      <c r="C17" s="34">
        <v>7.7200297405048278E-4</v>
      </c>
      <c r="D17" s="34">
        <v>1.639413176092011</v>
      </c>
      <c r="E17" s="34">
        <v>0.10780468599207607</v>
      </c>
      <c r="F17" s="34">
        <v>-2.8743781197664584E-4</v>
      </c>
      <c r="G17" s="34">
        <v>2.8187015072578064E-3</v>
      </c>
      <c r="H17" s="34">
        <v>7.408662434665584E-4</v>
      </c>
      <c r="I17" s="34">
        <v>1.7903974518146022E-3</v>
      </c>
    </row>
    <row r="18" spans="1:9" x14ac:dyDescent="0.45">
      <c r="A18" s="34">
        <v>275</v>
      </c>
      <c r="B18" s="34">
        <v>-2.478181159291006E-6</v>
      </c>
      <c r="C18" s="34">
        <v>8.2548282382553443E-7</v>
      </c>
      <c r="D18" s="34">
        <v>-3.0020989992334099</v>
      </c>
      <c r="E18" s="34">
        <v>4.2843193954789621E-3</v>
      </c>
      <c r="F18" s="34">
        <v>-4.1388383993688855E-6</v>
      </c>
      <c r="G18" s="34">
        <v>-8.1752391921312668E-7</v>
      </c>
      <c r="H18" s="34">
        <v>-3.0392994546095903E-6</v>
      </c>
      <c r="I18" s="34">
        <v>-1.9170628639724217E-6</v>
      </c>
    </row>
    <row r="19" spans="1:9" ht="17.5" thickBot="1" x14ac:dyDescent="0.5">
      <c r="A19" s="35">
        <v>16.8</v>
      </c>
      <c r="B19" s="35">
        <v>6.058683432618303E-5</v>
      </c>
      <c r="C19" s="35">
        <v>4.0151705854290682E-5</v>
      </c>
      <c r="D19" s="35">
        <v>1.5089479522003575</v>
      </c>
      <c r="E19" s="35">
        <v>0.13800571569776601</v>
      </c>
      <c r="F19" s="35">
        <v>-2.0187979036254196E-5</v>
      </c>
      <c r="G19" s="35">
        <v>1.4136164768862024E-4</v>
      </c>
      <c r="H19" s="35">
        <v>3.3293890011869238E-5</v>
      </c>
      <c r="I19" s="35">
        <v>8.7879778640496823E-5</v>
      </c>
    </row>
    <row r="23" spans="1:9" x14ac:dyDescent="0.45">
      <c r="A23" t="s">
        <v>140</v>
      </c>
    </row>
    <row r="24" spans="1:9" ht="17.5" thickBot="1" x14ac:dyDescent="0.5"/>
    <row r="25" spans="1:9" x14ac:dyDescent="0.45">
      <c r="A25" s="36" t="s">
        <v>122</v>
      </c>
      <c r="B25" s="36" t="s">
        <v>141</v>
      </c>
      <c r="C25" s="36" t="s">
        <v>125</v>
      </c>
    </row>
    <row r="26" spans="1:9" x14ac:dyDescent="0.45">
      <c r="A26" s="34">
        <v>1</v>
      </c>
      <c r="B26" s="34">
        <v>1.0091013128583032E-3</v>
      </c>
      <c r="C26" s="34">
        <v>-6.2398419114773225E-4</v>
      </c>
    </row>
    <row r="27" spans="1:9" x14ac:dyDescent="0.45">
      <c r="A27" s="34">
        <v>2</v>
      </c>
      <c r="B27" s="34">
        <v>1.5190840499773013E-3</v>
      </c>
      <c r="C27" s="34">
        <v>2.3904786919650648E-3</v>
      </c>
    </row>
    <row r="28" spans="1:9" x14ac:dyDescent="0.45">
      <c r="A28" s="34">
        <v>3</v>
      </c>
      <c r="B28" s="34">
        <v>1.1900656952106847E-3</v>
      </c>
      <c r="C28" s="34">
        <v>3.0438073084258646E-4</v>
      </c>
    </row>
    <row r="29" spans="1:9" x14ac:dyDescent="0.45">
      <c r="A29" s="34">
        <v>4</v>
      </c>
      <c r="B29" s="34">
        <v>9.2596180533477033E-4</v>
      </c>
      <c r="C29" s="34">
        <v>4.3212750593709043E-4</v>
      </c>
    </row>
    <row r="30" spans="1:9" x14ac:dyDescent="0.45">
      <c r="A30" s="34">
        <v>5</v>
      </c>
      <c r="B30" s="34">
        <v>3.1574950073009556E-4</v>
      </c>
      <c r="C30" s="34">
        <v>4.2950708766277426E-5</v>
      </c>
    </row>
    <row r="31" spans="1:9" x14ac:dyDescent="0.45">
      <c r="A31" s="34">
        <v>6</v>
      </c>
      <c r="B31" s="34">
        <v>2.8739535225302077E-4</v>
      </c>
      <c r="C31" s="34">
        <v>-1.4436486940618234E-4</v>
      </c>
    </row>
    <row r="32" spans="1:9" x14ac:dyDescent="0.45">
      <c r="A32" s="34">
        <v>7</v>
      </c>
      <c r="B32" s="34">
        <v>1.0316948130014657E-3</v>
      </c>
      <c r="C32" s="34">
        <v>1.004731283449974E-4</v>
      </c>
    </row>
    <row r="33" spans="1:3" x14ac:dyDescent="0.45">
      <c r="A33" s="34">
        <v>8</v>
      </c>
      <c r="B33" s="34">
        <v>1.1468261289995388E-3</v>
      </c>
      <c r="C33" s="34">
        <v>-7.6815418560102929E-4</v>
      </c>
    </row>
    <row r="34" spans="1:3" x14ac:dyDescent="0.45">
      <c r="A34" s="34">
        <v>9</v>
      </c>
      <c r="B34" s="34">
        <v>1.4081129756716429E-3</v>
      </c>
      <c r="C34" s="34">
        <v>1.7367754186788822E-3</v>
      </c>
    </row>
    <row r="35" spans="1:3" x14ac:dyDescent="0.45">
      <c r="A35" s="34">
        <v>10</v>
      </c>
      <c r="B35" s="34">
        <v>1.2274874553637803E-3</v>
      </c>
      <c r="C35" s="34">
        <v>7.2422591436237054E-4</v>
      </c>
    </row>
    <row r="36" spans="1:3" x14ac:dyDescent="0.45">
      <c r="A36" s="34">
        <v>11</v>
      </c>
      <c r="B36" s="34">
        <v>1.9293459849041908E-4</v>
      </c>
      <c r="C36" s="34">
        <v>-9.6489073668368108E-5</v>
      </c>
    </row>
    <row r="37" spans="1:3" x14ac:dyDescent="0.45">
      <c r="A37" s="34">
        <v>12</v>
      </c>
      <c r="B37" s="34">
        <v>8.7033133332716926E-4</v>
      </c>
      <c r="C37" s="34">
        <v>5.057882602444027E-4</v>
      </c>
    </row>
    <row r="38" spans="1:3" x14ac:dyDescent="0.45">
      <c r="A38" s="34">
        <v>13</v>
      </c>
      <c r="B38" s="34">
        <v>7.9929286189054792E-4</v>
      </c>
      <c r="C38" s="34">
        <v>-3.0930300231820393E-4</v>
      </c>
    </row>
    <row r="39" spans="1:3" x14ac:dyDescent="0.45">
      <c r="A39" s="34">
        <v>14</v>
      </c>
      <c r="B39" s="34">
        <v>1.0928287251900856E-3</v>
      </c>
      <c r="C39" s="34">
        <v>-5.7981877491902571E-4</v>
      </c>
    </row>
    <row r="40" spans="1:3" x14ac:dyDescent="0.45">
      <c r="A40" s="34">
        <v>15</v>
      </c>
      <c r="B40" s="34">
        <v>7.5219925447485628E-4</v>
      </c>
      <c r="C40" s="34">
        <v>3.063706147802002E-4</v>
      </c>
    </row>
    <row r="41" spans="1:3" x14ac:dyDescent="0.45">
      <c r="A41" s="34">
        <v>16</v>
      </c>
      <c r="B41" s="34">
        <v>7.8332145382076571E-4</v>
      </c>
      <c r="C41" s="34">
        <v>3.4468658165990305E-5</v>
      </c>
    </row>
    <row r="42" spans="1:3" x14ac:dyDescent="0.45">
      <c r="A42" s="34">
        <v>17</v>
      </c>
      <c r="B42" s="34">
        <v>9.2159334782443815E-4</v>
      </c>
      <c r="C42" s="34">
        <v>-6.5102682314738356E-4</v>
      </c>
    </row>
    <row r="43" spans="1:3" x14ac:dyDescent="0.45">
      <c r="A43" s="34">
        <v>18</v>
      </c>
      <c r="B43" s="34">
        <v>1.7804362197627061E-3</v>
      </c>
      <c r="C43" s="34">
        <v>4.6356579054721361E-4</v>
      </c>
    </row>
    <row r="44" spans="1:3" x14ac:dyDescent="0.45">
      <c r="A44" s="34">
        <v>19</v>
      </c>
      <c r="B44" s="34">
        <v>8.6564850993980566E-4</v>
      </c>
      <c r="C44" s="34">
        <v>-6.9230772494514035E-4</v>
      </c>
    </row>
    <row r="45" spans="1:3" x14ac:dyDescent="0.45">
      <c r="A45" s="34">
        <v>20</v>
      </c>
      <c r="B45" s="34">
        <v>7.4529545808109507E-4</v>
      </c>
      <c r="C45" s="34">
        <v>-2.2781309335714135E-4</v>
      </c>
    </row>
    <row r="46" spans="1:3" x14ac:dyDescent="0.45">
      <c r="A46" s="34">
        <v>21</v>
      </c>
      <c r="B46" s="34">
        <v>-1.6804290319408742E-4</v>
      </c>
      <c r="C46" s="34">
        <v>3.8985787705222931E-4</v>
      </c>
    </row>
    <row r="47" spans="1:3" x14ac:dyDescent="0.45">
      <c r="A47" s="34">
        <v>22</v>
      </c>
      <c r="B47" s="34">
        <v>1.2228046319764168E-3</v>
      </c>
      <c r="C47" s="34">
        <v>-8.9647132482044358E-4</v>
      </c>
    </row>
    <row r="48" spans="1:3" x14ac:dyDescent="0.45">
      <c r="A48" s="34">
        <v>23</v>
      </c>
      <c r="B48" s="34">
        <v>7.0234576157949245E-4</v>
      </c>
      <c r="C48" s="34">
        <v>-1.6413445162128228E-4</v>
      </c>
    </row>
    <row r="49" spans="1:3" x14ac:dyDescent="0.45">
      <c r="A49" s="34">
        <v>24</v>
      </c>
      <c r="B49" s="34">
        <v>1.8768199114329994E-3</v>
      </c>
      <c r="C49" s="34">
        <v>-8.0420745846181358E-5</v>
      </c>
    </row>
    <row r="50" spans="1:3" x14ac:dyDescent="0.45">
      <c r="A50" s="34">
        <v>25</v>
      </c>
      <c r="B50" s="34">
        <v>1.2723600897730743E-3</v>
      </c>
      <c r="C50" s="34">
        <v>-7.5411559850798316E-4</v>
      </c>
    </row>
    <row r="51" spans="1:3" x14ac:dyDescent="0.45">
      <c r="A51" s="34">
        <v>26</v>
      </c>
      <c r="B51" s="34">
        <v>6.8530469395232439E-4</v>
      </c>
      <c r="C51" s="34">
        <v>-3.1158904731600054E-4</v>
      </c>
    </row>
    <row r="52" spans="1:3" x14ac:dyDescent="0.45">
      <c r="A52" s="34">
        <v>27</v>
      </c>
      <c r="B52" s="34">
        <v>8.4168731514055106E-4</v>
      </c>
      <c r="C52" s="34">
        <v>-2.4353298925114636E-4</v>
      </c>
    </row>
    <row r="53" spans="1:3" x14ac:dyDescent="0.45">
      <c r="A53" s="34">
        <v>28</v>
      </c>
      <c r="B53" s="34">
        <v>8.8493504674085955E-4</v>
      </c>
      <c r="C53" s="34">
        <v>1.1154656925176146E-3</v>
      </c>
    </row>
    <row r="54" spans="1:3" x14ac:dyDescent="0.45">
      <c r="A54" s="34">
        <v>29</v>
      </c>
      <c r="B54" s="34">
        <v>6.6790843350231167E-4</v>
      </c>
      <c r="C54" s="34">
        <v>-5.0129804084732342E-4</v>
      </c>
    </row>
    <row r="55" spans="1:3" x14ac:dyDescent="0.45">
      <c r="A55" s="34">
        <v>30</v>
      </c>
      <c r="B55" s="34">
        <v>7.4263607164831735E-5</v>
      </c>
      <c r="C55" s="34">
        <v>2.0962193162275589E-4</v>
      </c>
    </row>
    <row r="56" spans="1:3" x14ac:dyDescent="0.45">
      <c r="A56" s="34">
        <v>31</v>
      </c>
      <c r="B56" s="34">
        <v>1.1807245446034454E-3</v>
      </c>
      <c r="C56" s="34">
        <v>-3.9949989741919472E-4</v>
      </c>
    </row>
    <row r="57" spans="1:3" x14ac:dyDescent="0.45">
      <c r="A57" s="34">
        <v>32</v>
      </c>
      <c r="B57" s="34">
        <v>8.4060949019400244E-4</v>
      </c>
      <c r="C57" s="34">
        <v>-5.7963592267151818E-4</v>
      </c>
    </row>
    <row r="58" spans="1:3" x14ac:dyDescent="0.45">
      <c r="A58" s="34">
        <v>33</v>
      </c>
      <c r="B58" s="34">
        <v>1.2464841224552907E-3</v>
      </c>
      <c r="C58" s="34">
        <v>-4.7865528939734477E-5</v>
      </c>
    </row>
    <row r="59" spans="1:3" x14ac:dyDescent="0.45">
      <c r="A59" s="34">
        <v>34</v>
      </c>
      <c r="B59" s="34">
        <v>3.8239501848889694E-4</v>
      </c>
      <c r="C59" s="34">
        <v>8.8609892855611566E-5</v>
      </c>
    </row>
    <row r="60" spans="1:3" x14ac:dyDescent="0.45">
      <c r="A60" s="34">
        <v>35</v>
      </c>
      <c r="B60" s="34">
        <v>9.1826188831484147E-4</v>
      </c>
      <c r="C60" s="34">
        <v>-2.5989000024695939E-4</v>
      </c>
    </row>
    <row r="61" spans="1:3" x14ac:dyDescent="0.45">
      <c r="A61" s="34">
        <v>36</v>
      </c>
      <c r="B61" s="34">
        <v>8.7504681827118322E-4</v>
      </c>
      <c r="C61" s="34">
        <v>-1.0494015753150952E-5</v>
      </c>
    </row>
    <row r="62" spans="1:3" x14ac:dyDescent="0.45">
      <c r="A62" s="34">
        <v>37</v>
      </c>
      <c r="B62" s="34">
        <v>4.2316456892991453E-4</v>
      </c>
      <c r="C62" s="34">
        <v>8.6533900041833238E-5</v>
      </c>
    </row>
    <row r="63" spans="1:3" x14ac:dyDescent="0.45">
      <c r="A63" s="34">
        <v>38</v>
      </c>
      <c r="B63" s="34">
        <v>5.8727160330555785E-4</v>
      </c>
      <c r="C63" s="34">
        <v>-2.1185366975952932E-4</v>
      </c>
    </row>
    <row r="64" spans="1:3" x14ac:dyDescent="0.45">
      <c r="A64" s="34">
        <v>39</v>
      </c>
      <c r="B64" s="34">
        <v>1.5763475901830501E-3</v>
      </c>
      <c r="C64" s="34">
        <v>-1.2642362515564345E-3</v>
      </c>
    </row>
    <row r="65" spans="1:3" x14ac:dyDescent="0.45">
      <c r="A65" s="34">
        <v>40</v>
      </c>
      <c r="B65" s="34">
        <v>1.3847233549023129E-3</v>
      </c>
      <c r="C65" s="34">
        <v>1.1541589350168809E-3</v>
      </c>
    </row>
    <row r="66" spans="1:3" x14ac:dyDescent="0.45">
      <c r="A66" s="34">
        <v>41</v>
      </c>
      <c r="B66" s="34">
        <v>1.0333523773671015E-3</v>
      </c>
      <c r="C66" s="34">
        <v>-5.3801950120598799E-4</v>
      </c>
    </row>
    <row r="67" spans="1:3" x14ac:dyDescent="0.45">
      <c r="A67" s="34">
        <v>42</v>
      </c>
      <c r="B67" s="34">
        <v>1.5111105940261542E-3</v>
      </c>
      <c r="C67" s="34">
        <v>1.5195932758400583E-4</v>
      </c>
    </row>
    <row r="68" spans="1:3" x14ac:dyDescent="0.45">
      <c r="A68" s="34">
        <v>43</v>
      </c>
      <c r="B68" s="34">
        <v>8.7724329511009325E-4</v>
      </c>
      <c r="C68" s="34">
        <v>9.2988791892858612E-4</v>
      </c>
    </row>
    <row r="69" spans="1:3" x14ac:dyDescent="0.45">
      <c r="A69" s="34">
        <v>44</v>
      </c>
      <c r="B69" s="34">
        <v>3.7356828418744399E-4</v>
      </c>
      <c r="C69" s="34">
        <v>1.0544133867788795E-3</v>
      </c>
    </row>
    <row r="70" spans="1:3" x14ac:dyDescent="0.45">
      <c r="A70" s="34">
        <v>45</v>
      </c>
      <c r="B70" s="34">
        <v>6.6078009051230742E-4</v>
      </c>
      <c r="C70" s="34">
        <v>-5.7934933619208659E-4</v>
      </c>
    </row>
    <row r="71" spans="1:3" x14ac:dyDescent="0.45">
      <c r="A71" s="34">
        <v>46</v>
      </c>
      <c r="B71" s="34">
        <v>9.771584967187383E-4</v>
      </c>
      <c r="C71" s="34">
        <v>-4.6457790703973518E-4</v>
      </c>
    </row>
    <row r="72" spans="1:3" x14ac:dyDescent="0.45">
      <c r="A72" s="34">
        <v>47</v>
      </c>
      <c r="B72" s="34">
        <v>-6.8086874639629357E-5</v>
      </c>
      <c r="C72" s="34">
        <v>6.6445682093846641E-4</v>
      </c>
    </row>
    <row r="73" spans="1:3" x14ac:dyDescent="0.45">
      <c r="A73" s="34">
        <v>48</v>
      </c>
      <c r="B73" s="34">
        <v>1.2933286871072518E-3</v>
      </c>
      <c r="C73" s="34">
        <v>-9.8709865020459421E-4</v>
      </c>
    </row>
    <row r="74" spans="1:3" x14ac:dyDescent="0.45">
      <c r="A74" s="34">
        <v>49</v>
      </c>
      <c r="B74" s="34">
        <v>1.0151599962909214E-3</v>
      </c>
      <c r="C74" s="34">
        <v>-2.3887252532644651E-4</v>
      </c>
    </row>
    <row r="75" spans="1:3" ht="17.5" thickBot="1" x14ac:dyDescent="0.5">
      <c r="A75" s="35">
        <v>50</v>
      </c>
      <c r="B75" s="35">
        <v>6.7922967974138086E-4</v>
      </c>
      <c r="C75" s="35">
        <v>-2.6035396293598324E-4</v>
      </c>
    </row>
  </sheetData>
  <phoneticPr fontId="2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74C6-D54C-42EA-B6C3-0D1DA0A56FD9}">
  <dimension ref="A1:I75"/>
  <sheetViews>
    <sheetView workbookViewId="0">
      <selection activeCell="A4" sqref="A4"/>
    </sheetView>
  </sheetViews>
  <sheetFormatPr defaultRowHeight="17" x14ac:dyDescent="0.45"/>
  <sheetData>
    <row r="1" spans="1:9" x14ac:dyDescent="0.45">
      <c r="A1" t="s">
        <v>116</v>
      </c>
    </row>
    <row r="2" spans="1:9" ht="17.5" thickBot="1" x14ac:dyDescent="0.5">
      <c r="D2" t="s">
        <v>144</v>
      </c>
      <c r="E2" t="s">
        <v>142</v>
      </c>
    </row>
    <row r="3" spans="1:9" x14ac:dyDescent="0.45">
      <c r="A3" s="37" t="s">
        <v>117</v>
      </c>
      <c r="B3" s="37"/>
      <c r="E3" t="s">
        <v>147</v>
      </c>
    </row>
    <row r="4" spans="1:9" x14ac:dyDescent="0.45">
      <c r="A4" s="34" t="s">
        <v>118</v>
      </c>
      <c r="B4" s="34">
        <v>0.50930004830844633</v>
      </c>
      <c r="D4" t="s">
        <v>145</v>
      </c>
      <c r="E4" t="s">
        <v>146</v>
      </c>
    </row>
    <row r="5" spans="1:9" x14ac:dyDescent="0.45">
      <c r="A5" s="34" t="s">
        <v>119</v>
      </c>
      <c r="B5" s="34">
        <v>0.25938653920698573</v>
      </c>
    </row>
    <row r="6" spans="1:9" x14ac:dyDescent="0.45">
      <c r="A6" s="34" t="s">
        <v>120</v>
      </c>
      <c r="B6" s="34">
        <v>0.22787107279026173</v>
      </c>
    </row>
    <row r="7" spans="1:9" x14ac:dyDescent="0.45">
      <c r="A7" s="34" t="s">
        <v>121</v>
      </c>
      <c r="B7" s="34">
        <v>7.2394508010952408E-4</v>
      </c>
    </row>
    <row r="8" spans="1:9" ht="17.5" thickBot="1" x14ac:dyDescent="0.5">
      <c r="A8" s="35" t="s">
        <v>122</v>
      </c>
      <c r="B8" s="35">
        <v>50</v>
      </c>
    </row>
    <row r="10" spans="1:9" ht="17.5" thickBot="1" x14ac:dyDescent="0.5">
      <c r="A10" t="s">
        <v>123</v>
      </c>
    </row>
    <row r="11" spans="1:9" x14ac:dyDescent="0.45">
      <c r="A11" s="36"/>
      <c r="B11" s="36" t="s">
        <v>128</v>
      </c>
      <c r="C11" s="36" t="s">
        <v>129</v>
      </c>
      <c r="D11" s="36" t="s">
        <v>130</v>
      </c>
      <c r="E11" s="36" t="s">
        <v>131</v>
      </c>
      <c r="F11" s="36" t="s">
        <v>132</v>
      </c>
    </row>
    <row r="12" spans="1:9" x14ac:dyDescent="0.45">
      <c r="A12" s="34" t="s">
        <v>124</v>
      </c>
      <c r="B12" s="34">
        <v>2</v>
      </c>
      <c r="C12" s="34">
        <v>8.6271020142714375E-6</v>
      </c>
      <c r="D12" s="34">
        <v>4.3135510071357187E-6</v>
      </c>
      <c r="E12" s="34">
        <v>8.2304521778976305</v>
      </c>
      <c r="F12" s="34">
        <v>8.6179233596168935E-4</v>
      </c>
    </row>
    <row r="13" spans="1:9" x14ac:dyDescent="0.45">
      <c r="A13" s="34" t="s">
        <v>125</v>
      </c>
      <c r="B13" s="34">
        <v>47</v>
      </c>
      <c r="C13" s="34">
        <v>2.4632534513694906E-5</v>
      </c>
      <c r="D13" s="34">
        <v>5.240964790147852E-7</v>
      </c>
      <c r="E13" s="34"/>
      <c r="F13" s="34"/>
    </row>
    <row r="14" spans="1:9" ht="17.5" thickBot="1" x14ac:dyDescent="0.5">
      <c r="A14" s="35" t="s">
        <v>126</v>
      </c>
      <c r="B14" s="35">
        <v>49</v>
      </c>
      <c r="C14" s="35">
        <v>3.3259636527966344E-5</v>
      </c>
      <c r="D14" s="35"/>
      <c r="E14" s="35"/>
      <c r="F14" s="35"/>
    </row>
    <row r="15" spans="1:9" ht="17.5" thickBot="1" x14ac:dyDescent="0.5"/>
    <row r="16" spans="1:9" x14ac:dyDescent="0.45">
      <c r="A16" s="36"/>
      <c r="B16" s="36" t="s">
        <v>133</v>
      </c>
      <c r="C16" s="36" t="s">
        <v>121</v>
      </c>
      <c r="D16" s="36" t="s">
        <v>134</v>
      </c>
      <c r="E16" s="36" t="s">
        <v>135</v>
      </c>
      <c r="F16" s="36" t="s">
        <v>136</v>
      </c>
      <c r="G16" s="36" t="s">
        <v>137</v>
      </c>
      <c r="H16" s="36" t="s">
        <v>138</v>
      </c>
      <c r="I16" s="36" t="s">
        <v>139</v>
      </c>
    </row>
    <row r="17" spans="1:9" x14ac:dyDescent="0.45">
      <c r="A17" s="34" t="s">
        <v>127</v>
      </c>
      <c r="B17" s="34">
        <v>2.357393649968168E-3</v>
      </c>
      <c r="C17" s="34">
        <v>3.7675438844967009E-4</v>
      </c>
      <c r="D17" s="34">
        <v>6.2571099959014482</v>
      </c>
      <c r="E17" s="34">
        <v>1.0974673259234341E-7</v>
      </c>
      <c r="F17" s="34">
        <v>1.5994615829984845E-3</v>
      </c>
      <c r="G17" s="34">
        <v>3.1153257169378515E-3</v>
      </c>
      <c r="H17" s="34">
        <v>2.1012965222036361E-3</v>
      </c>
      <c r="I17" s="34">
        <v>2.6134907777326999E-3</v>
      </c>
    </row>
    <row r="18" spans="1:9" x14ac:dyDescent="0.45">
      <c r="A18" s="34">
        <v>52</v>
      </c>
      <c r="B18" s="34">
        <v>-2.419781857537103E-6</v>
      </c>
      <c r="C18" s="34">
        <v>3.7743179698557302E-6</v>
      </c>
      <c r="D18" s="34">
        <v>-0.64111764744335964</v>
      </c>
      <c r="E18" s="34">
        <v>0.52456035237231891</v>
      </c>
      <c r="F18" s="34">
        <v>-1.001273022919416E-5</v>
      </c>
      <c r="G18" s="34">
        <v>5.1731665141199544E-6</v>
      </c>
      <c r="H18" s="34">
        <v>-4.9853577897182821E-6</v>
      </c>
      <c r="I18" s="34">
        <v>1.4579407464407606E-7</v>
      </c>
    </row>
    <row r="19" spans="1:9" ht="17.5" thickBot="1" x14ac:dyDescent="0.5">
      <c r="A19" s="35">
        <v>275</v>
      </c>
      <c r="B19" s="35">
        <v>-2.8974738503825112E-6</v>
      </c>
      <c r="C19" s="35">
        <v>7.8201333560689485E-7</v>
      </c>
      <c r="D19" s="35">
        <v>-3.7051463427204561</v>
      </c>
      <c r="E19" s="35">
        <v>5.5550311626239701E-4</v>
      </c>
      <c r="F19" s="35">
        <v>-4.4706817598998546E-6</v>
      </c>
      <c r="G19" s="35">
        <v>-1.324265940865168E-6</v>
      </c>
      <c r="H19" s="35">
        <v>-3.4290439535114912E-6</v>
      </c>
      <c r="I19" s="35">
        <v>-2.3659037472535312E-6</v>
      </c>
    </row>
    <row r="23" spans="1:9" x14ac:dyDescent="0.45">
      <c r="A23" t="s">
        <v>140</v>
      </c>
    </row>
    <row r="24" spans="1:9" ht="17.5" thickBot="1" x14ac:dyDescent="0.5"/>
    <row r="25" spans="1:9" x14ac:dyDescent="0.45">
      <c r="A25" s="36" t="s">
        <v>122</v>
      </c>
      <c r="B25" s="36" t="s">
        <v>141</v>
      </c>
      <c r="C25" s="36" t="s">
        <v>125</v>
      </c>
    </row>
    <row r="26" spans="1:9" x14ac:dyDescent="0.45">
      <c r="A26" s="34">
        <v>1</v>
      </c>
      <c r="B26" s="34">
        <v>1.1183633771565786E-3</v>
      </c>
      <c r="C26" s="34">
        <v>-7.3324625544600767E-4</v>
      </c>
    </row>
    <row r="27" spans="1:9" x14ac:dyDescent="0.45">
      <c r="A27" s="34">
        <v>2</v>
      </c>
      <c r="B27" s="34">
        <v>1.5289119237118247E-3</v>
      </c>
      <c r="C27" s="34">
        <v>2.3806508182305413E-3</v>
      </c>
    </row>
    <row r="28" spans="1:9" x14ac:dyDescent="0.45">
      <c r="A28" s="34">
        <v>3</v>
      </c>
      <c r="B28" s="34">
        <v>9.2480428685372609E-4</v>
      </c>
      <c r="C28" s="34">
        <v>5.696421391995451E-4</v>
      </c>
    </row>
    <row r="29" spans="1:9" x14ac:dyDescent="0.45">
      <c r="A29" s="34">
        <v>4</v>
      </c>
      <c r="B29" s="34">
        <v>9.1318306955888613E-4</v>
      </c>
      <c r="C29" s="34">
        <v>4.4490624171297463E-4</v>
      </c>
    </row>
    <row r="30" spans="1:9" x14ac:dyDescent="0.45">
      <c r="A30" s="34">
        <v>5</v>
      </c>
      <c r="B30" s="34">
        <v>3.9737008040417873E-4</v>
      </c>
      <c r="C30" s="34">
        <v>-3.8669870907805744E-5</v>
      </c>
    </row>
    <row r="31" spans="1:9" x14ac:dyDescent="0.45">
      <c r="A31" s="34">
        <v>6</v>
      </c>
      <c r="B31" s="34">
        <v>2.5915275389157906E-4</v>
      </c>
      <c r="C31" s="34">
        <v>-1.1612227104474063E-4</v>
      </c>
    </row>
    <row r="32" spans="1:9" x14ac:dyDescent="0.45">
      <c r="A32" s="34">
        <v>7</v>
      </c>
      <c r="B32" s="34">
        <v>1.0483776346478634E-3</v>
      </c>
      <c r="C32" s="34">
        <v>8.3790306698599713E-5</v>
      </c>
    </row>
    <row r="33" spans="1:3" x14ac:dyDescent="0.45">
      <c r="A33" s="34">
        <v>8</v>
      </c>
      <c r="B33" s="34">
        <v>8.8217227551043919E-4</v>
      </c>
      <c r="C33" s="34">
        <v>-5.0350033211192969E-4</v>
      </c>
    </row>
    <row r="34" spans="1:3" x14ac:dyDescent="0.45">
      <c r="A34" s="34">
        <v>9</v>
      </c>
      <c r="B34" s="34">
        <v>1.434759684521048E-3</v>
      </c>
      <c r="C34" s="34">
        <v>1.7101287098294771E-3</v>
      </c>
    </row>
    <row r="35" spans="1:3" x14ac:dyDescent="0.45">
      <c r="A35" s="34">
        <v>10</v>
      </c>
      <c r="B35" s="34">
        <v>1.1401100919811024E-3</v>
      </c>
      <c r="C35" s="34">
        <v>8.1160327774504847E-4</v>
      </c>
    </row>
    <row r="36" spans="1:3" x14ac:dyDescent="0.45">
      <c r="A36" s="34">
        <v>11</v>
      </c>
      <c r="B36" s="34">
        <v>2.9350739188994403E-4</v>
      </c>
      <c r="C36" s="34">
        <v>-1.9706186706789307E-4</v>
      </c>
    </row>
    <row r="37" spans="1:3" x14ac:dyDescent="0.45">
      <c r="A37" s="34">
        <v>12</v>
      </c>
      <c r="B37" s="34">
        <v>1.059325364996803E-3</v>
      </c>
      <c r="C37" s="34">
        <v>3.1679422857476894E-4</v>
      </c>
    </row>
    <row r="38" spans="1:3" x14ac:dyDescent="0.45">
      <c r="A38" s="34">
        <v>13</v>
      </c>
      <c r="B38" s="34">
        <v>8.0498983121573241E-4</v>
      </c>
      <c r="C38" s="34">
        <v>-3.1499997164338841E-4</v>
      </c>
    </row>
    <row r="39" spans="1:3" x14ac:dyDescent="0.45">
      <c r="A39" s="34">
        <v>14</v>
      </c>
      <c r="B39" s="34">
        <v>1.0773523731516885E-3</v>
      </c>
      <c r="C39" s="34">
        <v>-5.6434242288062864E-4</v>
      </c>
    </row>
    <row r="40" spans="1:3" x14ac:dyDescent="0.45">
      <c r="A40" s="34">
        <v>15</v>
      </c>
      <c r="B40" s="34">
        <v>9.6370872793418013E-4</v>
      </c>
      <c r="C40" s="34">
        <v>9.4861141320876346E-5</v>
      </c>
    </row>
    <row r="41" spans="1:3" x14ac:dyDescent="0.45">
      <c r="A41" s="34">
        <v>16</v>
      </c>
      <c r="B41" s="34">
        <v>9.4342641098150255E-4</v>
      </c>
      <c r="C41" s="34">
        <v>-1.2563629899474654E-4</v>
      </c>
    </row>
    <row r="42" spans="1:3" x14ac:dyDescent="0.45">
      <c r="A42" s="34">
        <v>17</v>
      </c>
      <c r="B42" s="34">
        <v>6.3215942796509238E-4</v>
      </c>
      <c r="C42" s="34">
        <v>-3.6159290328803778E-4</v>
      </c>
    </row>
    <row r="43" spans="1:3" x14ac:dyDescent="0.45">
      <c r="A43" s="34">
        <v>18</v>
      </c>
      <c r="B43" s="34">
        <v>1.4916911337563875E-3</v>
      </c>
      <c r="C43" s="34">
        <v>7.5231087655353219E-4</v>
      </c>
    </row>
    <row r="44" spans="1:3" x14ac:dyDescent="0.45">
      <c r="A44" s="34">
        <v>19</v>
      </c>
      <c r="B44" s="34">
        <v>9.1799131138065038E-4</v>
      </c>
      <c r="C44" s="34">
        <v>-7.4465052638598506E-4</v>
      </c>
    </row>
    <row r="45" spans="1:3" x14ac:dyDescent="0.45">
      <c r="A45" s="34">
        <v>20</v>
      </c>
      <c r="B45" s="34">
        <v>9.299962549884056E-4</v>
      </c>
      <c r="C45" s="34">
        <v>-4.1251389026445188E-4</v>
      </c>
    </row>
    <row r="46" spans="1:3" x14ac:dyDescent="0.45">
      <c r="A46" s="34">
        <v>21</v>
      </c>
      <c r="B46" s="34">
        <v>-1.6515489477625335E-4</v>
      </c>
      <c r="C46" s="34">
        <v>3.8696986863439523E-4</v>
      </c>
    </row>
    <row r="47" spans="1:3" x14ac:dyDescent="0.45">
      <c r="A47" s="34">
        <v>22</v>
      </c>
      <c r="B47" s="34">
        <v>1.1463827316747128E-3</v>
      </c>
      <c r="C47" s="34">
        <v>-8.200494245187396E-4</v>
      </c>
    </row>
    <row r="48" spans="1:3" x14ac:dyDescent="0.45">
      <c r="A48" s="34">
        <v>23</v>
      </c>
      <c r="B48" s="34">
        <v>9.4374749350779755E-4</v>
      </c>
      <c r="C48" s="34">
        <v>-4.0553618354958738E-4</v>
      </c>
    </row>
    <row r="49" spans="1:3" x14ac:dyDescent="0.45">
      <c r="A49" s="34">
        <v>24</v>
      </c>
      <c r="B49" s="34">
        <v>1.5409795111062002E-3</v>
      </c>
      <c r="C49" s="34">
        <v>2.5541965448061792E-4</v>
      </c>
    </row>
    <row r="50" spans="1:3" x14ac:dyDescent="0.45">
      <c r="A50" s="34">
        <v>25</v>
      </c>
      <c r="B50" s="34">
        <v>1.4302020178457644E-3</v>
      </c>
      <c r="C50" s="34">
        <v>-9.1195752658067319E-4</v>
      </c>
    </row>
    <row r="51" spans="1:3" x14ac:dyDescent="0.45">
      <c r="A51" s="34">
        <v>26</v>
      </c>
      <c r="B51" s="34">
        <v>7.5798808455702178E-4</v>
      </c>
      <c r="C51" s="34">
        <v>-3.8427243792069792E-4</v>
      </c>
    </row>
    <row r="52" spans="1:3" x14ac:dyDescent="0.45">
      <c r="A52" s="34">
        <v>27</v>
      </c>
      <c r="B52" s="34">
        <v>9.3973802620517417E-4</v>
      </c>
      <c r="C52" s="34">
        <v>-3.4158370031576947E-4</v>
      </c>
    </row>
    <row r="53" spans="1:3" x14ac:dyDescent="0.45">
      <c r="A53" s="34">
        <v>28</v>
      </c>
      <c r="B53" s="34">
        <v>8.6781019383176672E-4</v>
      </c>
      <c r="C53" s="34">
        <v>1.1325905454267074E-3</v>
      </c>
    </row>
    <row r="54" spans="1:3" x14ac:dyDescent="0.45">
      <c r="A54" s="34">
        <v>29</v>
      </c>
      <c r="B54" s="34">
        <v>9.7014584068753559E-4</v>
      </c>
      <c r="C54" s="34">
        <v>-8.0353544803254745E-4</v>
      </c>
    </row>
    <row r="55" spans="1:3" x14ac:dyDescent="0.45">
      <c r="A55" s="34">
        <v>30</v>
      </c>
      <c r="B55" s="34">
        <v>8.5813336754783469E-5</v>
      </c>
      <c r="C55" s="34">
        <v>1.9807220203280415E-4</v>
      </c>
    </row>
    <row r="56" spans="1:3" x14ac:dyDescent="0.45">
      <c r="A56" s="34">
        <v>31</v>
      </c>
      <c r="B56" s="34">
        <v>7.3885694654308998E-4</v>
      </c>
      <c r="C56" s="34">
        <v>4.2367700641160726E-5</v>
      </c>
    </row>
    <row r="57" spans="1:3" x14ac:dyDescent="0.45">
      <c r="A57" s="34">
        <v>32</v>
      </c>
      <c r="B57" s="34">
        <v>7.1316340820256263E-4</v>
      </c>
      <c r="C57" s="34">
        <v>-4.5218984068007837E-4</v>
      </c>
    </row>
    <row r="58" spans="1:3" x14ac:dyDescent="0.45">
      <c r="A58" s="34">
        <v>33</v>
      </c>
      <c r="B58" s="34">
        <v>1.3287591111890665E-3</v>
      </c>
      <c r="C58" s="34">
        <v>-1.3014051767351034E-4</v>
      </c>
    </row>
    <row r="59" spans="1:3" x14ac:dyDescent="0.45">
      <c r="A59" s="34">
        <v>34</v>
      </c>
      <c r="B59" s="34">
        <v>4.0946898969186412E-4</v>
      </c>
      <c r="C59" s="34">
        <v>6.153592165264438E-5</v>
      </c>
    </row>
    <row r="60" spans="1:3" x14ac:dyDescent="0.45">
      <c r="A60" s="34">
        <v>35</v>
      </c>
      <c r="B60" s="34">
        <v>8.1174016290218786E-4</v>
      </c>
      <c r="C60" s="34">
        <v>-1.5336827483430578E-4</v>
      </c>
    </row>
    <row r="61" spans="1:3" x14ac:dyDescent="0.45">
      <c r="A61" s="34">
        <v>36</v>
      </c>
      <c r="B61" s="34">
        <v>7.9565524461199444E-4</v>
      </c>
      <c r="C61" s="34">
        <v>6.889755790603783E-5</v>
      </c>
    </row>
    <row r="62" spans="1:3" x14ac:dyDescent="0.45">
      <c r="A62" s="34">
        <v>37</v>
      </c>
      <c r="B62" s="34">
        <v>3.4916237461329728E-4</v>
      </c>
      <c r="C62" s="34">
        <v>1.6053609435845049E-4</v>
      </c>
    </row>
    <row r="63" spans="1:3" x14ac:dyDescent="0.45">
      <c r="A63" s="34">
        <v>38</v>
      </c>
      <c r="B63" s="34">
        <v>5.2097475009162597E-4</v>
      </c>
      <c r="C63" s="34">
        <v>-1.4555681654559744E-4</v>
      </c>
    </row>
    <row r="64" spans="1:3" x14ac:dyDescent="0.45">
      <c r="A64" s="34">
        <v>39</v>
      </c>
      <c r="B64" s="34">
        <v>1.6253899790802081E-3</v>
      </c>
      <c r="C64" s="34">
        <v>-1.3132786404535925E-3</v>
      </c>
    </row>
    <row r="65" spans="1:3" x14ac:dyDescent="0.45">
      <c r="A65" s="34">
        <v>40</v>
      </c>
      <c r="B65" s="34">
        <v>1.4128171747434695E-3</v>
      </c>
      <c r="C65" s="34">
        <v>1.1260651151757243E-3</v>
      </c>
    </row>
    <row r="66" spans="1:3" x14ac:dyDescent="0.45">
      <c r="A66" s="34">
        <v>41</v>
      </c>
      <c r="B66" s="34">
        <v>1.1578394759098084E-3</v>
      </c>
      <c r="C66" s="34">
        <v>-6.6250659974869492E-4</v>
      </c>
    </row>
    <row r="67" spans="1:3" x14ac:dyDescent="0.45">
      <c r="A67" s="34">
        <v>42</v>
      </c>
      <c r="B67" s="34">
        <v>1.5605883411129774E-3</v>
      </c>
      <c r="C67" s="34">
        <v>1.0248158049718263E-4</v>
      </c>
    </row>
    <row r="68" spans="1:3" x14ac:dyDescent="0.45">
      <c r="A68" s="34">
        <v>43</v>
      </c>
      <c r="B68" s="34">
        <v>7.1472177175433901E-4</v>
      </c>
      <c r="C68" s="34">
        <v>1.0924094422843404E-3</v>
      </c>
    </row>
    <row r="69" spans="1:3" x14ac:dyDescent="0.45">
      <c r="A69" s="34">
        <v>44</v>
      </c>
      <c r="B69" s="34">
        <v>4.7601692257073173E-4</v>
      </c>
      <c r="C69" s="34">
        <v>9.5196474839559183E-4</v>
      </c>
    </row>
    <row r="70" spans="1:3" x14ac:dyDescent="0.45">
      <c r="A70" s="34">
        <v>45</v>
      </c>
      <c r="B70" s="34">
        <v>6.8708614354912002E-4</v>
      </c>
      <c r="C70" s="34">
        <v>-6.0565538922889919E-4</v>
      </c>
    </row>
    <row r="71" spans="1:3" x14ac:dyDescent="0.45">
      <c r="A71" s="34">
        <v>46</v>
      </c>
      <c r="B71" s="34">
        <v>1.1798759513673171E-3</v>
      </c>
      <c r="C71" s="34">
        <v>-6.67295361688314E-4</v>
      </c>
    </row>
    <row r="72" spans="1:3" x14ac:dyDescent="0.45">
      <c r="A72" s="34">
        <v>47</v>
      </c>
      <c r="B72" s="34">
        <v>-7.4377821428704607E-5</v>
      </c>
      <c r="C72" s="34">
        <v>6.7074776772754166E-4</v>
      </c>
    </row>
    <row r="73" spans="1:3" x14ac:dyDescent="0.45">
      <c r="A73" s="34">
        <v>48</v>
      </c>
      <c r="B73" s="34">
        <v>9.8609760781129437E-4</v>
      </c>
      <c r="C73" s="34">
        <v>-6.7986757090863679E-4</v>
      </c>
    </row>
    <row r="74" spans="1:3" x14ac:dyDescent="0.45">
      <c r="A74" s="34">
        <v>49</v>
      </c>
      <c r="B74" s="34">
        <v>1.2853283253266388E-3</v>
      </c>
      <c r="C74" s="34">
        <v>-5.0904085436216391E-4</v>
      </c>
    </row>
    <row r="75" spans="1:3" ht="17.5" thickBot="1" x14ac:dyDescent="0.5">
      <c r="A75" s="35">
        <v>50</v>
      </c>
      <c r="B75" s="35">
        <v>7.3545045880655212E-4</v>
      </c>
      <c r="C75" s="35">
        <v>-3.165747420011545E-4</v>
      </c>
    </row>
  </sheetData>
  <phoneticPr fontId="20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F21B8-C63C-419A-9986-C653F93520B7}">
  <dimension ref="A1:AM52"/>
  <sheetViews>
    <sheetView zoomScale="40" zoomScaleNormal="40" workbookViewId="0">
      <pane xSplit="1" ySplit="1" topLeftCell="D30" activePane="bottomRight" state="frozen"/>
      <selection activeCell="I44" sqref="F44:I55"/>
      <selection pane="topRight" activeCell="I44" sqref="F44:I55"/>
      <selection pane="bottomLeft" activeCell="I44" sqref="F44:I55"/>
      <selection pane="bottomRight" activeCell="I34" sqref="I34"/>
    </sheetView>
  </sheetViews>
  <sheetFormatPr defaultColWidth="8.75" defaultRowHeight="17" x14ac:dyDescent="0.45"/>
  <cols>
    <col min="8" max="8" width="15" customWidth="1"/>
    <col min="9" max="9" width="13.75" customWidth="1"/>
    <col min="10" max="10" width="22.6640625" customWidth="1"/>
    <col min="11" max="11" width="14.75" customWidth="1"/>
    <col min="12" max="12" width="13.08203125" customWidth="1"/>
    <col min="13" max="13" width="14.4140625" customWidth="1"/>
    <col min="30" max="31" width="12.58203125" bestFit="1" customWidth="1"/>
    <col min="32" max="32" width="13.33203125" customWidth="1"/>
    <col min="33" max="34" width="12.58203125" bestFit="1" customWidth="1"/>
  </cols>
  <sheetData>
    <row r="1" spans="1:39" s="9" customFormat="1" ht="96" customHeight="1" x14ac:dyDescent="0.45">
      <c r="A1" s="9" t="s">
        <v>35</v>
      </c>
      <c r="B1" s="9" t="s">
        <v>28</v>
      </c>
      <c r="C1" s="9" t="s">
        <v>29</v>
      </c>
      <c r="D1" s="9" t="s">
        <v>30</v>
      </c>
      <c r="E1" s="9" t="s">
        <v>31</v>
      </c>
      <c r="F1" s="9" t="s">
        <v>32</v>
      </c>
      <c r="G1" s="18" t="s">
        <v>87</v>
      </c>
      <c r="H1" s="9" t="s">
        <v>4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13</v>
      </c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21</v>
      </c>
      <c r="U1" s="9" t="s">
        <v>22</v>
      </c>
      <c r="V1" s="9" t="s">
        <v>23</v>
      </c>
      <c r="W1" s="9" t="s">
        <v>24</v>
      </c>
      <c r="X1" s="9" t="s">
        <v>25</v>
      </c>
      <c r="Y1" s="9" t="s">
        <v>26</v>
      </c>
      <c r="Z1" s="9" t="s">
        <v>107</v>
      </c>
      <c r="AB1" s="9" t="s">
        <v>109</v>
      </c>
      <c r="AC1" s="9" t="s">
        <v>110</v>
      </c>
      <c r="AD1" s="9" t="s">
        <v>112</v>
      </c>
      <c r="AE1" s="9" t="s">
        <v>111</v>
      </c>
      <c r="AF1" s="9" t="s">
        <v>114</v>
      </c>
      <c r="AG1" s="9" t="s">
        <v>115</v>
      </c>
      <c r="AH1" s="9" t="s">
        <v>113</v>
      </c>
      <c r="AI1" s="9" t="s">
        <v>13</v>
      </c>
      <c r="AJ1" s="9" t="s">
        <v>17</v>
      </c>
      <c r="AL1" s="33">
        <v>44014</v>
      </c>
      <c r="AM1" s="33">
        <v>44014</v>
      </c>
    </row>
    <row r="2" spans="1:39" x14ac:dyDescent="0.45">
      <c r="A2" t="s">
        <v>36</v>
      </c>
      <c r="B2">
        <v>44909</v>
      </c>
      <c r="C2">
        <v>1009</v>
      </c>
      <c r="D2">
        <v>20.6</v>
      </c>
      <c r="E2">
        <v>9804</v>
      </c>
      <c r="F2">
        <v>918.8</v>
      </c>
      <c r="G2">
        <v>449886</v>
      </c>
      <c r="H2" s="12">
        <v>43903</v>
      </c>
      <c r="I2" s="10">
        <v>43925</v>
      </c>
      <c r="J2" s="13">
        <v>43951</v>
      </c>
      <c r="K2" s="10">
        <v>43918</v>
      </c>
      <c r="L2" s="13">
        <v>43951</v>
      </c>
      <c r="M2" s="10">
        <v>43962</v>
      </c>
      <c r="N2">
        <v>275</v>
      </c>
      <c r="O2">
        <v>93.24</v>
      </c>
      <c r="P2">
        <v>4887871</v>
      </c>
      <c r="Q2">
        <v>16.8</v>
      </c>
      <c r="R2">
        <v>43.1</v>
      </c>
      <c r="S2">
        <v>54352</v>
      </c>
      <c r="T2">
        <v>0.24</v>
      </c>
      <c r="U2">
        <v>0.09</v>
      </c>
      <c r="V2">
        <v>0.12</v>
      </c>
      <c r="W2">
        <v>0.25</v>
      </c>
      <c r="X2">
        <v>0.14000000000000001</v>
      </c>
      <c r="Y2">
        <v>0.17</v>
      </c>
      <c r="Z2" s="23">
        <f>E2/P2</f>
        <v>2.0057812491368942E-3</v>
      </c>
      <c r="AA2" s="23">
        <f>B2/P2</f>
        <v>9.1878447692257011E-3</v>
      </c>
      <c r="AB2">
        <f>LOG(E2/(B2-E2))</f>
        <v>-0.55396567479065351</v>
      </c>
      <c r="AC2">
        <f>LOG(Z2)</f>
        <v>-2.697716432967173</v>
      </c>
      <c r="AD2" s="21">
        <f>IF(I2=0,$AL$1,I2)</f>
        <v>43925</v>
      </c>
      <c r="AE2" s="21">
        <f>IF(J2=0,$AL$1,J2)</f>
        <v>43951</v>
      </c>
      <c r="AF2">
        <f>AE2-AD2</f>
        <v>26</v>
      </c>
      <c r="AG2">
        <f>$AL$1-AE2</f>
        <v>63</v>
      </c>
      <c r="AH2">
        <f>$AL$1-M2</f>
        <v>52</v>
      </c>
      <c r="AI2">
        <f>N2</f>
        <v>275</v>
      </c>
      <c r="AJ2">
        <f>Q2</f>
        <v>16.8</v>
      </c>
    </row>
    <row r="3" spans="1:39" x14ac:dyDescent="0.45">
      <c r="A3" t="s">
        <v>37</v>
      </c>
      <c r="B3">
        <v>1138</v>
      </c>
      <c r="C3">
        <v>16</v>
      </c>
      <c r="D3">
        <v>2.2000000000000002</v>
      </c>
      <c r="E3">
        <v>284</v>
      </c>
      <c r="F3">
        <v>154.30000000000001</v>
      </c>
      <c r="G3">
        <v>122732</v>
      </c>
      <c r="H3" s="12">
        <v>43901</v>
      </c>
      <c r="I3" s="10">
        <v>43918</v>
      </c>
      <c r="J3" s="13">
        <v>43945</v>
      </c>
      <c r="K3" s="10">
        <v>43918</v>
      </c>
      <c r="L3" s="13">
        <v>43945</v>
      </c>
      <c r="M3" s="10">
        <v>43945</v>
      </c>
      <c r="N3">
        <v>370</v>
      </c>
      <c r="O3">
        <v>1.1100000000000001</v>
      </c>
      <c r="P3">
        <v>737438</v>
      </c>
      <c r="Q3">
        <v>10.9</v>
      </c>
      <c r="R3">
        <v>32.799999999999997</v>
      </c>
      <c r="S3">
        <v>4453</v>
      </c>
      <c r="T3">
        <v>0.27</v>
      </c>
      <c r="U3">
        <v>0.09</v>
      </c>
      <c r="V3">
        <v>0.13</v>
      </c>
      <c r="W3">
        <v>0.26</v>
      </c>
      <c r="X3">
        <v>0.13</v>
      </c>
      <c r="Y3">
        <v>0.12</v>
      </c>
      <c r="Z3" s="23">
        <f>E3/P3</f>
        <v>3.8511712171057091E-4</v>
      </c>
      <c r="AA3" s="23">
        <f>B3/P3</f>
        <v>1.5431805792486962E-3</v>
      </c>
      <c r="AB3">
        <f>LOG(E3/(B3-E3))</f>
        <v>-0.4781395306419674</v>
      </c>
      <c r="AC3">
        <f>LOG(Z3)</f>
        <v>-3.4144071728882381</v>
      </c>
      <c r="AD3" s="21">
        <f>IF(I3=0,$AL$1,I3)</f>
        <v>43918</v>
      </c>
      <c r="AE3" s="21">
        <f>IF(J3=0,$AL$1,J3)</f>
        <v>43945</v>
      </c>
      <c r="AF3">
        <f t="shared" ref="AF3:AF51" si="0">AE3-AD3</f>
        <v>27</v>
      </c>
      <c r="AG3">
        <f>$AL$1-AE3</f>
        <v>69</v>
      </c>
      <c r="AH3">
        <f>$AL$1-M3</f>
        <v>69</v>
      </c>
      <c r="AI3">
        <f t="shared" ref="AI3:AI52" si="1">N3</f>
        <v>370</v>
      </c>
      <c r="AJ3">
        <f t="shared" ref="AJ3:AJ52" si="2">Q3</f>
        <v>10.9</v>
      </c>
    </row>
    <row r="4" spans="1:39" x14ac:dyDescent="0.45">
      <c r="A4" t="s">
        <v>108</v>
      </c>
      <c r="B4">
        <v>98089</v>
      </c>
      <c r="C4">
        <v>1809</v>
      </c>
      <c r="D4">
        <v>25.2</v>
      </c>
      <c r="E4">
        <v>28038</v>
      </c>
      <c r="F4">
        <v>1367.7</v>
      </c>
      <c r="G4">
        <v>604362</v>
      </c>
      <c r="H4" s="12">
        <v>43901</v>
      </c>
      <c r="I4" s="10">
        <v>43921</v>
      </c>
      <c r="J4" s="13">
        <v>43967</v>
      </c>
      <c r="K4" s="10">
        <v>43920</v>
      </c>
      <c r="L4" s="13">
        <v>43959</v>
      </c>
      <c r="M4" s="10">
        <v>43959</v>
      </c>
      <c r="N4">
        <v>240</v>
      </c>
      <c r="O4">
        <v>62.91</v>
      </c>
      <c r="P4">
        <v>7171646</v>
      </c>
      <c r="Q4">
        <v>14</v>
      </c>
      <c r="R4">
        <v>39.1</v>
      </c>
      <c r="S4">
        <v>59282</v>
      </c>
      <c r="T4">
        <v>0.24</v>
      </c>
      <c r="U4">
        <v>0.09</v>
      </c>
      <c r="V4">
        <v>0.12</v>
      </c>
      <c r="W4">
        <v>0.24</v>
      </c>
      <c r="X4">
        <v>0.12</v>
      </c>
      <c r="Y4">
        <v>0.18</v>
      </c>
      <c r="Z4" s="23">
        <f t="shared" ref="Z4" si="3">E4/P4</f>
        <v>3.9095627419423662E-3</v>
      </c>
      <c r="AA4" s="23">
        <f>B4/P4</f>
        <v>1.367733432464458E-2</v>
      </c>
      <c r="AB4">
        <f t="shared" ref="AB4:AB52" si="4">LOG(E4/(B4-E4))</f>
        <v>-0.39766730794805549</v>
      </c>
      <c r="AC4">
        <f>LOG(Z4)</f>
        <v>-2.4078718127782115</v>
      </c>
      <c r="AD4" s="21">
        <f>IF(I4=0,$AL$1,I4)</f>
        <v>43921</v>
      </c>
      <c r="AE4" s="21">
        <f>IF(J4=0,$AL$1,J4)</f>
        <v>43967</v>
      </c>
      <c r="AF4">
        <f t="shared" si="0"/>
        <v>46</v>
      </c>
      <c r="AG4">
        <f>$AL$1-AE4</f>
        <v>47</v>
      </c>
      <c r="AH4">
        <f>$AL$1-M4</f>
        <v>55</v>
      </c>
      <c r="AI4">
        <f t="shared" si="1"/>
        <v>240</v>
      </c>
      <c r="AJ4">
        <f t="shared" si="2"/>
        <v>14</v>
      </c>
    </row>
    <row r="5" spans="1:39" x14ac:dyDescent="0.45">
      <c r="A5" t="s">
        <v>39</v>
      </c>
      <c r="B5">
        <v>23814</v>
      </c>
      <c r="C5">
        <v>287</v>
      </c>
      <c r="D5">
        <v>9.5</v>
      </c>
      <c r="E5">
        <v>4504</v>
      </c>
      <c r="F5">
        <v>790.2</v>
      </c>
      <c r="G5">
        <v>338893</v>
      </c>
      <c r="H5" s="12">
        <v>43901</v>
      </c>
      <c r="I5" s="11">
        <v>0</v>
      </c>
      <c r="J5" s="14">
        <v>0</v>
      </c>
      <c r="K5" s="11">
        <v>0</v>
      </c>
      <c r="L5" s="13">
        <v>43955</v>
      </c>
      <c r="M5" s="10">
        <v>43962</v>
      </c>
      <c r="N5">
        <v>451</v>
      </c>
      <c r="O5">
        <v>56.67</v>
      </c>
      <c r="P5">
        <v>3013825</v>
      </c>
      <c r="Q5">
        <v>17.2</v>
      </c>
      <c r="R5">
        <v>43.5</v>
      </c>
      <c r="S5">
        <v>32336</v>
      </c>
      <c r="T5">
        <v>0.25</v>
      </c>
      <c r="U5">
        <v>0.09</v>
      </c>
      <c r="V5">
        <v>0.12</v>
      </c>
      <c r="W5">
        <v>0.25</v>
      </c>
      <c r="X5">
        <v>0.13</v>
      </c>
      <c r="Y5">
        <v>0.17</v>
      </c>
      <c r="Z5" s="23">
        <f t="shared" ref="Z5:Z52" si="5">E5/P5</f>
        <v>1.4944464260532712E-3</v>
      </c>
      <c r="AA5" s="23">
        <f>B5/P5</f>
        <v>7.9015868539148749E-3</v>
      </c>
      <c r="AB5">
        <f t="shared" si="4"/>
        <v>-0.63218389193610491</v>
      </c>
      <c r="AC5">
        <f t="shared" ref="AC5:AC52" si="6">LOG(Z5)</f>
        <v>-2.8255196492339185</v>
      </c>
      <c r="AD5" s="21">
        <f>IF(I5=0,$AL$1,I5)</f>
        <v>44014</v>
      </c>
      <c r="AE5" s="21">
        <f>IF(J5=0,$AL$1,J5)</f>
        <v>44014</v>
      </c>
      <c r="AF5">
        <v>0</v>
      </c>
      <c r="AG5">
        <f>$AL$1-AE5</f>
        <v>0</v>
      </c>
      <c r="AH5">
        <f>$AL$1-M5</f>
        <v>52</v>
      </c>
      <c r="AI5">
        <f t="shared" si="1"/>
        <v>451</v>
      </c>
      <c r="AJ5">
        <f t="shared" si="2"/>
        <v>17.2</v>
      </c>
    </row>
    <row r="6" spans="1:39" x14ac:dyDescent="0.45">
      <c r="A6" t="s">
        <v>40</v>
      </c>
      <c r="B6">
        <v>260155</v>
      </c>
      <c r="C6">
        <v>6331</v>
      </c>
      <c r="D6">
        <v>16</v>
      </c>
      <c r="E6">
        <v>53722</v>
      </c>
      <c r="F6">
        <v>657.7</v>
      </c>
      <c r="G6">
        <v>4680138</v>
      </c>
      <c r="H6" s="12">
        <v>43894</v>
      </c>
      <c r="I6" s="10">
        <v>43909</v>
      </c>
      <c r="J6" s="14">
        <v>0</v>
      </c>
      <c r="K6" s="10">
        <v>43909</v>
      </c>
      <c r="L6" s="13">
        <v>43959</v>
      </c>
      <c r="M6" s="10">
        <v>43956</v>
      </c>
      <c r="N6">
        <v>450</v>
      </c>
      <c r="O6">
        <v>241.65</v>
      </c>
      <c r="P6">
        <v>39557045</v>
      </c>
      <c r="Q6">
        <v>12.8</v>
      </c>
      <c r="R6">
        <v>33.299999999999997</v>
      </c>
      <c r="S6">
        <v>268818</v>
      </c>
      <c r="T6">
        <v>0.24</v>
      </c>
      <c r="U6">
        <v>0.09</v>
      </c>
      <c r="V6">
        <v>0.14000000000000001</v>
      </c>
      <c r="W6">
        <v>0.26</v>
      </c>
      <c r="X6">
        <v>0.12</v>
      </c>
      <c r="Y6">
        <v>0.14000000000000001</v>
      </c>
      <c r="Z6" s="23">
        <f t="shared" si="5"/>
        <v>1.3580893112718608E-3</v>
      </c>
      <c r="AA6" s="23">
        <f t="shared" ref="AA6:AA52" si="7">B6/P6</f>
        <v>6.5767046047044211E-3</v>
      </c>
      <c r="AB6">
        <f t="shared" si="4"/>
        <v>-0.58462695150778443</v>
      </c>
      <c r="AC6">
        <f t="shared" si="6"/>
        <v>-2.8670716688499676</v>
      </c>
      <c r="AD6" s="21">
        <f>IF(I6=0,$AL$1,I6)</f>
        <v>43909</v>
      </c>
      <c r="AE6" s="21">
        <f>IF(J6=0,$AL$1,J6)</f>
        <v>44014</v>
      </c>
      <c r="AF6">
        <f t="shared" si="0"/>
        <v>105</v>
      </c>
      <c r="AG6">
        <f>$AL$1-AE6</f>
        <v>0</v>
      </c>
      <c r="AH6">
        <f>$AL$1-M6</f>
        <v>58</v>
      </c>
      <c r="AI6">
        <f t="shared" si="1"/>
        <v>450</v>
      </c>
      <c r="AJ6">
        <f t="shared" si="2"/>
        <v>12.8</v>
      </c>
    </row>
    <row r="7" spans="1:39" x14ac:dyDescent="0.45">
      <c r="A7" t="s">
        <v>41</v>
      </c>
      <c r="B7">
        <v>34065</v>
      </c>
      <c r="C7">
        <v>1701</v>
      </c>
      <c r="D7">
        <v>299</v>
      </c>
      <c r="E7">
        <v>2043</v>
      </c>
      <c r="F7">
        <v>598.1</v>
      </c>
      <c r="G7">
        <v>350717</v>
      </c>
      <c r="H7" s="12">
        <v>43901</v>
      </c>
      <c r="I7" s="10">
        <v>43916</v>
      </c>
      <c r="J7" s="13">
        <v>43948</v>
      </c>
      <c r="K7" s="10">
        <v>43916</v>
      </c>
      <c r="L7" s="13">
        <v>43952</v>
      </c>
      <c r="M7" s="10">
        <v>43944</v>
      </c>
      <c r="N7">
        <v>618</v>
      </c>
      <c r="O7">
        <v>54.72</v>
      </c>
      <c r="P7">
        <v>5695564</v>
      </c>
      <c r="Q7">
        <v>9.6</v>
      </c>
      <c r="R7">
        <v>31.3</v>
      </c>
      <c r="S7">
        <v>38526</v>
      </c>
      <c r="T7">
        <v>0.24</v>
      </c>
      <c r="U7">
        <v>0.09</v>
      </c>
      <c r="V7">
        <v>0.14000000000000001</v>
      </c>
      <c r="W7">
        <v>0.26</v>
      </c>
      <c r="X7">
        <v>0.13</v>
      </c>
      <c r="Y7">
        <v>0.14000000000000001</v>
      </c>
      <c r="Z7" s="23">
        <f t="shared" si="5"/>
        <v>3.5870020949637299E-4</v>
      </c>
      <c r="AA7" s="23">
        <f t="shared" si="7"/>
        <v>5.9809704534967917E-3</v>
      </c>
      <c r="AB7">
        <f t="shared" si="4"/>
        <v>-1.1951800865547835</v>
      </c>
      <c r="AC7">
        <f t="shared" si="6"/>
        <v>-3.445268369677275</v>
      </c>
      <c r="AD7" s="21">
        <f>IF(I7=0,$AL$1,I7)</f>
        <v>43916</v>
      </c>
      <c r="AE7" s="21">
        <f>IF(J7=0,$AL$1,J7)</f>
        <v>43948</v>
      </c>
      <c r="AF7">
        <f t="shared" si="0"/>
        <v>32</v>
      </c>
      <c r="AG7">
        <f>$AL$1-AE7</f>
        <v>66</v>
      </c>
      <c r="AH7">
        <f>$AL$1-M7</f>
        <v>70</v>
      </c>
      <c r="AI7">
        <f t="shared" si="1"/>
        <v>618</v>
      </c>
      <c r="AJ7">
        <f t="shared" si="2"/>
        <v>9.6</v>
      </c>
    </row>
    <row r="8" spans="1:39" x14ac:dyDescent="0.45">
      <c r="A8" t="s">
        <v>42</v>
      </c>
      <c r="B8">
        <v>46717</v>
      </c>
      <c r="C8">
        <v>4335</v>
      </c>
      <c r="D8">
        <v>121.3</v>
      </c>
      <c r="E8">
        <v>511</v>
      </c>
      <c r="F8">
        <v>1307.5999999999999</v>
      </c>
      <c r="G8">
        <v>499669</v>
      </c>
      <c r="H8" s="12">
        <v>43900</v>
      </c>
      <c r="I8" s="21">
        <v>43913</v>
      </c>
      <c r="J8" s="14">
        <v>0</v>
      </c>
      <c r="K8" s="10">
        <v>43913</v>
      </c>
      <c r="L8" s="13">
        <v>43971</v>
      </c>
      <c r="M8" s="10">
        <v>43924</v>
      </c>
      <c r="N8">
        <v>649</v>
      </c>
      <c r="O8">
        <v>644.54</v>
      </c>
      <c r="P8">
        <v>3572665</v>
      </c>
      <c r="Q8">
        <v>10.4</v>
      </c>
      <c r="R8">
        <v>36</v>
      </c>
      <c r="S8">
        <v>31230</v>
      </c>
      <c r="T8">
        <v>0.22</v>
      </c>
      <c r="U8">
        <v>0.08</v>
      </c>
      <c r="V8">
        <v>0.11</v>
      </c>
      <c r="W8">
        <v>0.27</v>
      </c>
      <c r="X8">
        <v>0.15</v>
      </c>
      <c r="Y8">
        <v>0.17</v>
      </c>
      <c r="Z8" s="23">
        <f t="shared" si="5"/>
        <v>1.4303048284683843E-4</v>
      </c>
      <c r="AA8" s="23">
        <f t="shared" si="7"/>
        <v>1.3076233008132584E-2</v>
      </c>
      <c r="AB8">
        <f t="shared" si="4"/>
        <v>-1.9562774736400368</v>
      </c>
      <c r="AC8">
        <f t="shared" si="6"/>
        <v>-3.8445713952526472</v>
      </c>
      <c r="AD8" s="21">
        <f>IF(I8=0,$AL$1,I8)</f>
        <v>43913</v>
      </c>
      <c r="AE8" s="21">
        <f>IF(J8=0,$AL$1,J8)</f>
        <v>44014</v>
      </c>
      <c r="AH8">
        <f>$AL$1-M8</f>
        <v>90</v>
      </c>
      <c r="AI8">
        <f t="shared" si="1"/>
        <v>649</v>
      </c>
      <c r="AJ8">
        <f t="shared" si="2"/>
        <v>10.4</v>
      </c>
    </row>
    <row r="9" spans="1:39" x14ac:dyDescent="0.45">
      <c r="A9" t="s">
        <v>43</v>
      </c>
      <c r="B9">
        <v>12348</v>
      </c>
      <c r="C9">
        <v>512</v>
      </c>
      <c r="D9">
        <v>52.9</v>
      </c>
      <c r="E9">
        <v>1095</v>
      </c>
      <c r="F9">
        <v>1276.7</v>
      </c>
      <c r="G9">
        <v>123941</v>
      </c>
      <c r="H9" s="12">
        <v>43903</v>
      </c>
      <c r="I9" s="10">
        <v>43914</v>
      </c>
      <c r="J9" s="13">
        <v>43983</v>
      </c>
      <c r="K9" s="10">
        <v>43914</v>
      </c>
      <c r="L9" s="13">
        <v>43959</v>
      </c>
      <c r="M9" s="10">
        <v>43952</v>
      </c>
      <c r="N9">
        <v>400</v>
      </c>
      <c r="O9">
        <v>388.58</v>
      </c>
      <c r="P9">
        <v>967171</v>
      </c>
      <c r="Q9">
        <v>12.5</v>
      </c>
      <c r="R9">
        <v>41.3</v>
      </c>
      <c r="S9">
        <v>9433</v>
      </c>
      <c r="T9">
        <v>0.22</v>
      </c>
      <c r="U9">
        <v>0.08</v>
      </c>
      <c r="V9">
        <v>0.12</v>
      </c>
      <c r="W9">
        <v>0.25</v>
      </c>
      <c r="X9">
        <v>0.14000000000000001</v>
      </c>
      <c r="Y9">
        <v>0.19</v>
      </c>
      <c r="Z9" s="23">
        <f t="shared" si="5"/>
        <v>1.1321679413464631E-3</v>
      </c>
      <c r="AA9" s="23">
        <f t="shared" si="7"/>
        <v>1.2767132182416553E-2</v>
      </c>
      <c r="AB9">
        <f t="shared" si="4"/>
        <v>-1.0118541996942481</v>
      </c>
      <c r="AC9">
        <f t="shared" si="6"/>
        <v>-2.9460891468312589</v>
      </c>
      <c r="AD9" s="21">
        <f>IF(I9=0,$AL$1,I9)</f>
        <v>43914</v>
      </c>
      <c r="AE9" s="21">
        <f>IF(J9=0,$AL$1,J9)</f>
        <v>43983</v>
      </c>
      <c r="AF9">
        <f t="shared" si="0"/>
        <v>69</v>
      </c>
      <c r="AG9">
        <f>$AL$1-AE9</f>
        <v>31</v>
      </c>
      <c r="AH9">
        <f>$AL$1-M9</f>
        <v>62</v>
      </c>
      <c r="AI9">
        <f t="shared" si="1"/>
        <v>400</v>
      </c>
      <c r="AJ9">
        <f t="shared" si="2"/>
        <v>12.5</v>
      </c>
    </row>
    <row r="10" spans="1:39" x14ac:dyDescent="0.45">
      <c r="A10" t="s">
        <v>44</v>
      </c>
      <c r="B10">
        <v>10482</v>
      </c>
      <c r="C10">
        <v>559</v>
      </c>
      <c r="D10">
        <v>79.599999999999994</v>
      </c>
      <c r="E10">
        <v>266</v>
      </c>
      <c r="F10">
        <v>1492.2</v>
      </c>
      <c r="G10">
        <v>105993</v>
      </c>
      <c r="H10" s="12">
        <v>43901</v>
      </c>
      <c r="I10" s="10">
        <v>43922</v>
      </c>
      <c r="J10" s="13">
        <v>43980</v>
      </c>
      <c r="K10" s="10">
        <v>43915</v>
      </c>
      <c r="L10" s="13">
        <v>43980</v>
      </c>
      <c r="M10" s="10">
        <v>43936</v>
      </c>
      <c r="N10">
        <v>444</v>
      </c>
      <c r="O10">
        <v>11496.81</v>
      </c>
      <c r="P10">
        <v>702455</v>
      </c>
      <c r="Q10">
        <v>16.2</v>
      </c>
      <c r="R10">
        <v>31.8</v>
      </c>
      <c r="S10">
        <v>5008</v>
      </c>
      <c r="T10">
        <v>0.2</v>
      </c>
      <c r="U10">
        <v>0.1</v>
      </c>
      <c r="V10">
        <v>0.21</v>
      </c>
      <c r="W10">
        <v>0.27</v>
      </c>
      <c r="X10">
        <v>0.1</v>
      </c>
      <c r="Y10">
        <v>0.12</v>
      </c>
      <c r="Z10" s="23">
        <f t="shared" si="5"/>
        <v>3.7867194339850951E-4</v>
      </c>
      <c r="AA10" s="23">
        <f t="shared" si="7"/>
        <v>1.4921952295876605E-2</v>
      </c>
      <c r="AB10">
        <f t="shared" si="4"/>
        <v>-1.5843992476242919</v>
      </c>
      <c r="AC10">
        <f t="shared" si="6"/>
        <v>-3.421736871479641</v>
      </c>
      <c r="AD10" s="21">
        <f>IF(I10=0,$AL$1,I10)</f>
        <v>43922</v>
      </c>
      <c r="AE10" s="21">
        <f>IF(J10=0,$AL$1,J10)</f>
        <v>43980</v>
      </c>
      <c r="AF10">
        <f t="shared" si="0"/>
        <v>58</v>
      </c>
      <c r="AG10">
        <f>$AL$1-AE10</f>
        <v>34</v>
      </c>
      <c r="AH10">
        <f>$AL$1-M10</f>
        <v>78</v>
      </c>
      <c r="AI10">
        <f t="shared" si="1"/>
        <v>444</v>
      </c>
      <c r="AJ10">
        <f t="shared" si="2"/>
        <v>16.2</v>
      </c>
    </row>
    <row r="11" spans="1:39" x14ac:dyDescent="0.45">
      <c r="A11" t="s">
        <v>45</v>
      </c>
      <c r="B11">
        <v>197076</v>
      </c>
      <c r="C11">
        <v>3731</v>
      </c>
      <c r="D11">
        <v>17.5</v>
      </c>
      <c r="E11">
        <v>66984</v>
      </c>
      <c r="F11">
        <v>925.3</v>
      </c>
      <c r="G11">
        <v>2200199</v>
      </c>
      <c r="H11" s="12">
        <v>43899</v>
      </c>
      <c r="I11" s="10">
        <v>43924</v>
      </c>
      <c r="J11" s="13">
        <v>43969</v>
      </c>
      <c r="K11" s="11">
        <v>0</v>
      </c>
      <c r="L11" s="13">
        <v>43969</v>
      </c>
      <c r="M11" s="10">
        <v>43962</v>
      </c>
      <c r="N11">
        <v>275</v>
      </c>
      <c r="O11">
        <v>323.89999999999998</v>
      </c>
      <c r="P11">
        <v>21299325</v>
      </c>
      <c r="Q11">
        <v>13.6</v>
      </c>
      <c r="R11">
        <v>42.1</v>
      </c>
      <c r="S11">
        <v>205426</v>
      </c>
      <c r="T11">
        <v>0.21</v>
      </c>
      <c r="U11">
        <v>0.08</v>
      </c>
      <c r="V11">
        <v>0.12</v>
      </c>
      <c r="W11">
        <v>0.25</v>
      </c>
      <c r="X11">
        <v>0.14000000000000001</v>
      </c>
      <c r="Y11">
        <v>0.21</v>
      </c>
      <c r="Z11" s="23">
        <f t="shared" si="5"/>
        <v>3.1448883943505251E-3</v>
      </c>
      <c r="AA11" s="23">
        <f t="shared" si="7"/>
        <v>9.2526875851699532E-3</v>
      </c>
      <c r="AB11">
        <f t="shared" si="4"/>
        <v>-0.28827951226849219</v>
      </c>
      <c r="AC11">
        <f t="shared" si="6"/>
        <v>-2.502394762167123</v>
      </c>
      <c r="AD11" s="21">
        <f>IF(I11=0,$AL$1,I11)</f>
        <v>43924</v>
      </c>
      <c r="AE11" s="21">
        <f>IF(J11=0,$AL$1,J11)</f>
        <v>43969</v>
      </c>
      <c r="AF11">
        <f t="shared" si="0"/>
        <v>45</v>
      </c>
      <c r="AG11">
        <f>$AL$1-AE11</f>
        <v>45</v>
      </c>
      <c r="AH11">
        <f>$AL$1-M11</f>
        <v>52</v>
      </c>
      <c r="AI11">
        <f t="shared" si="1"/>
        <v>275</v>
      </c>
      <c r="AJ11">
        <f t="shared" si="2"/>
        <v>13.6</v>
      </c>
    </row>
    <row r="12" spans="1:39" x14ac:dyDescent="0.45">
      <c r="A12" t="s">
        <v>46</v>
      </c>
      <c r="B12">
        <v>95516</v>
      </c>
      <c r="C12">
        <v>2860</v>
      </c>
      <c r="D12">
        <v>27.2</v>
      </c>
      <c r="E12">
        <v>20531</v>
      </c>
      <c r="F12">
        <v>908</v>
      </c>
      <c r="G12">
        <v>949185</v>
      </c>
      <c r="H12" s="12">
        <v>43904</v>
      </c>
      <c r="I12" s="10">
        <v>43924</v>
      </c>
      <c r="J12" s="13">
        <v>43952</v>
      </c>
      <c r="K12" s="11">
        <v>0</v>
      </c>
      <c r="L12" s="13">
        <v>43952</v>
      </c>
      <c r="M12" s="10">
        <v>43948</v>
      </c>
      <c r="N12">
        <v>365</v>
      </c>
      <c r="O12">
        <v>177.02</v>
      </c>
      <c r="P12">
        <v>10519475</v>
      </c>
      <c r="Q12">
        <v>14.3</v>
      </c>
      <c r="R12">
        <v>36.200000000000003</v>
      </c>
      <c r="S12">
        <v>85202</v>
      </c>
      <c r="T12">
        <v>0.26</v>
      </c>
      <c r="U12">
        <v>0.09</v>
      </c>
      <c r="V12">
        <v>0.12</v>
      </c>
      <c r="W12">
        <v>0.27</v>
      </c>
      <c r="X12">
        <v>0.12</v>
      </c>
      <c r="Y12">
        <v>0.14000000000000001</v>
      </c>
      <c r="Z12" s="23">
        <f t="shared" si="5"/>
        <v>1.9517133697261508E-3</v>
      </c>
      <c r="AA12" s="23">
        <f t="shared" si="7"/>
        <v>9.0799208135386982E-3</v>
      </c>
      <c r="AB12">
        <f t="shared" si="4"/>
        <v>-0.56256429281346254</v>
      </c>
      <c r="AC12">
        <f t="shared" si="6"/>
        <v>-2.7095839628407377</v>
      </c>
      <c r="AD12" s="21">
        <f>IF(I12=0,$AL$1,I12)</f>
        <v>43924</v>
      </c>
      <c r="AE12" s="21">
        <f>IF(J12=0,$AL$1,J12)</f>
        <v>43952</v>
      </c>
      <c r="AF12">
        <f t="shared" si="0"/>
        <v>28</v>
      </c>
      <c r="AG12">
        <f>$AL$1-AE12</f>
        <v>62</v>
      </c>
      <c r="AH12">
        <f>$AL$1-M12</f>
        <v>66</v>
      </c>
      <c r="AI12">
        <f t="shared" si="1"/>
        <v>365</v>
      </c>
      <c r="AJ12">
        <f t="shared" si="2"/>
        <v>14.3</v>
      </c>
    </row>
    <row r="13" spans="1:39" x14ac:dyDescent="0.45">
      <c r="A13" t="s">
        <v>47</v>
      </c>
      <c r="B13">
        <v>939</v>
      </c>
      <c r="C13">
        <v>19</v>
      </c>
      <c r="D13">
        <v>1.3</v>
      </c>
      <c r="E13">
        <v>137</v>
      </c>
      <c r="F13">
        <v>66.099999999999994</v>
      </c>
      <c r="G13">
        <v>84325</v>
      </c>
      <c r="H13" s="12">
        <v>43894</v>
      </c>
      <c r="I13" s="10">
        <v>43915</v>
      </c>
      <c r="J13" s="14">
        <v>0</v>
      </c>
      <c r="K13" s="10">
        <v>43915</v>
      </c>
      <c r="L13" s="13">
        <v>43958</v>
      </c>
      <c r="M13" s="10">
        <v>43937</v>
      </c>
      <c r="N13">
        <v>648</v>
      </c>
      <c r="O13">
        <v>129.94</v>
      </c>
      <c r="P13">
        <v>1420491</v>
      </c>
      <c r="Q13">
        <v>8.8000000000000007</v>
      </c>
      <c r="R13">
        <v>39.1</v>
      </c>
      <c r="S13">
        <v>11415</v>
      </c>
      <c r="T13">
        <v>0.23</v>
      </c>
      <c r="U13">
        <v>7.0000000000000007E-2</v>
      </c>
      <c r="V13">
        <v>0.12</v>
      </c>
      <c r="W13">
        <v>0.25</v>
      </c>
      <c r="X13">
        <v>0.13</v>
      </c>
      <c r="Y13">
        <v>0.19</v>
      </c>
      <c r="Z13" s="23">
        <f t="shared" si="5"/>
        <v>9.6445524822050973E-5</v>
      </c>
      <c r="AA13" s="23">
        <f t="shared" si="7"/>
        <v>6.6103903509420335E-4</v>
      </c>
      <c r="AB13">
        <f t="shared" si="4"/>
        <v>-0.76745380112775674</v>
      </c>
      <c r="AC13">
        <f t="shared" si="6"/>
        <v>-4.0157179192920447</v>
      </c>
      <c r="AD13" s="21">
        <f>IF(I13=0,$AL$1,I13)</f>
        <v>43915</v>
      </c>
      <c r="AE13" s="21">
        <f>IF(J13=0,$AL$1,J13)</f>
        <v>44014</v>
      </c>
      <c r="AF13">
        <f t="shared" si="0"/>
        <v>99</v>
      </c>
      <c r="AG13">
        <f>$AL$1-AE13</f>
        <v>0</v>
      </c>
      <c r="AH13">
        <f>$AL$1-M13</f>
        <v>77</v>
      </c>
      <c r="AI13">
        <f t="shared" si="1"/>
        <v>648</v>
      </c>
      <c r="AJ13">
        <f t="shared" si="2"/>
        <v>8.8000000000000007</v>
      </c>
    </row>
    <row r="14" spans="1:39" x14ac:dyDescent="0.45">
      <c r="A14" t="s">
        <v>48</v>
      </c>
      <c r="B14">
        <v>7733</v>
      </c>
      <c r="C14">
        <v>93</v>
      </c>
      <c r="D14">
        <v>5.3</v>
      </c>
      <c r="E14">
        <v>2414</v>
      </c>
      <c r="F14">
        <v>440.8</v>
      </c>
      <c r="G14">
        <v>104266</v>
      </c>
      <c r="H14" s="12">
        <v>43903</v>
      </c>
      <c r="I14" s="10">
        <v>43915</v>
      </c>
      <c r="J14" s="13">
        <v>43952</v>
      </c>
      <c r="K14" s="10">
        <v>43915</v>
      </c>
      <c r="L14" s="13">
        <v>43952</v>
      </c>
      <c r="M14" s="11">
        <v>0</v>
      </c>
      <c r="N14">
        <v>448</v>
      </c>
      <c r="O14">
        <v>20.99</v>
      </c>
      <c r="P14">
        <v>1754208</v>
      </c>
      <c r="Q14">
        <v>11.8</v>
      </c>
      <c r="R14">
        <v>36.200000000000003</v>
      </c>
      <c r="S14">
        <v>14261</v>
      </c>
      <c r="T14">
        <v>0.27</v>
      </c>
      <c r="U14">
        <v>0.09</v>
      </c>
      <c r="V14">
        <v>0.12</v>
      </c>
      <c r="W14">
        <v>0.24</v>
      </c>
      <c r="X14">
        <v>0.12</v>
      </c>
      <c r="Y14">
        <v>0.16</v>
      </c>
      <c r="Z14" s="23">
        <f t="shared" si="5"/>
        <v>1.376119593571572E-3</v>
      </c>
      <c r="AA14" s="23">
        <f t="shared" si="7"/>
        <v>4.4082571736076904E-3</v>
      </c>
      <c r="AB14">
        <f t="shared" si="4"/>
        <v>-0.34309272455924983</v>
      </c>
      <c r="AC14">
        <f t="shared" si="6"/>
        <v>-2.8613438214993216</v>
      </c>
      <c r="AD14" s="21">
        <f>IF(I14=0,$AL$1,I14)</f>
        <v>43915</v>
      </c>
      <c r="AE14" s="21">
        <f>IF(J14=0,$AL$1,J14)</f>
        <v>43952</v>
      </c>
      <c r="AF14">
        <f t="shared" si="0"/>
        <v>37</v>
      </c>
      <c r="AG14">
        <f>$AL$1-AE14</f>
        <v>62</v>
      </c>
      <c r="AH14">
        <v>0</v>
      </c>
      <c r="AI14">
        <f t="shared" si="1"/>
        <v>448</v>
      </c>
      <c r="AJ14">
        <f t="shared" si="2"/>
        <v>11.8</v>
      </c>
    </row>
    <row r="15" spans="1:39" x14ac:dyDescent="0.45">
      <c r="A15" t="s">
        <v>49</v>
      </c>
      <c r="B15">
        <v>148373</v>
      </c>
      <c r="C15">
        <v>7230</v>
      </c>
      <c r="D15">
        <v>56.7</v>
      </c>
      <c r="E15">
        <v>6243</v>
      </c>
      <c r="F15">
        <v>1164.5</v>
      </c>
      <c r="G15">
        <v>1762828</v>
      </c>
      <c r="H15" s="12">
        <v>43899</v>
      </c>
      <c r="I15" s="10">
        <v>43911</v>
      </c>
      <c r="J15" s="13">
        <v>43980</v>
      </c>
      <c r="K15" s="10">
        <v>43911</v>
      </c>
      <c r="L15" s="13">
        <v>43980</v>
      </c>
      <c r="M15" s="10">
        <v>43952</v>
      </c>
      <c r="N15">
        <v>484</v>
      </c>
      <c r="O15">
        <v>220</v>
      </c>
      <c r="P15">
        <v>12741080</v>
      </c>
      <c r="Q15">
        <v>12.1</v>
      </c>
      <c r="R15">
        <v>36.200000000000003</v>
      </c>
      <c r="S15">
        <v>110022</v>
      </c>
      <c r="T15">
        <v>0.24</v>
      </c>
      <c r="U15">
        <v>0.09</v>
      </c>
      <c r="V15">
        <v>0.12</v>
      </c>
      <c r="W15">
        <v>0.26</v>
      </c>
      <c r="X15">
        <v>0.13</v>
      </c>
      <c r="Y15">
        <v>0.15</v>
      </c>
      <c r="Z15" s="23">
        <f t="shared" si="5"/>
        <v>4.8998985957234399E-4</v>
      </c>
      <c r="AA15" s="23">
        <f t="shared" si="7"/>
        <v>1.1645245144053722E-2</v>
      </c>
      <c r="AB15">
        <f t="shared" si="4"/>
        <v>-1.3572924211054966</v>
      </c>
      <c r="AC15">
        <f t="shared" si="6"/>
        <v>-3.3098129076803535</v>
      </c>
      <c r="AD15" s="21">
        <f>IF(I15=0,$AL$1,I15)</f>
        <v>43911</v>
      </c>
      <c r="AE15" s="21">
        <f>IF(J15=0,$AL$1,J15)</f>
        <v>43980</v>
      </c>
      <c r="AF15">
        <f t="shared" si="0"/>
        <v>69</v>
      </c>
      <c r="AG15">
        <f>$AL$1-AE15</f>
        <v>34</v>
      </c>
      <c r="AH15">
        <f>$AL$1-M15</f>
        <v>62</v>
      </c>
      <c r="AI15">
        <f t="shared" si="1"/>
        <v>484</v>
      </c>
      <c r="AJ15">
        <f t="shared" si="2"/>
        <v>12.1</v>
      </c>
    </row>
    <row r="16" spans="1:39" x14ac:dyDescent="0.45">
      <c r="A16" t="s">
        <v>50</v>
      </c>
      <c r="B16">
        <v>48008</v>
      </c>
      <c r="C16">
        <v>2693</v>
      </c>
      <c r="D16">
        <v>40.200000000000003</v>
      </c>
      <c r="E16">
        <v>3433</v>
      </c>
      <c r="F16">
        <v>717.4</v>
      </c>
      <c r="G16">
        <v>521722</v>
      </c>
      <c r="H16" s="12">
        <v>43896</v>
      </c>
      <c r="I16" s="10">
        <v>43915</v>
      </c>
      <c r="J16" s="13">
        <v>43969</v>
      </c>
      <c r="K16" s="10">
        <v>43915</v>
      </c>
      <c r="L16" s="13">
        <v>43969</v>
      </c>
      <c r="M16" s="10">
        <v>43952</v>
      </c>
      <c r="N16">
        <v>390</v>
      </c>
      <c r="O16">
        <v>183.74</v>
      </c>
      <c r="P16">
        <v>6691878</v>
      </c>
      <c r="Q16">
        <v>13.1</v>
      </c>
      <c r="R16">
        <v>39.9</v>
      </c>
      <c r="S16">
        <v>65693</v>
      </c>
      <c r="T16">
        <v>0.25</v>
      </c>
      <c r="U16">
        <v>0.09</v>
      </c>
      <c r="V16">
        <v>0.12</v>
      </c>
      <c r="W16">
        <v>0.25</v>
      </c>
      <c r="X16">
        <v>0.13</v>
      </c>
      <c r="Y16">
        <v>0.16</v>
      </c>
      <c r="Z16" s="23">
        <f t="shared" si="5"/>
        <v>5.130099502710599E-4</v>
      </c>
      <c r="AA16" s="23">
        <f t="shared" si="7"/>
        <v>7.174069820161097E-3</v>
      </c>
      <c r="AB16">
        <f t="shared" si="4"/>
        <v>-1.113417548421642</v>
      </c>
      <c r="AC16">
        <f t="shared" si="6"/>
        <v>-3.2898742112899257</v>
      </c>
      <c r="AD16" s="21">
        <f>IF(I16=0,$AL$1,I16)</f>
        <v>43915</v>
      </c>
      <c r="AE16" s="21">
        <f>IF(J16=0,$AL$1,J16)</f>
        <v>43969</v>
      </c>
      <c r="AF16">
        <f t="shared" si="0"/>
        <v>54</v>
      </c>
      <c r="AG16">
        <f>$AL$1-AE16</f>
        <v>45</v>
      </c>
      <c r="AH16">
        <f>$AL$1-M16</f>
        <v>62</v>
      </c>
      <c r="AI16">
        <f t="shared" si="1"/>
        <v>390</v>
      </c>
      <c r="AJ16">
        <f t="shared" si="2"/>
        <v>13.1</v>
      </c>
    </row>
    <row r="17" spans="1:36" x14ac:dyDescent="0.45">
      <c r="A17" t="s">
        <v>51</v>
      </c>
      <c r="B17">
        <v>31353</v>
      </c>
      <c r="C17">
        <v>721</v>
      </c>
      <c r="D17">
        <v>22.8</v>
      </c>
      <c r="E17">
        <v>3341</v>
      </c>
      <c r="F17">
        <v>993.4</v>
      </c>
      <c r="G17">
        <v>332472</v>
      </c>
      <c r="H17" s="12">
        <v>43899</v>
      </c>
      <c r="I17" s="11">
        <v>0</v>
      </c>
      <c r="J17" s="14">
        <v>0</v>
      </c>
      <c r="K17" s="10">
        <v>43916</v>
      </c>
      <c r="L17" s="13">
        <v>43966</v>
      </c>
      <c r="M17" s="11">
        <v>0</v>
      </c>
      <c r="N17">
        <v>481</v>
      </c>
      <c r="O17">
        <v>56.09</v>
      </c>
      <c r="P17">
        <v>3156145</v>
      </c>
      <c r="Q17">
        <v>11.2</v>
      </c>
      <c r="R17">
        <v>36.9</v>
      </c>
      <c r="S17">
        <v>30367</v>
      </c>
      <c r="T17">
        <v>0.25</v>
      </c>
      <c r="U17">
        <v>0.09</v>
      </c>
      <c r="V17">
        <v>0.12</v>
      </c>
      <c r="W17">
        <v>0.24</v>
      </c>
      <c r="X17">
        <v>0.13</v>
      </c>
      <c r="Y17">
        <v>0.17</v>
      </c>
      <c r="Z17" s="23">
        <f t="shared" si="5"/>
        <v>1.0585698692550565E-3</v>
      </c>
      <c r="AA17" s="23">
        <f t="shared" si="7"/>
        <v>9.933954238477637E-3</v>
      </c>
      <c r="AB17">
        <f t="shared" si="4"/>
        <v>-0.92346764203782261</v>
      </c>
      <c r="AC17">
        <f t="shared" si="6"/>
        <v>-2.975280471767852</v>
      </c>
      <c r="AD17" s="21">
        <f>IF(I17=0,$AL$1,I17)</f>
        <v>44014</v>
      </c>
      <c r="AE17" s="21">
        <f>IF(J17=0,$AL$1,J17)</f>
        <v>44014</v>
      </c>
      <c r="AF17">
        <v>0</v>
      </c>
      <c r="AG17">
        <f>$AL$1-AE17</f>
        <v>0</v>
      </c>
      <c r="AH17">
        <v>0</v>
      </c>
      <c r="AI17">
        <f t="shared" si="1"/>
        <v>481</v>
      </c>
      <c r="AJ17">
        <f t="shared" si="2"/>
        <v>11.2</v>
      </c>
    </row>
    <row r="18" spans="1:36" x14ac:dyDescent="0.45">
      <c r="A18" t="s">
        <v>52</v>
      </c>
      <c r="B18">
        <v>15919</v>
      </c>
      <c r="C18">
        <v>277</v>
      </c>
      <c r="D18">
        <v>9.5</v>
      </c>
      <c r="E18">
        <v>2381</v>
      </c>
      <c r="F18">
        <v>546.79999999999995</v>
      </c>
      <c r="G18">
        <v>191561</v>
      </c>
      <c r="H18" s="12">
        <v>43902</v>
      </c>
      <c r="I18" s="10">
        <v>43920</v>
      </c>
      <c r="J18" s="13">
        <v>43955</v>
      </c>
      <c r="K18" s="10">
        <v>43920</v>
      </c>
      <c r="L18" s="13">
        <v>43955</v>
      </c>
      <c r="M18" s="11">
        <v>0</v>
      </c>
      <c r="N18">
        <v>488</v>
      </c>
      <c r="O18">
        <v>35.39</v>
      </c>
      <c r="P18">
        <v>2911505</v>
      </c>
      <c r="Q18">
        <v>12</v>
      </c>
      <c r="R18">
        <v>38</v>
      </c>
      <c r="S18">
        <v>27537</v>
      </c>
      <c r="T18">
        <v>0.26</v>
      </c>
      <c r="U18">
        <v>0.09</v>
      </c>
      <c r="V18">
        <v>0.12</v>
      </c>
      <c r="W18">
        <v>0.24</v>
      </c>
      <c r="X18">
        <v>0.13</v>
      </c>
      <c r="Y18">
        <v>0.16</v>
      </c>
      <c r="Z18" s="23">
        <f t="shared" si="5"/>
        <v>8.1779011198675601E-4</v>
      </c>
      <c r="AA18" s="23">
        <f t="shared" si="7"/>
        <v>5.4676189805615994E-3</v>
      </c>
      <c r="AB18">
        <f t="shared" si="4"/>
        <v>-0.75479511435635982</v>
      </c>
      <c r="AC18">
        <f t="shared" si="6"/>
        <v>-3.0873581448645275</v>
      </c>
      <c r="AD18" s="21">
        <f>IF(I18=0,$AL$1,I18)</f>
        <v>43920</v>
      </c>
      <c r="AE18" s="21">
        <f>IF(J18=0,$AL$1,J18)</f>
        <v>43955</v>
      </c>
      <c r="AF18">
        <f t="shared" si="0"/>
        <v>35</v>
      </c>
      <c r="AG18">
        <f>$AL$1-AE18</f>
        <v>59</v>
      </c>
      <c r="AH18">
        <v>0</v>
      </c>
      <c r="AI18">
        <f t="shared" si="1"/>
        <v>488</v>
      </c>
      <c r="AJ18">
        <f t="shared" si="2"/>
        <v>12</v>
      </c>
    </row>
    <row r="19" spans="1:36" x14ac:dyDescent="0.45">
      <c r="A19" t="s">
        <v>53</v>
      </c>
      <c r="B19">
        <v>16376</v>
      </c>
      <c r="C19">
        <v>585</v>
      </c>
      <c r="D19">
        <v>13.1</v>
      </c>
      <c r="E19">
        <v>1209</v>
      </c>
      <c r="F19">
        <v>366.5</v>
      </c>
      <c r="H19" s="12">
        <v>43896</v>
      </c>
      <c r="I19" s="11">
        <v>0</v>
      </c>
      <c r="J19" s="14">
        <v>0</v>
      </c>
      <c r="K19" s="10">
        <v>43916</v>
      </c>
      <c r="L19" s="13">
        <v>43962</v>
      </c>
      <c r="M19" s="10">
        <v>43962</v>
      </c>
      <c r="N19">
        <v>552</v>
      </c>
      <c r="O19">
        <v>110.58</v>
      </c>
      <c r="P19">
        <v>4468402</v>
      </c>
      <c r="Q19">
        <v>16.899999999999999</v>
      </c>
      <c r="R19">
        <v>43.6</v>
      </c>
      <c r="S19">
        <v>48707</v>
      </c>
      <c r="T19">
        <v>0.24</v>
      </c>
      <c r="U19">
        <v>0.09</v>
      </c>
      <c r="V19">
        <v>0.12</v>
      </c>
      <c r="W19">
        <v>0.26</v>
      </c>
      <c r="X19">
        <v>0.14000000000000001</v>
      </c>
      <c r="Y19">
        <v>0.16</v>
      </c>
      <c r="Z19" s="23">
        <f t="shared" si="5"/>
        <v>2.7056652467705459E-4</v>
      </c>
      <c r="AA19" s="23">
        <f t="shared" si="7"/>
        <v>3.6648448371475978E-3</v>
      </c>
      <c r="AB19">
        <f t="shared" si="4"/>
        <v>-1.0984733859054585</v>
      </c>
      <c r="AC19">
        <f t="shared" si="6"/>
        <v>-3.5677259366643019</v>
      </c>
      <c r="AD19" s="21">
        <f>IF(I19=0,$AL$1,I19)</f>
        <v>44014</v>
      </c>
      <c r="AE19" s="21">
        <f>IF(J19=0,$AL$1,J19)</f>
        <v>44014</v>
      </c>
      <c r="AF19">
        <v>0</v>
      </c>
      <c r="AG19">
        <f>$AL$1-AE19</f>
        <v>0</v>
      </c>
      <c r="AH19">
        <f>$AL$1-M19</f>
        <v>52</v>
      </c>
      <c r="AI19">
        <f t="shared" si="1"/>
        <v>552</v>
      </c>
      <c r="AJ19">
        <f t="shared" si="2"/>
        <v>16.899999999999999</v>
      </c>
    </row>
    <row r="20" spans="1:36" x14ac:dyDescent="0.45">
      <c r="A20" t="s">
        <v>54</v>
      </c>
      <c r="B20">
        <v>65226</v>
      </c>
      <c r="C20">
        <v>3288</v>
      </c>
      <c r="D20">
        <v>70.599999999999994</v>
      </c>
      <c r="E20">
        <v>10457</v>
      </c>
      <c r="F20">
        <v>1399.7</v>
      </c>
      <c r="G20">
        <v>802454</v>
      </c>
      <c r="H20" s="12">
        <v>43901</v>
      </c>
      <c r="I20" s="10">
        <v>43913</v>
      </c>
      <c r="J20" s="13">
        <v>43966</v>
      </c>
      <c r="K20" s="10">
        <v>43913</v>
      </c>
      <c r="L20" s="13">
        <v>43952</v>
      </c>
      <c r="M20" s="10">
        <v>43952</v>
      </c>
      <c r="N20">
        <v>247</v>
      </c>
      <c r="O20">
        <v>88.97</v>
      </c>
      <c r="P20">
        <v>4659978</v>
      </c>
      <c r="Q20">
        <v>18.600000000000001</v>
      </c>
      <c r="R20">
        <v>42.1</v>
      </c>
      <c r="S20">
        <v>46048</v>
      </c>
      <c r="T20">
        <v>0.25</v>
      </c>
      <c r="U20">
        <v>0.09</v>
      </c>
      <c r="V20">
        <v>0.12</v>
      </c>
      <c r="W20">
        <v>0.25</v>
      </c>
      <c r="X20">
        <v>0.13</v>
      </c>
      <c r="Y20">
        <v>0.15</v>
      </c>
      <c r="Z20" s="23">
        <f t="shared" si="5"/>
        <v>2.2440020103099197E-3</v>
      </c>
      <c r="AA20" s="23">
        <f t="shared" si="7"/>
        <v>1.3997061788703724E-2</v>
      </c>
      <c r="AB20">
        <f t="shared" si="4"/>
        <v>-0.71912770341480126</v>
      </c>
      <c r="AC20">
        <f t="shared" si="6"/>
        <v>-2.6489767583489803</v>
      </c>
      <c r="AD20" s="21">
        <f>IF(I20=0,$AL$1,I20)</f>
        <v>43913</v>
      </c>
      <c r="AE20" s="21">
        <f>IF(J20=0,$AL$1,J20)</f>
        <v>43966</v>
      </c>
      <c r="AF20">
        <f t="shared" si="0"/>
        <v>53</v>
      </c>
      <c r="AG20">
        <f>$AL$1-AE20</f>
        <v>48</v>
      </c>
      <c r="AH20">
        <f>$AL$1-M20</f>
        <v>62</v>
      </c>
      <c r="AI20">
        <f t="shared" si="1"/>
        <v>247</v>
      </c>
      <c r="AJ20">
        <f t="shared" si="2"/>
        <v>18.600000000000001</v>
      </c>
    </row>
    <row r="21" spans="1:36" x14ac:dyDescent="0.45">
      <c r="A21" t="s">
        <v>55</v>
      </c>
      <c r="B21">
        <v>3423</v>
      </c>
      <c r="C21">
        <v>109</v>
      </c>
      <c r="D21">
        <v>8.1</v>
      </c>
      <c r="E21">
        <v>232</v>
      </c>
      <c r="F21">
        <v>255.8</v>
      </c>
      <c r="G21">
        <v>107932</v>
      </c>
      <c r="H21" s="12">
        <v>43905</v>
      </c>
      <c r="I21" s="10">
        <v>43922</v>
      </c>
      <c r="J21" s="13">
        <v>43982</v>
      </c>
      <c r="K21" s="10">
        <v>43915</v>
      </c>
      <c r="L21" s="13">
        <v>43952</v>
      </c>
      <c r="M21" s="10">
        <v>43952</v>
      </c>
      <c r="N21">
        <v>445</v>
      </c>
      <c r="O21">
        <v>37.83</v>
      </c>
      <c r="P21">
        <v>1338404</v>
      </c>
      <c r="Q21">
        <v>11.6</v>
      </c>
      <c r="R21">
        <v>42.5</v>
      </c>
      <c r="S21">
        <v>14715</v>
      </c>
      <c r="T21">
        <v>0.19</v>
      </c>
      <c r="U21">
        <v>7.0000000000000007E-2</v>
      </c>
      <c r="V21">
        <v>0.11</v>
      </c>
      <c r="W21">
        <v>0.26</v>
      </c>
      <c r="X21">
        <v>0.16</v>
      </c>
      <c r="Y21">
        <v>0.21</v>
      </c>
      <c r="Z21" s="23">
        <f t="shared" si="5"/>
        <v>1.7334078499466529E-4</v>
      </c>
      <c r="AA21" s="23">
        <f t="shared" si="7"/>
        <v>2.5575237372273247E-3</v>
      </c>
      <c r="AB21">
        <f t="shared" si="4"/>
        <v>-1.1384388193026107</v>
      </c>
      <c r="AC21">
        <f t="shared" si="6"/>
        <v>-3.76109924101273</v>
      </c>
      <c r="AD21" s="21">
        <f>IF(I21=0,$AL$1,I21)</f>
        <v>43922</v>
      </c>
      <c r="AE21" s="21">
        <f>IF(J21=0,$AL$1,J21)</f>
        <v>43982</v>
      </c>
      <c r="AF21">
        <f t="shared" si="0"/>
        <v>60</v>
      </c>
      <c r="AG21">
        <f>$AL$1-AE21</f>
        <v>32</v>
      </c>
      <c r="AH21">
        <f>$AL$1-M21</f>
        <v>62</v>
      </c>
      <c r="AI21">
        <f t="shared" si="1"/>
        <v>445</v>
      </c>
      <c r="AJ21">
        <f t="shared" si="2"/>
        <v>11.6</v>
      </c>
    </row>
    <row r="22" spans="1:36" x14ac:dyDescent="0.45">
      <c r="A22" t="s">
        <v>56</v>
      </c>
      <c r="B22">
        <v>69904</v>
      </c>
      <c r="C22">
        <v>3246</v>
      </c>
      <c r="D22">
        <v>53.7</v>
      </c>
      <c r="E22">
        <v>3127</v>
      </c>
      <c r="F22">
        <v>1156.8</v>
      </c>
      <c r="G22">
        <v>579962</v>
      </c>
      <c r="H22" s="12">
        <v>43895</v>
      </c>
      <c r="I22" s="10">
        <v>43920</v>
      </c>
      <c r="J22" s="13">
        <v>43966</v>
      </c>
      <c r="K22" s="10">
        <v>43913</v>
      </c>
      <c r="L22" s="13">
        <v>43966</v>
      </c>
      <c r="M22" s="10">
        <v>43939</v>
      </c>
      <c r="N22">
        <v>430</v>
      </c>
      <c r="O22">
        <v>487.08</v>
      </c>
      <c r="P22">
        <v>6042718</v>
      </c>
      <c r="Q22">
        <v>9</v>
      </c>
      <c r="R22">
        <v>37.1</v>
      </c>
      <c r="S22">
        <v>50568</v>
      </c>
      <c r="T22">
        <v>0.23</v>
      </c>
      <c r="U22">
        <v>0.08</v>
      </c>
      <c r="V22">
        <v>0.12</v>
      </c>
      <c r="W22">
        <v>0.27</v>
      </c>
      <c r="X22">
        <v>0.14000000000000001</v>
      </c>
      <c r="Y22">
        <v>0.15</v>
      </c>
      <c r="Z22" s="23">
        <f t="shared" si="5"/>
        <v>5.1748236472395372E-4</v>
      </c>
      <c r="AA22" s="23">
        <f t="shared" si="7"/>
        <v>1.1568304196886236E-2</v>
      </c>
      <c r="AB22">
        <f t="shared" si="4"/>
        <v>-1.3294990229526318</v>
      </c>
      <c r="AC22">
        <f t="shared" si="6"/>
        <v>-3.2861044459359259</v>
      </c>
      <c r="AD22" s="21">
        <f>IF(I22=0,$AL$1,I22)</f>
        <v>43920</v>
      </c>
      <c r="AE22" s="21">
        <f>IF(J22=0,$AL$1,J22)</f>
        <v>43966</v>
      </c>
      <c r="AF22">
        <f t="shared" si="0"/>
        <v>46</v>
      </c>
      <c r="AG22">
        <f>$AL$1-AE22</f>
        <v>48</v>
      </c>
      <c r="AH22">
        <f>$AL$1-M22</f>
        <v>75</v>
      </c>
      <c r="AI22">
        <f t="shared" si="1"/>
        <v>430</v>
      </c>
      <c r="AJ22">
        <f t="shared" si="2"/>
        <v>9</v>
      </c>
    </row>
    <row r="23" spans="1:36" x14ac:dyDescent="0.45">
      <c r="A23" t="s">
        <v>98</v>
      </c>
      <c r="B23">
        <v>109974</v>
      </c>
      <c r="C23">
        <v>8183</v>
      </c>
      <c r="D23">
        <v>118.6</v>
      </c>
      <c r="E23">
        <v>1531</v>
      </c>
      <c r="F23">
        <v>1593.3</v>
      </c>
      <c r="G23">
        <v>891685</v>
      </c>
      <c r="H23" s="12">
        <v>43900</v>
      </c>
      <c r="I23" s="10">
        <v>43914</v>
      </c>
      <c r="J23" s="13">
        <v>43969</v>
      </c>
      <c r="K23" s="10">
        <v>43914</v>
      </c>
      <c r="L23" s="13">
        <v>43969</v>
      </c>
      <c r="M23" s="10">
        <v>43957</v>
      </c>
      <c r="N23">
        <v>823</v>
      </c>
      <c r="O23">
        <v>653.98</v>
      </c>
      <c r="P23">
        <v>6902149</v>
      </c>
      <c r="Q23">
        <v>10</v>
      </c>
      <c r="R23">
        <v>34.6</v>
      </c>
      <c r="S23">
        <v>59152</v>
      </c>
      <c r="T23">
        <v>0.21</v>
      </c>
      <c r="U23">
        <v>0.09</v>
      </c>
      <c r="V23">
        <v>0.13</v>
      </c>
      <c r="W23">
        <v>0.26</v>
      </c>
      <c r="X23">
        <v>0.14000000000000001</v>
      </c>
      <c r="Y23">
        <v>0.17</v>
      </c>
      <c r="Z23" s="23">
        <f t="shared" si="5"/>
        <v>2.2181497385814186E-4</v>
      </c>
      <c r="AA23" s="23">
        <f t="shared" si="7"/>
        <v>1.5933298455307179E-2</v>
      </c>
      <c r="AB23">
        <f t="shared" si="4"/>
        <v>-1.8502263328304733</v>
      </c>
      <c r="AC23">
        <f t="shared" si="6"/>
        <v>-3.6540091396816257</v>
      </c>
      <c r="AD23" s="21">
        <f>IF(I23=0,$AL$1,I23)</f>
        <v>43914</v>
      </c>
      <c r="AE23" s="21">
        <f>IF(J23=0,$AL$1,J23)</f>
        <v>43969</v>
      </c>
      <c r="AF23">
        <f t="shared" si="0"/>
        <v>55</v>
      </c>
      <c r="AG23">
        <f>$AL$1-AE23</f>
        <v>45</v>
      </c>
      <c r="AH23">
        <f>$AL$1-M23</f>
        <v>57</v>
      </c>
      <c r="AI23">
        <f t="shared" si="1"/>
        <v>823</v>
      </c>
      <c r="AJ23">
        <f t="shared" si="2"/>
        <v>10</v>
      </c>
    </row>
    <row r="24" spans="1:36" x14ac:dyDescent="0.45">
      <c r="A24" t="s">
        <v>57</v>
      </c>
      <c r="B24">
        <v>72941</v>
      </c>
      <c r="C24">
        <v>6218</v>
      </c>
      <c r="D24">
        <v>62.3</v>
      </c>
      <c r="E24">
        <v>3262</v>
      </c>
      <c r="F24">
        <v>730.4</v>
      </c>
      <c r="G24">
        <v>1146819</v>
      </c>
      <c r="H24" s="12">
        <v>43900</v>
      </c>
      <c r="I24" s="10">
        <v>43914</v>
      </c>
      <c r="J24" s="13">
        <v>43983</v>
      </c>
      <c r="K24" s="10">
        <v>43914</v>
      </c>
      <c r="L24" s="13">
        <v>43977</v>
      </c>
      <c r="M24" s="10">
        <v>43947</v>
      </c>
      <c r="N24">
        <v>362</v>
      </c>
      <c r="O24">
        <v>103.36</v>
      </c>
      <c r="P24">
        <v>9995915</v>
      </c>
      <c r="Q24">
        <v>14.1</v>
      </c>
      <c r="R24">
        <v>41.2</v>
      </c>
      <c r="S24">
        <v>98903</v>
      </c>
      <c r="T24">
        <v>0.23</v>
      </c>
      <c r="U24">
        <v>0.09</v>
      </c>
      <c r="V24">
        <v>0.12</v>
      </c>
      <c r="W24">
        <v>0.25</v>
      </c>
      <c r="X24">
        <v>0.14000000000000001</v>
      </c>
      <c r="Y24">
        <v>0.17</v>
      </c>
      <c r="Z24" s="23">
        <f t="shared" si="5"/>
        <v>3.2633330715597323E-4</v>
      </c>
      <c r="AA24" s="23">
        <f t="shared" si="7"/>
        <v>7.2970808575303012E-3</v>
      </c>
      <c r="AB24">
        <f t="shared" si="4"/>
        <v>-1.329617952551402</v>
      </c>
      <c r="AC24">
        <f t="shared" si="6"/>
        <v>-3.4863385977541657</v>
      </c>
      <c r="AD24" s="21">
        <f>IF(I24=0,$AL$1,I24)</f>
        <v>43914</v>
      </c>
      <c r="AE24" s="21">
        <f>IF(J24=0,$AL$1,J24)</f>
        <v>43983</v>
      </c>
      <c r="AF24">
        <f t="shared" si="0"/>
        <v>69</v>
      </c>
      <c r="AG24">
        <f>$AL$1-AE24</f>
        <v>31</v>
      </c>
      <c r="AH24">
        <f>$AL$1-M24</f>
        <v>67</v>
      </c>
      <c r="AI24">
        <f t="shared" si="1"/>
        <v>362</v>
      </c>
      <c r="AJ24">
        <f t="shared" si="2"/>
        <v>14.1</v>
      </c>
    </row>
    <row r="25" spans="1:36" x14ac:dyDescent="0.45">
      <c r="A25" t="s">
        <v>58</v>
      </c>
      <c r="B25">
        <v>38569</v>
      </c>
      <c r="C25">
        <v>1511</v>
      </c>
      <c r="D25">
        <v>26.9</v>
      </c>
      <c r="E25">
        <v>3020</v>
      </c>
      <c r="F25">
        <v>687.4</v>
      </c>
      <c r="G25">
        <v>674015</v>
      </c>
      <c r="H25" s="12">
        <v>43903</v>
      </c>
      <c r="I25" s="10">
        <v>43918</v>
      </c>
      <c r="J25" s="13">
        <v>43969</v>
      </c>
      <c r="K25" s="10">
        <v>43918</v>
      </c>
      <c r="L25" s="13">
        <v>43948</v>
      </c>
      <c r="M25" s="10">
        <v>43983</v>
      </c>
      <c r="N25">
        <v>462</v>
      </c>
      <c r="O25">
        <v>64.540000000000006</v>
      </c>
      <c r="P25">
        <v>5611179</v>
      </c>
      <c r="Q25">
        <v>9.6</v>
      </c>
      <c r="R25">
        <v>33.9</v>
      </c>
      <c r="S25">
        <v>44745</v>
      </c>
      <c r="T25">
        <v>0.24</v>
      </c>
      <c r="U25">
        <v>0.08</v>
      </c>
      <c r="V25">
        <v>0.13</v>
      </c>
      <c r="W25">
        <v>0.25</v>
      </c>
      <c r="X25">
        <v>0.14000000000000001</v>
      </c>
      <c r="Y25">
        <v>0.16</v>
      </c>
      <c r="Z25" s="23">
        <f t="shared" si="5"/>
        <v>5.3821130995821017E-4</v>
      </c>
      <c r="AA25" s="23">
        <f t="shared" si="7"/>
        <v>6.8736000045623207E-3</v>
      </c>
      <c r="AB25">
        <f t="shared" si="4"/>
        <v>-1.0708204454956882</v>
      </c>
      <c r="AC25">
        <f t="shared" si="6"/>
        <v>-3.2690471802236352</v>
      </c>
      <c r="AD25" s="21">
        <f>IF(I25=0,$AL$1,I25)</f>
        <v>43918</v>
      </c>
      <c r="AE25" s="21">
        <f>IF(J25=0,$AL$1,J25)</f>
        <v>43969</v>
      </c>
      <c r="AF25">
        <f t="shared" si="0"/>
        <v>51</v>
      </c>
      <c r="AG25">
        <f>$AL$1-AE25</f>
        <v>45</v>
      </c>
      <c r="AH25">
        <f>$AL$1-M25</f>
        <v>31</v>
      </c>
      <c r="AI25">
        <f t="shared" si="1"/>
        <v>462</v>
      </c>
      <c r="AJ25">
        <f t="shared" si="2"/>
        <v>9.6</v>
      </c>
    </row>
    <row r="26" spans="1:36" x14ac:dyDescent="0.45">
      <c r="A26" t="s">
        <v>59</v>
      </c>
      <c r="B26">
        <v>31257</v>
      </c>
      <c r="C26">
        <v>1114</v>
      </c>
      <c r="D26">
        <v>37.299999999999997</v>
      </c>
      <c r="E26">
        <v>5365</v>
      </c>
      <c r="F26">
        <v>1046.5999999999999</v>
      </c>
      <c r="G26">
        <v>310141</v>
      </c>
      <c r="H26" s="12">
        <v>43904</v>
      </c>
      <c r="I26" s="10">
        <v>43924</v>
      </c>
      <c r="J26" s="13">
        <v>43948</v>
      </c>
      <c r="K26" s="10">
        <v>43924</v>
      </c>
      <c r="L26" s="13">
        <v>43948</v>
      </c>
      <c r="M26" s="10">
        <v>43958</v>
      </c>
      <c r="N26">
        <v>235</v>
      </c>
      <c r="O26">
        <v>61.66</v>
      </c>
      <c r="P26">
        <v>2986530</v>
      </c>
      <c r="Q26">
        <v>19.7</v>
      </c>
      <c r="R26">
        <v>42.5</v>
      </c>
      <c r="S26">
        <v>32301</v>
      </c>
      <c r="T26">
        <v>0.26</v>
      </c>
      <c r="U26">
        <v>0.09</v>
      </c>
      <c r="V26">
        <v>0.11</v>
      </c>
      <c r="W26">
        <v>0.25</v>
      </c>
      <c r="X26">
        <v>0.13</v>
      </c>
      <c r="Y26">
        <v>0.16</v>
      </c>
      <c r="Z26" s="23">
        <f t="shared" si="5"/>
        <v>1.7963991655868181E-3</v>
      </c>
      <c r="AA26" s="23">
        <f t="shared" si="7"/>
        <v>1.0465992305451477E-2</v>
      </c>
      <c r="AB26">
        <f t="shared" si="4"/>
        <v>-0.68359587204392291</v>
      </c>
      <c r="AC26">
        <f t="shared" si="6"/>
        <v>-2.7455971553356227</v>
      </c>
      <c r="AD26" s="21">
        <f>IF(I26=0,$AL$1,I26)</f>
        <v>43924</v>
      </c>
      <c r="AE26" s="21">
        <f>IF(J26=0,$AL$1,J26)</f>
        <v>43948</v>
      </c>
      <c r="AF26">
        <f t="shared" si="0"/>
        <v>24</v>
      </c>
      <c r="AG26">
        <f>$AL$1-AE26</f>
        <v>66</v>
      </c>
      <c r="AH26">
        <f>$AL$1-M26</f>
        <v>56</v>
      </c>
      <c r="AI26">
        <f t="shared" si="1"/>
        <v>235</v>
      </c>
      <c r="AJ26">
        <f t="shared" si="2"/>
        <v>19.7</v>
      </c>
    </row>
    <row r="27" spans="1:36" x14ac:dyDescent="0.45">
      <c r="A27" t="s">
        <v>60</v>
      </c>
      <c r="B27">
        <v>23436</v>
      </c>
      <c r="C27">
        <v>1028</v>
      </c>
      <c r="D27">
        <v>16.8</v>
      </c>
      <c r="E27">
        <v>3175</v>
      </c>
      <c r="F27">
        <v>382.5</v>
      </c>
      <c r="G27">
        <v>419509</v>
      </c>
      <c r="H27" s="12">
        <v>43903</v>
      </c>
      <c r="I27" s="10">
        <v>43927</v>
      </c>
      <c r="J27" s="13">
        <v>43955</v>
      </c>
      <c r="K27" s="11">
        <v>0</v>
      </c>
      <c r="L27" s="13">
        <v>43955</v>
      </c>
      <c r="M27" s="11">
        <v>0</v>
      </c>
      <c r="N27">
        <v>320</v>
      </c>
      <c r="O27">
        <v>87.89</v>
      </c>
      <c r="P27">
        <v>6126452</v>
      </c>
      <c r="Q27">
        <v>13.2</v>
      </c>
      <c r="R27">
        <v>40.5</v>
      </c>
      <c r="S27">
        <v>63117</v>
      </c>
      <c r="T27">
        <v>0.24</v>
      </c>
      <c r="U27">
        <v>0.09</v>
      </c>
      <c r="V27">
        <v>0.12</v>
      </c>
      <c r="W27">
        <v>0.25</v>
      </c>
      <c r="X27">
        <v>0.14000000000000001</v>
      </c>
      <c r="Y27">
        <v>0.17</v>
      </c>
      <c r="Z27" s="23">
        <f t="shared" si="5"/>
        <v>5.1824449126509117E-4</v>
      </c>
      <c r="AA27" s="23">
        <f t="shared" si="7"/>
        <v>3.8253788652877719E-3</v>
      </c>
      <c r="AB27">
        <f t="shared" si="4"/>
        <v>-0.80491714692263583</v>
      </c>
      <c r="AC27">
        <f t="shared" si="6"/>
        <v>-3.2854653055889269</v>
      </c>
      <c r="AD27" s="21">
        <f>IF(I27=0,$AL$1,I27)</f>
        <v>43927</v>
      </c>
      <c r="AE27" s="21">
        <f>IF(J27=0,$AL$1,J27)</f>
        <v>43955</v>
      </c>
      <c r="AF27">
        <f t="shared" si="0"/>
        <v>28</v>
      </c>
      <c r="AG27">
        <f>$AL$1-AE27</f>
        <v>59</v>
      </c>
      <c r="AH27">
        <v>0</v>
      </c>
      <c r="AI27">
        <f t="shared" si="1"/>
        <v>320</v>
      </c>
      <c r="AJ27">
        <f t="shared" si="2"/>
        <v>13.2</v>
      </c>
    </row>
    <row r="28" spans="1:36" x14ac:dyDescent="0.45">
      <c r="A28" t="s">
        <v>61</v>
      </c>
      <c r="B28">
        <v>1249</v>
      </c>
      <c r="C28">
        <v>23</v>
      </c>
      <c r="D28">
        <v>2.2000000000000002</v>
      </c>
      <c r="E28">
        <v>397</v>
      </c>
      <c r="F28">
        <v>117.6</v>
      </c>
      <c r="G28">
        <v>100106</v>
      </c>
      <c r="H28" s="12">
        <v>43902</v>
      </c>
      <c r="I28" s="10">
        <v>43918</v>
      </c>
      <c r="J28" s="13">
        <v>43947</v>
      </c>
      <c r="K28" s="10">
        <v>43918</v>
      </c>
      <c r="L28" s="13">
        <v>43948</v>
      </c>
      <c r="M28" s="11">
        <v>0</v>
      </c>
      <c r="N28">
        <v>552</v>
      </c>
      <c r="O28">
        <v>7.22</v>
      </c>
      <c r="P28">
        <v>1062305</v>
      </c>
      <c r="Q28">
        <v>13</v>
      </c>
      <c r="R28">
        <v>39</v>
      </c>
      <c r="S28">
        <v>9992</v>
      </c>
      <c r="T28">
        <v>0.23</v>
      </c>
      <c r="U28">
        <v>0.08</v>
      </c>
      <c r="V28">
        <v>0.11</v>
      </c>
      <c r="W28">
        <v>0.24</v>
      </c>
      <c r="X28">
        <v>0.15</v>
      </c>
      <c r="Y28">
        <v>0.19</v>
      </c>
      <c r="Z28" s="23">
        <f t="shared" si="5"/>
        <v>3.7371564663632386E-4</v>
      </c>
      <c r="AA28" s="23">
        <f t="shared" si="7"/>
        <v>1.1757451955888374E-3</v>
      </c>
      <c r="AB28">
        <f t="shared" si="4"/>
        <v>-0.33164908800358506</v>
      </c>
      <c r="AC28">
        <f t="shared" si="6"/>
        <v>-3.4274587188333623</v>
      </c>
      <c r="AD28" s="21">
        <f>IF(I28=0,$AL$1,I28)</f>
        <v>43918</v>
      </c>
      <c r="AE28" s="21">
        <f>IF(J28=0,$AL$1,J28)</f>
        <v>43947</v>
      </c>
      <c r="AF28">
        <f t="shared" si="0"/>
        <v>29</v>
      </c>
      <c r="AG28">
        <f>$AL$1-AE28</f>
        <v>67</v>
      </c>
      <c r="AH28">
        <v>0</v>
      </c>
      <c r="AI28">
        <f t="shared" si="1"/>
        <v>552</v>
      </c>
      <c r="AJ28">
        <f t="shared" si="2"/>
        <v>13</v>
      </c>
    </row>
    <row r="29" spans="1:36" x14ac:dyDescent="0.45">
      <c r="A29" t="s">
        <v>62</v>
      </c>
      <c r="B29">
        <v>19929</v>
      </c>
      <c r="C29">
        <v>284</v>
      </c>
      <c r="D29">
        <v>14.7</v>
      </c>
      <c r="E29">
        <v>1154</v>
      </c>
      <c r="F29">
        <v>1033</v>
      </c>
      <c r="G29">
        <v>189928</v>
      </c>
      <c r="H29" s="12">
        <v>43903</v>
      </c>
      <c r="I29" s="11">
        <v>0</v>
      </c>
      <c r="J29" s="14">
        <v>0</v>
      </c>
      <c r="K29" s="11">
        <v>0</v>
      </c>
      <c r="L29" s="13">
        <v>43969</v>
      </c>
      <c r="M29" s="10">
        <v>43955</v>
      </c>
      <c r="N29">
        <v>440</v>
      </c>
      <c r="O29">
        <v>24.94</v>
      </c>
      <c r="P29">
        <v>1929268</v>
      </c>
      <c r="Q29">
        <v>11</v>
      </c>
      <c r="R29">
        <v>36.6</v>
      </c>
      <c r="S29">
        <v>16904</v>
      </c>
      <c r="T29">
        <v>0.26</v>
      </c>
      <c r="U29">
        <v>0.09</v>
      </c>
      <c r="V29">
        <v>0.12</v>
      </c>
      <c r="W29">
        <v>0.25</v>
      </c>
      <c r="X29">
        <v>0.13</v>
      </c>
      <c r="Y29">
        <v>0.16</v>
      </c>
      <c r="Z29" s="23">
        <f t="shared" si="5"/>
        <v>5.981543258894047E-4</v>
      </c>
      <c r="AA29" s="23">
        <f t="shared" si="7"/>
        <v>1.032982457595316E-2</v>
      </c>
      <c r="AB29">
        <f t="shared" si="4"/>
        <v>-1.2113741368564934</v>
      </c>
      <c r="AC29">
        <f t="shared" si="6"/>
        <v>-3.2231867520728406</v>
      </c>
      <c r="AD29" s="21">
        <f>IF(I29=0,$AL$1,I29)</f>
        <v>44014</v>
      </c>
      <c r="AE29" s="21">
        <f>IF(J29=0,$AL$1,J29)</f>
        <v>44014</v>
      </c>
      <c r="AF29">
        <v>0</v>
      </c>
      <c r="AG29">
        <f>$AL$1-AE29</f>
        <v>0</v>
      </c>
      <c r="AH29">
        <f>$AL$1-M29</f>
        <v>59</v>
      </c>
      <c r="AI29">
        <f t="shared" si="1"/>
        <v>440</v>
      </c>
      <c r="AJ29">
        <f t="shared" si="2"/>
        <v>11</v>
      </c>
    </row>
    <row r="30" spans="1:36" x14ac:dyDescent="0.45">
      <c r="A30" t="s">
        <v>63</v>
      </c>
      <c r="B30">
        <v>22646</v>
      </c>
      <c r="C30">
        <v>557</v>
      </c>
      <c r="D30">
        <v>18.399999999999999</v>
      </c>
      <c r="E30">
        <v>6070</v>
      </c>
      <c r="F30">
        <v>746.3</v>
      </c>
      <c r="G30">
        <v>307697</v>
      </c>
      <c r="H30" s="12">
        <v>43902</v>
      </c>
      <c r="I30" s="10">
        <v>43921</v>
      </c>
      <c r="J30" s="13">
        <v>43960</v>
      </c>
      <c r="K30" s="10">
        <v>43911</v>
      </c>
      <c r="L30" s="13">
        <v>43960</v>
      </c>
      <c r="M30" s="10">
        <v>43960</v>
      </c>
      <c r="N30">
        <v>469</v>
      </c>
      <c r="O30">
        <v>27.44</v>
      </c>
      <c r="P30">
        <v>3034392</v>
      </c>
      <c r="Q30">
        <v>12.9</v>
      </c>
      <c r="R30">
        <v>36.1</v>
      </c>
      <c r="S30">
        <v>24715</v>
      </c>
      <c r="T30">
        <v>0.24</v>
      </c>
      <c r="U30">
        <v>0.08</v>
      </c>
      <c r="V30">
        <v>0.13</v>
      </c>
      <c r="W30">
        <v>0.27</v>
      </c>
      <c r="X30">
        <v>0.13</v>
      </c>
      <c r="Y30">
        <v>0.16</v>
      </c>
      <c r="Z30" s="23">
        <f t="shared" si="5"/>
        <v>2.0004007392584741E-3</v>
      </c>
      <c r="AA30" s="23">
        <f t="shared" si="7"/>
        <v>7.4631095784592101E-3</v>
      </c>
      <c r="AB30">
        <f t="shared" si="4"/>
        <v>-0.43629104698988141</v>
      </c>
      <c r="AC30">
        <f t="shared" si="6"/>
        <v>-2.6988829936285605</v>
      </c>
      <c r="AD30" s="21">
        <f>IF(I30=0,$AL$1,I30)</f>
        <v>43921</v>
      </c>
      <c r="AE30" s="21">
        <f>IF(J30=0,$AL$1,J30)</f>
        <v>43960</v>
      </c>
      <c r="AF30">
        <f t="shared" si="0"/>
        <v>39</v>
      </c>
      <c r="AG30">
        <f>$AL$1-AE30</f>
        <v>54</v>
      </c>
      <c r="AH30">
        <f>$AL$1-M30</f>
        <v>54</v>
      </c>
      <c r="AI30">
        <f t="shared" si="1"/>
        <v>469</v>
      </c>
      <c r="AJ30">
        <f t="shared" si="2"/>
        <v>12.9</v>
      </c>
    </row>
    <row r="31" spans="1:36" x14ac:dyDescent="0.45">
      <c r="A31" t="s">
        <v>64</v>
      </c>
      <c r="B31">
        <v>5897</v>
      </c>
      <c r="C31">
        <v>381</v>
      </c>
      <c r="D31">
        <v>28.1</v>
      </c>
      <c r="E31">
        <v>226</v>
      </c>
      <c r="F31">
        <v>434.7</v>
      </c>
      <c r="G31">
        <v>123749</v>
      </c>
      <c r="H31" s="12">
        <v>43903</v>
      </c>
      <c r="I31" s="10">
        <v>43918</v>
      </c>
      <c r="J31" s="13">
        <v>43998</v>
      </c>
      <c r="K31" s="10">
        <v>43918</v>
      </c>
      <c r="L31" s="13">
        <v>43962</v>
      </c>
      <c r="M31" s="10">
        <v>43952</v>
      </c>
      <c r="N31">
        <v>427</v>
      </c>
      <c r="O31">
        <v>145.09</v>
      </c>
      <c r="P31">
        <v>1356458</v>
      </c>
      <c r="Q31">
        <v>7.6</v>
      </c>
      <c r="R31">
        <v>40.5</v>
      </c>
      <c r="S31">
        <v>12774</v>
      </c>
      <c r="T31">
        <v>0.2</v>
      </c>
      <c r="U31">
        <v>0.08</v>
      </c>
      <c r="V31">
        <v>0.11</v>
      </c>
      <c r="W31">
        <v>0.26</v>
      </c>
      <c r="X31">
        <v>0.16</v>
      </c>
      <c r="Y31">
        <v>0.18</v>
      </c>
      <c r="Z31" s="23">
        <f t="shared" si="5"/>
        <v>1.666103926549882E-4</v>
      </c>
      <c r="AA31" s="23">
        <f t="shared" si="7"/>
        <v>4.3473517056923251E-3</v>
      </c>
      <c r="AB31">
        <f t="shared" si="4"/>
        <v>-1.3995512081385977</v>
      </c>
      <c r="AC31">
        <f t="shared" si="6"/>
        <v>-3.7782979121012459</v>
      </c>
      <c r="AD31" s="21">
        <f>IF(I31=0,$AL$1,I31)</f>
        <v>43918</v>
      </c>
      <c r="AE31" s="21">
        <f>IF(J31=0,$AL$1,J31)</f>
        <v>43998</v>
      </c>
      <c r="AF31">
        <f t="shared" si="0"/>
        <v>80</v>
      </c>
      <c r="AG31">
        <f>$AL$1-AE31</f>
        <v>16</v>
      </c>
      <c r="AH31">
        <f>$AL$1-M31</f>
        <v>62</v>
      </c>
      <c r="AI31">
        <f t="shared" si="1"/>
        <v>427</v>
      </c>
      <c r="AJ31">
        <f t="shared" si="2"/>
        <v>7.6</v>
      </c>
    </row>
    <row r="32" spans="1:36" x14ac:dyDescent="0.45">
      <c r="A32" t="s">
        <v>100</v>
      </c>
      <c r="B32">
        <v>173402</v>
      </c>
      <c r="C32">
        <v>15211</v>
      </c>
      <c r="D32">
        <v>170.7</v>
      </c>
      <c r="E32">
        <v>2529</v>
      </c>
      <c r="F32">
        <v>1946.5</v>
      </c>
      <c r="G32">
        <v>1534640</v>
      </c>
      <c r="H32" s="12">
        <v>43899</v>
      </c>
      <c r="I32" s="21">
        <v>43911</v>
      </c>
      <c r="J32" s="11">
        <v>0</v>
      </c>
      <c r="K32" s="10">
        <v>43911</v>
      </c>
      <c r="L32" s="13">
        <v>43969</v>
      </c>
      <c r="M32" s="10">
        <v>43929</v>
      </c>
      <c r="N32">
        <v>713</v>
      </c>
      <c r="O32">
        <v>1021.27</v>
      </c>
      <c r="P32">
        <v>8908520</v>
      </c>
      <c r="Q32">
        <v>9.5</v>
      </c>
      <c r="R32">
        <v>34.6</v>
      </c>
      <c r="S32">
        <v>75765</v>
      </c>
      <c r="T32">
        <v>0.23</v>
      </c>
      <c r="U32">
        <v>0.08</v>
      </c>
      <c r="V32">
        <v>0.11</v>
      </c>
      <c r="W32">
        <v>0.27</v>
      </c>
      <c r="X32">
        <v>0.14000000000000001</v>
      </c>
      <c r="Y32">
        <v>0.16</v>
      </c>
      <c r="Z32" s="23">
        <f t="shared" si="5"/>
        <v>2.8388553878758762E-4</v>
      </c>
      <c r="AA32" s="23">
        <f t="shared" si="7"/>
        <v>1.9464737128052696E-2</v>
      </c>
      <c r="AB32">
        <f t="shared" si="4"/>
        <v>-1.8297246150183237</v>
      </c>
      <c r="AC32">
        <f t="shared" si="6"/>
        <v>-3.5468567299986686</v>
      </c>
      <c r="AD32" s="21">
        <f>IF(I32=0,$AL$1,I32)</f>
        <v>43911</v>
      </c>
      <c r="AE32" s="21">
        <f>IF(J32=0,$AL$1,J32)</f>
        <v>44014</v>
      </c>
      <c r="AG32">
        <f>$AL$1-AE32</f>
        <v>0</v>
      </c>
      <c r="AH32">
        <f>$AL$1-M32</f>
        <v>85</v>
      </c>
      <c r="AI32">
        <f t="shared" si="1"/>
        <v>713</v>
      </c>
      <c r="AJ32">
        <f t="shared" si="2"/>
        <v>9.5</v>
      </c>
    </row>
    <row r="33" spans="1:36" x14ac:dyDescent="0.45">
      <c r="A33" t="s">
        <v>66</v>
      </c>
      <c r="B33">
        <v>13256</v>
      </c>
      <c r="C33">
        <v>513</v>
      </c>
      <c r="D33">
        <v>24.5</v>
      </c>
      <c r="E33">
        <v>1637</v>
      </c>
      <c r="F33">
        <v>632.6</v>
      </c>
      <c r="G33">
        <v>372288</v>
      </c>
      <c r="H33" s="12">
        <v>43901</v>
      </c>
      <c r="I33" s="10">
        <v>43914</v>
      </c>
      <c r="J33" s="14">
        <v>0</v>
      </c>
      <c r="K33" s="10">
        <v>43914</v>
      </c>
      <c r="L33" s="13">
        <v>43966</v>
      </c>
      <c r="M33" s="10">
        <v>43957</v>
      </c>
      <c r="N33">
        <v>511</v>
      </c>
      <c r="O33">
        <v>17.23</v>
      </c>
      <c r="P33">
        <v>2095428</v>
      </c>
      <c r="Q33">
        <v>19.5</v>
      </c>
      <c r="R33">
        <v>39.4</v>
      </c>
      <c r="S33">
        <v>19007</v>
      </c>
      <c r="T33">
        <v>0.24</v>
      </c>
      <c r="U33">
        <v>0.09</v>
      </c>
      <c r="V33">
        <v>0.12</v>
      </c>
      <c r="W33">
        <v>0.24</v>
      </c>
      <c r="X33">
        <v>0.13</v>
      </c>
      <c r="Y33">
        <v>0.18</v>
      </c>
      <c r="Z33" s="23">
        <f t="shared" si="5"/>
        <v>7.812246471842507E-4</v>
      </c>
      <c r="AA33" s="23">
        <f t="shared" si="7"/>
        <v>6.3261538931425939E-3</v>
      </c>
      <c r="AB33">
        <f t="shared" si="4"/>
        <v>-0.85112007229380371</v>
      </c>
      <c r="AC33">
        <f t="shared" si="6"/>
        <v>-3.1072240634291677</v>
      </c>
      <c r="AD33" s="21">
        <f>IF(I33=0,$AL$1,I33)</f>
        <v>43914</v>
      </c>
      <c r="AE33" s="21">
        <f>IF(J33=0,$AL$1,J33)</f>
        <v>44014</v>
      </c>
      <c r="AF33">
        <f t="shared" si="0"/>
        <v>100</v>
      </c>
      <c r="AG33">
        <f>$AL$1-AE33</f>
        <v>0</v>
      </c>
      <c r="AH33">
        <f>$AL$1-M33</f>
        <v>57</v>
      </c>
      <c r="AI33">
        <f t="shared" si="1"/>
        <v>511</v>
      </c>
      <c r="AJ33">
        <f t="shared" si="2"/>
        <v>19.5</v>
      </c>
    </row>
    <row r="34" spans="1:36" x14ac:dyDescent="0.45">
      <c r="A34" t="s">
        <v>67</v>
      </c>
      <c r="B34">
        <v>398828</v>
      </c>
      <c r="C34">
        <v>31906</v>
      </c>
      <c r="D34">
        <v>354.29999999999995</v>
      </c>
      <c r="E34">
        <v>5100</v>
      </c>
      <c r="F34">
        <v>4220.3999999999996</v>
      </c>
      <c r="G34">
        <v>4233803</v>
      </c>
      <c r="H34" s="12">
        <v>43897</v>
      </c>
      <c r="I34" s="10">
        <v>43912</v>
      </c>
      <c r="J34" s="14">
        <v>0</v>
      </c>
      <c r="K34" s="10">
        <v>43912</v>
      </c>
      <c r="L34" s="13">
        <v>43966</v>
      </c>
      <c r="M34" s="10">
        <v>43938</v>
      </c>
      <c r="N34">
        <v>504</v>
      </c>
      <c r="O34">
        <v>358.21</v>
      </c>
      <c r="P34">
        <v>19542209</v>
      </c>
      <c r="Q34">
        <v>13.6</v>
      </c>
      <c r="R34">
        <v>36.9</v>
      </c>
      <c r="S34">
        <v>157183</v>
      </c>
      <c r="T34">
        <v>0.22</v>
      </c>
      <c r="U34">
        <v>0.09</v>
      </c>
      <c r="V34">
        <v>0.13</v>
      </c>
      <c r="W34">
        <v>0.26</v>
      </c>
      <c r="X34">
        <v>0.14000000000000001</v>
      </c>
      <c r="Y34">
        <v>0.16</v>
      </c>
      <c r="Z34" s="23">
        <f t="shared" si="5"/>
        <v>2.6097356752248426E-4</v>
      </c>
      <c r="AA34" s="23">
        <f t="shared" si="7"/>
        <v>2.0408542350560267E-2</v>
      </c>
      <c r="AB34">
        <f t="shared" si="4"/>
        <v>-1.8876261246793256</v>
      </c>
      <c r="AC34">
        <f t="shared" si="6"/>
        <v>-3.5834034775676691</v>
      </c>
      <c r="AD34" s="21">
        <f>IF(I34=0,$AL$1,I34)</f>
        <v>43912</v>
      </c>
      <c r="AE34" s="21">
        <f>IF(J34=0,$AL$1,J34)</f>
        <v>44014</v>
      </c>
      <c r="AF34">
        <f t="shared" si="0"/>
        <v>102</v>
      </c>
      <c r="AG34">
        <f>$AL$1-AE34</f>
        <v>0</v>
      </c>
      <c r="AH34">
        <f>$AL$1-M34</f>
        <v>76</v>
      </c>
      <c r="AI34">
        <f t="shared" si="1"/>
        <v>504</v>
      </c>
      <c r="AJ34">
        <f t="shared" si="2"/>
        <v>13.6</v>
      </c>
    </row>
    <row r="35" spans="1:36" x14ac:dyDescent="0.45">
      <c r="A35" t="s">
        <v>68</v>
      </c>
      <c r="B35">
        <v>72983</v>
      </c>
      <c r="C35">
        <v>1396</v>
      </c>
      <c r="D35">
        <v>13.4</v>
      </c>
      <c r="E35">
        <v>12446</v>
      </c>
      <c r="F35">
        <v>702.9</v>
      </c>
      <c r="G35">
        <v>1036838</v>
      </c>
      <c r="H35" s="12">
        <v>43900</v>
      </c>
      <c r="I35" s="10">
        <v>43920</v>
      </c>
      <c r="J35" s="13">
        <v>43973</v>
      </c>
      <c r="K35" s="10">
        <v>43920</v>
      </c>
      <c r="L35" s="13">
        <v>43959</v>
      </c>
      <c r="M35" s="10">
        <v>44008</v>
      </c>
      <c r="N35">
        <v>350</v>
      </c>
      <c r="O35">
        <v>192.94</v>
      </c>
      <c r="P35">
        <v>10383620</v>
      </c>
      <c r="Q35">
        <v>14</v>
      </c>
      <c r="R35">
        <v>39</v>
      </c>
      <c r="S35">
        <v>93885</v>
      </c>
      <c r="T35">
        <v>0.24</v>
      </c>
      <c r="U35">
        <v>0.08</v>
      </c>
      <c r="V35">
        <v>0.12</v>
      </c>
      <c r="W35">
        <v>0.26</v>
      </c>
      <c r="X35">
        <v>0.13</v>
      </c>
      <c r="Y35">
        <v>0.16</v>
      </c>
      <c r="Z35" s="23">
        <f t="shared" si="5"/>
        <v>1.1986185935155562E-3</v>
      </c>
      <c r="AA35" s="23">
        <f t="shared" si="7"/>
        <v>7.02866630327381E-3</v>
      </c>
      <c r="AB35">
        <f t="shared" si="4"/>
        <v>-0.68699109840407591</v>
      </c>
      <c r="AC35">
        <f t="shared" si="6"/>
        <v>-2.9213189896141936</v>
      </c>
      <c r="AD35" s="21">
        <f>IF(I35=0,$AL$1,I35)</f>
        <v>43920</v>
      </c>
      <c r="AE35" s="21">
        <f>IF(J35=0,$AL$1,J35)</f>
        <v>43973</v>
      </c>
      <c r="AF35">
        <f t="shared" si="0"/>
        <v>53</v>
      </c>
      <c r="AG35">
        <f>$AL$1-AE35</f>
        <v>41</v>
      </c>
      <c r="AH35">
        <f>$AL$1-M35</f>
        <v>6</v>
      </c>
      <c r="AI35">
        <f t="shared" si="1"/>
        <v>350</v>
      </c>
      <c r="AJ35">
        <f t="shared" si="2"/>
        <v>14</v>
      </c>
    </row>
    <row r="36" spans="1:36" x14ac:dyDescent="0.45">
      <c r="A36" t="s">
        <v>69</v>
      </c>
      <c r="B36">
        <v>3816</v>
      </c>
      <c r="C36">
        <v>80</v>
      </c>
      <c r="D36">
        <v>10.5</v>
      </c>
      <c r="E36">
        <v>358</v>
      </c>
      <c r="F36">
        <v>502.1</v>
      </c>
      <c r="G36">
        <v>113128</v>
      </c>
      <c r="H36" s="12">
        <v>43903</v>
      </c>
      <c r="I36" s="11">
        <v>0</v>
      </c>
      <c r="J36" s="14">
        <v>0</v>
      </c>
      <c r="K36" s="11">
        <v>0</v>
      </c>
      <c r="L36" s="13">
        <v>43952</v>
      </c>
      <c r="M36" s="10">
        <v>43949</v>
      </c>
      <c r="N36">
        <v>618</v>
      </c>
      <c r="O36">
        <v>10.75</v>
      </c>
      <c r="P36">
        <v>760077</v>
      </c>
      <c r="Q36">
        <v>10.7</v>
      </c>
      <c r="R36">
        <v>34.6</v>
      </c>
      <c r="S36">
        <v>6445</v>
      </c>
      <c r="T36">
        <v>0.24</v>
      </c>
      <c r="U36">
        <v>0.11</v>
      </c>
      <c r="V36">
        <v>0.14000000000000001</v>
      </c>
      <c r="W36">
        <v>0.23</v>
      </c>
      <c r="X36">
        <v>0.13</v>
      </c>
      <c r="Y36">
        <v>0.15</v>
      </c>
      <c r="Z36" s="23">
        <f t="shared" si="5"/>
        <v>4.710049113445085E-4</v>
      </c>
      <c r="AA36" s="23">
        <f t="shared" si="7"/>
        <v>5.0205439712029173E-3</v>
      </c>
      <c r="AB36">
        <f t="shared" si="4"/>
        <v>-0.98494196229402942</v>
      </c>
      <c r="AC36">
        <f t="shared" si="6"/>
        <v>-3.3269745642963731</v>
      </c>
      <c r="AD36" s="21">
        <f>IF(I36=0,$AL$1,I36)</f>
        <v>44014</v>
      </c>
      <c r="AE36" s="21">
        <f>IF(J36=0,$AL$1,J36)</f>
        <v>44014</v>
      </c>
      <c r="AF36">
        <v>0</v>
      </c>
      <c r="AG36">
        <f>$AL$1-AE36</f>
        <v>0</v>
      </c>
      <c r="AH36">
        <f>$AL$1-M36</f>
        <v>65</v>
      </c>
      <c r="AI36">
        <f t="shared" si="1"/>
        <v>618</v>
      </c>
      <c r="AJ36">
        <f t="shared" si="2"/>
        <v>10.7</v>
      </c>
    </row>
    <row r="37" spans="1:36" x14ac:dyDescent="0.45">
      <c r="A37" t="s">
        <v>70</v>
      </c>
      <c r="B37">
        <v>57151</v>
      </c>
      <c r="C37">
        <v>2911</v>
      </c>
      <c r="D37">
        <v>24.9</v>
      </c>
      <c r="E37">
        <v>7696</v>
      </c>
      <c r="F37">
        <v>488.9</v>
      </c>
      <c r="G37">
        <v>868762</v>
      </c>
      <c r="H37" s="12">
        <v>43899</v>
      </c>
      <c r="I37" s="10">
        <v>43914</v>
      </c>
      <c r="J37" s="13">
        <v>43971</v>
      </c>
      <c r="K37" s="10">
        <v>43914</v>
      </c>
      <c r="L37" s="13">
        <v>43955</v>
      </c>
      <c r="M37" s="10">
        <v>43950</v>
      </c>
      <c r="N37">
        <v>480</v>
      </c>
      <c r="O37">
        <v>260.77</v>
      </c>
      <c r="P37">
        <v>11689442</v>
      </c>
      <c r="Q37">
        <v>13.9</v>
      </c>
      <c r="R37">
        <v>39.799999999999997</v>
      </c>
      <c r="S37">
        <v>124264</v>
      </c>
      <c r="U37">
        <v>0.09</v>
      </c>
      <c r="W37">
        <v>0.25</v>
      </c>
      <c r="Y37">
        <v>0.17</v>
      </c>
      <c r="Z37" s="23">
        <f t="shared" si="5"/>
        <v>6.5837188806788208E-4</v>
      </c>
      <c r="AA37" s="23">
        <f t="shared" si="7"/>
        <v>4.8891127566225998E-3</v>
      </c>
      <c r="AB37">
        <f t="shared" si="4"/>
        <v>-0.80794514716907773</v>
      </c>
      <c r="AC37">
        <f t="shared" si="6"/>
        <v>-3.1815287214131085</v>
      </c>
      <c r="AD37" s="21">
        <f>IF(I37=0,$AL$1,I37)</f>
        <v>43914</v>
      </c>
      <c r="AE37" s="21">
        <f>IF(J37=0,$AL$1,J37)</f>
        <v>43971</v>
      </c>
      <c r="AF37">
        <f t="shared" si="0"/>
        <v>57</v>
      </c>
      <c r="AG37">
        <f>$AL$1-AE37</f>
        <v>43</v>
      </c>
      <c r="AH37">
        <f>$AL$1-M37</f>
        <v>64</v>
      </c>
      <c r="AI37">
        <f t="shared" si="1"/>
        <v>480</v>
      </c>
      <c r="AJ37">
        <f t="shared" si="2"/>
        <v>13.9</v>
      </c>
    </row>
    <row r="38" spans="1:36" x14ac:dyDescent="0.45">
      <c r="A38" t="s">
        <v>101</v>
      </c>
      <c r="B38">
        <v>15776</v>
      </c>
      <c r="C38">
        <v>416</v>
      </c>
      <c r="D38">
        <v>10.6</v>
      </c>
      <c r="E38">
        <v>3409</v>
      </c>
      <c r="F38">
        <v>400.1</v>
      </c>
      <c r="G38">
        <v>364717</v>
      </c>
      <c r="H38" s="12">
        <v>43905</v>
      </c>
      <c r="I38" s="11">
        <v>0</v>
      </c>
      <c r="J38" s="14">
        <v>0</v>
      </c>
      <c r="K38" s="10">
        <v>43922</v>
      </c>
      <c r="L38" s="13">
        <v>43945</v>
      </c>
      <c r="M38" s="11">
        <v>0</v>
      </c>
      <c r="N38">
        <v>539</v>
      </c>
      <c r="O38">
        <v>56.41</v>
      </c>
      <c r="P38">
        <v>3943079</v>
      </c>
      <c r="Q38">
        <v>15.6</v>
      </c>
      <c r="R38">
        <v>40.799999999999997</v>
      </c>
      <c r="S38">
        <v>40933</v>
      </c>
      <c r="T38">
        <v>0.26</v>
      </c>
      <c r="U38">
        <v>0.09</v>
      </c>
      <c r="V38">
        <v>0.13</v>
      </c>
      <c r="W38">
        <v>0.24</v>
      </c>
      <c r="X38">
        <v>0.13</v>
      </c>
      <c r="Y38">
        <v>0.16</v>
      </c>
      <c r="Z38" s="23">
        <f t="shared" si="5"/>
        <v>8.6455280251803227E-4</v>
      </c>
      <c r="AA38" s="23">
        <f t="shared" si="7"/>
        <v>4.0009342952550533E-3</v>
      </c>
      <c r="AB38">
        <f t="shared" si="4"/>
        <v>-0.55963735955945682</v>
      </c>
      <c r="AC38">
        <f t="shared" si="6"/>
        <v>-3.063208477066846</v>
      </c>
      <c r="AD38" s="21">
        <f>IF(I38=0,$AL$1,I38)</f>
        <v>44014</v>
      </c>
      <c r="AE38" s="21">
        <f>IF(J38=0,$AL$1,J38)</f>
        <v>44014</v>
      </c>
      <c r="AF38">
        <v>0</v>
      </c>
      <c r="AG38">
        <f>$AL$1-AE38</f>
        <v>0</v>
      </c>
      <c r="AH38">
        <v>0</v>
      </c>
      <c r="AI38">
        <f t="shared" si="1"/>
        <v>539</v>
      </c>
      <c r="AJ38">
        <f t="shared" si="2"/>
        <v>15.6</v>
      </c>
    </row>
    <row r="39" spans="1:36" x14ac:dyDescent="0.45">
      <c r="A39" t="s">
        <v>71</v>
      </c>
      <c r="B39">
        <v>10230</v>
      </c>
      <c r="C39">
        <v>215</v>
      </c>
      <c r="D39">
        <v>5.0999999999999996</v>
      </c>
      <c r="E39">
        <v>2136</v>
      </c>
      <c r="F39">
        <v>244.1</v>
      </c>
      <c r="G39">
        <v>264201</v>
      </c>
      <c r="H39" s="12">
        <v>43898</v>
      </c>
      <c r="I39" s="10">
        <v>43913</v>
      </c>
      <c r="J39" s="13">
        <v>44001</v>
      </c>
      <c r="K39" s="11">
        <v>0</v>
      </c>
      <c r="L39" s="13">
        <v>43966</v>
      </c>
      <c r="M39" s="10">
        <v>43960</v>
      </c>
      <c r="N39">
        <v>648</v>
      </c>
      <c r="O39">
        <v>42.6</v>
      </c>
      <c r="P39">
        <v>4190713</v>
      </c>
      <c r="Q39">
        <v>12.6</v>
      </c>
      <c r="R39">
        <v>39.799999999999997</v>
      </c>
      <c r="S39">
        <v>36187</v>
      </c>
      <c r="T39">
        <v>0.22</v>
      </c>
      <c r="U39">
        <v>0.08</v>
      </c>
      <c r="V39">
        <v>0.13</v>
      </c>
      <c r="W39">
        <v>0.26</v>
      </c>
      <c r="X39">
        <v>0.13</v>
      </c>
      <c r="Y39">
        <v>0.18</v>
      </c>
      <c r="Z39" s="23">
        <f t="shared" si="5"/>
        <v>5.0969846897174777E-4</v>
      </c>
      <c r="AA39" s="23">
        <f t="shared" si="7"/>
        <v>2.4411120494292975E-3</v>
      </c>
      <c r="AB39">
        <f t="shared" si="4"/>
        <v>-0.57856195169902913</v>
      </c>
      <c r="AC39">
        <f t="shared" si="6"/>
        <v>-3.2926866709396818</v>
      </c>
      <c r="AD39" s="21">
        <f>IF(I39=0,$AL$1,I39)</f>
        <v>43913</v>
      </c>
      <c r="AE39" s="21">
        <f>IF(J39=0,$AL$1,J39)</f>
        <v>44001</v>
      </c>
      <c r="AF39">
        <f t="shared" si="0"/>
        <v>88</v>
      </c>
      <c r="AG39">
        <f>$AL$1-AE39</f>
        <v>13</v>
      </c>
      <c r="AH39">
        <f>$AL$1-M39</f>
        <v>54</v>
      </c>
      <c r="AI39">
        <f t="shared" si="1"/>
        <v>648</v>
      </c>
      <c r="AJ39">
        <f t="shared" si="2"/>
        <v>12.6</v>
      </c>
    </row>
    <row r="40" spans="1:36" x14ac:dyDescent="0.45">
      <c r="A40" t="s">
        <v>72</v>
      </c>
      <c r="B40">
        <v>90304</v>
      </c>
      <c r="C40">
        <v>6754</v>
      </c>
      <c r="D40">
        <v>52.7</v>
      </c>
      <c r="E40">
        <v>4808</v>
      </c>
      <c r="F40">
        <v>705.1</v>
      </c>
      <c r="G40">
        <v>824700</v>
      </c>
      <c r="H40" s="12">
        <v>43896</v>
      </c>
      <c r="I40" s="10">
        <v>43922</v>
      </c>
      <c r="J40" s="13">
        <v>43987</v>
      </c>
      <c r="K40" s="10">
        <v>43909</v>
      </c>
      <c r="L40" s="13">
        <v>43987</v>
      </c>
      <c r="M40" s="10">
        <v>43940</v>
      </c>
      <c r="N40">
        <v>572</v>
      </c>
      <c r="O40">
        <v>278.08999999999997</v>
      </c>
      <c r="P40">
        <v>12807060</v>
      </c>
      <c r="Q40">
        <v>12.2</v>
      </c>
      <c r="R40">
        <v>39.799999999999997</v>
      </c>
      <c r="S40">
        <v>134702</v>
      </c>
      <c r="T40">
        <v>0.22</v>
      </c>
      <c r="U40">
        <v>0.08</v>
      </c>
      <c r="V40">
        <v>0.12</v>
      </c>
      <c r="W40">
        <v>0.25</v>
      </c>
      <c r="X40">
        <v>0.14000000000000001</v>
      </c>
      <c r="Y40">
        <v>0.18</v>
      </c>
      <c r="Z40" s="23">
        <f t="shared" si="5"/>
        <v>3.7541793354602853E-4</v>
      </c>
      <c r="AA40" s="23">
        <f t="shared" si="7"/>
        <v>7.0511108716598504E-3</v>
      </c>
      <c r="AB40">
        <f t="shared" si="4"/>
        <v>-1.2499813373877044</v>
      </c>
      <c r="AC40">
        <f t="shared" si="6"/>
        <v>-3.4254849851668485</v>
      </c>
      <c r="AD40" s="21">
        <f>IF(I40=0,$AL$1,I40)</f>
        <v>43922</v>
      </c>
      <c r="AE40" s="21">
        <f>IF(J40=0,$AL$1,J40)</f>
        <v>43987</v>
      </c>
      <c r="AF40">
        <f t="shared" si="0"/>
        <v>65</v>
      </c>
      <c r="AG40">
        <f>$AL$1-AE40</f>
        <v>27</v>
      </c>
      <c r="AH40">
        <f>$AL$1-M40</f>
        <v>74</v>
      </c>
      <c r="AI40">
        <f t="shared" si="1"/>
        <v>572</v>
      </c>
      <c r="AJ40">
        <f t="shared" si="2"/>
        <v>12.2</v>
      </c>
    </row>
    <row r="41" spans="1:36" x14ac:dyDescent="0.45">
      <c r="A41" t="s">
        <v>73</v>
      </c>
      <c r="B41">
        <v>16991</v>
      </c>
      <c r="C41">
        <v>960</v>
      </c>
      <c r="D41">
        <v>90.8</v>
      </c>
      <c r="E41">
        <v>330</v>
      </c>
      <c r="F41">
        <v>1607</v>
      </c>
      <c r="G41">
        <v>250954</v>
      </c>
      <c r="H41" s="12">
        <v>43899</v>
      </c>
      <c r="I41" s="10">
        <v>43918</v>
      </c>
      <c r="J41" s="13">
        <v>43960</v>
      </c>
      <c r="K41" s="10">
        <v>43920</v>
      </c>
      <c r="L41" s="13">
        <v>43960</v>
      </c>
      <c r="M41" s="10">
        <v>43939</v>
      </c>
      <c r="N41">
        <v>190</v>
      </c>
      <c r="O41">
        <v>684.35</v>
      </c>
      <c r="P41">
        <v>1057315</v>
      </c>
      <c r="Q41">
        <v>12.9</v>
      </c>
      <c r="R41">
        <v>38.299999999999997</v>
      </c>
      <c r="S41">
        <v>10083</v>
      </c>
      <c r="T41">
        <v>0.2</v>
      </c>
      <c r="U41">
        <v>0.09</v>
      </c>
      <c r="V41">
        <v>0.13</v>
      </c>
      <c r="W41">
        <v>0.26</v>
      </c>
      <c r="X41">
        <v>0.15</v>
      </c>
      <c r="Y41">
        <v>0.17</v>
      </c>
      <c r="Z41" s="23">
        <f t="shared" si="5"/>
        <v>3.1211133862661552E-4</v>
      </c>
      <c r="AA41" s="23">
        <f t="shared" si="7"/>
        <v>1.606995077152977E-2</v>
      </c>
      <c r="AB41">
        <f t="shared" si="4"/>
        <v>-1.7031871245067094</v>
      </c>
      <c r="AC41">
        <f t="shared" si="6"/>
        <v>-3.5056904536559634</v>
      </c>
      <c r="AD41" s="21">
        <f>IF(I41=0,$AL$1,I41)</f>
        <v>43918</v>
      </c>
      <c r="AE41" s="21">
        <f>IF(J41=0,$AL$1,J41)</f>
        <v>43960</v>
      </c>
      <c r="AF41">
        <f t="shared" si="0"/>
        <v>42</v>
      </c>
      <c r="AG41">
        <f>$AL$1-AE41</f>
        <v>54</v>
      </c>
      <c r="AH41">
        <f>$AL$1-M41</f>
        <v>75</v>
      </c>
      <c r="AI41">
        <f t="shared" si="1"/>
        <v>190</v>
      </c>
      <c r="AJ41">
        <f t="shared" si="2"/>
        <v>12.9</v>
      </c>
    </row>
    <row r="42" spans="1:36" x14ac:dyDescent="0.45">
      <c r="A42" t="s">
        <v>74</v>
      </c>
      <c r="B42">
        <v>44847</v>
      </c>
      <c r="C42">
        <v>820</v>
      </c>
      <c r="D42">
        <v>16.100000000000001</v>
      </c>
      <c r="E42">
        <v>12908</v>
      </c>
      <c r="F42">
        <v>882.1</v>
      </c>
      <c r="G42">
        <v>430809</v>
      </c>
      <c r="H42" s="12">
        <v>43903</v>
      </c>
      <c r="I42" s="10">
        <v>43928</v>
      </c>
      <c r="J42" s="13">
        <v>43955</v>
      </c>
      <c r="K42" s="10">
        <v>43922</v>
      </c>
      <c r="L42" s="13">
        <v>43941</v>
      </c>
      <c r="M42" s="11">
        <v>0</v>
      </c>
      <c r="N42">
        <v>326</v>
      </c>
      <c r="O42">
        <v>158.78</v>
      </c>
      <c r="P42">
        <v>5084127</v>
      </c>
      <c r="Q42">
        <v>15.3</v>
      </c>
      <c r="R42">
        <v>41.4</v>
      </c>
      <c r="S42">
        <v>50640</v>
      </c>
      <c r="T42">
        <v>0.23</v>
      </c>
      <c r="U42">
        <v>0.09</v>
      </c>
      <c r="V42">
        <v>0.11</v>
      </c>
      <c r="W42">
        <v>0.25</v>
      </c>
      <c r="X42">
        <v>0.14000000000000001</v>
      </c>
      <c r="Y42">
        <v>0.18</v>
      </c>
      <c r="Z42" s="23">
        <f t="shared" si="5"/>
        <v>2.5388822899191938E-3</v>
      </c>
      <c r="AA42" s="23">
        <f t="shared" si="7"/>
        <v>8.8209834254730467E-3</v>
      </c>
      <c r="AB42">
        <f t="shared" si="4"/>
        <v>-0.39346235766043258</v>
      </c>
      <c r="AC42">
        <f t="shared" si="6"/>
        <v>-2.595357433834272</v>
      </c>
      <c r="AD42" s="21">
        <f>IF(I42=0,$AL$1,I42)</f>
        <v>43928</v>
      </c>
      <c r="AE42" s="21">
        <f>IF(J42=0,$AL$1,J42)</f>
        <v>43955</v>
      </c>
      <c r="AF42">
        <f t="shared" si="0"/>
        <v>27</v>
      </c>
      <c r="AG42">
        <f>$AL$1-AE42</f>
        <v>59</v>
      </c>
      <c r="AH42">
        <v>0</v>
      </c>
      <c r="AI42">
        <f t="shared" si="1"/>
        <v>326</v>
      </c>
      <c r="AJ42">
        <f t="shared" si="2"/>
        <v>15.3</v>
      </c>
    </row>
    <row r="43" spans="1:36" x14ac:dyDescent="0.45">
      <c r="A43" t="s">
        <v>75</v>
      </c>
      <c r="B43">
        <v>7063</v>
      </c>
      <c r="C43">
        <v>97</v>
      </c>
      <c r="D43">
        <v>11</v>
      </c>
      <c r="E43">
        <v>437</v>
      </c>
      <c r="F43">
        <v>800.6</v>
      </c>
      <c r="G43">
        <v>84003</v>
      </c>
      <c r="H43" s="12">
        <v>43903</v>
      </c>
      <c r="I43" s="11">
        <v>0</v>
      </c>
      <c r="J43" s="14">
        <v>0</v>
      </c>
      <c r="K43" s="11">
        <v>0</v>
      </c>
      <c r="L43" s="14">
        <v>0</v>
      </c>
      <c r="M43" s="11">
        <v>0</v>
      </c>
      <c r="N43">
        <v>414</v>
      </c>
      <c r="O43">
        <v>11.44</v>
      </c>
      <c r="P43">
        <v>882235</v>
      </c>
      <c r="Q43">
        <v>13.1</v>
      </c>
      <c r="R43">
        <v>35.299999999999997</v>
      </c>
      <c r="S43">
        <v>7971</v>
      </c>
      <c r="T43">
        <v>0.26</v>
      </c>
      <c r="U43">
        <v>0.09</v>
      </c>
      <c r="V43">
        <v>0.11</v>
      </c>
      <c r="W43">
        <v>0.24</v>
      </c>
      <c r="X43">
        <v>0.14000000000000001</v>
      </c>
      <c r="Y43">
        <v>0.16</v>
      </c>
      <c r="Z43" s="23">
        <f t="shared" si="5"/>
        <v>4.9533287616111352E-4</v>
      </c>
      <c r="AA43" s="23">
        <f t="shared" si="7"/>
        <v>8.0058034423934662E-3</v>
      </c>
      <c r="AB43">
        <f t="shared" si="4"/>
        <v>-1.1807699945755192</v>
      </c>
      <c r="AC43">
        <f t="shared" si="6"/>
        <v>-3.3051028461311707</v>
      </c>
      <c r="AD43" s="21">
        <f>IF(I43=0,$AL$1,I43)</f>
        <v>44014</v>
      </c>
      <c r="AE43" s="21">
        <f>IF(J43=0,$AL$1,J43)</f>
        <v>44014</v>
      </c>
      <c r="AF43">
        <v>0</v>
      </c>
      <c r="AG43">
        <f>$AL$1-AE43</f>
        <v>0</v>
      </c>
      <c r="AH43">
        <v>0</v>
      </c>
      <c r="AI43">
        <f t="shared" si="1"/>
        <v>414</v>
      </c>
      <c r="AJ43">
        <f t="shared" si="2"/>
        <v>13.1</v>
      </c>
    </row>
    <row r="44" spans="1:36" x14ac:dyDescent="0.45">
      <c r="A44" t="s">
        <v>76</v>
      </c>
      <c r="B44">
        <v>51431</v>
      </c>
      <c r="C44">
        <v>646</v>
      </c>
      <c r="D44">
        <v>9.5</v>
      </c>
      <c r="E44">
        <v>11259</v>
      </c>
      <c r="F44">
        <v>759.7</v>
      </c>
      <c r="G44">
        <v>896166</v>
      </c>
      <c r="H44" s="12">
        <v>43902</v>
      </c>
      <c r="I44" s="10">
        <v>43923</v>
      </c>
      <c r="J44" s="13">
        <v>43952</v>
      </c>
      <c r="K44" s="10">
        <v>43922</v>
      </c>
      <c r="L44" s="13">
        <v>43952</v>
      </c>
      <c r="M44" s="11">
        <v>0</v>
      </c>
      <c r="N44">
        <v>275</v>
      </c>
      <c r="O44">
        <v>160.63999999999999</v>
      </c>
      <c r="P44">
        <v>6770010</v>
      </c>
      <c r="Q44">
        <v>15.3</v>
      </c>
      <c r="R44">
        <v>41.6</v>
      </c>
      <c r="S44">
        <v>71078</v>
      </c>
      <c r="T44">
        <v>0.24</v>
      </c>
      <c r="U44">
        <v>0.09</v>
      </c>
      <c r="V44">
        <v>0.12</v>
      </c>
      <c r="W44">
        <v>0.26</v>
      </c>
      <c r="X44">
        <v>0.13</v>
      </c>
      <c r="Y44">
        <v>0.16</v>
      </c>
      <c r="Z44" s="23">
        <f t="shared" si="5"/>
        <v>1.66306992161016E-3</v>
      </c>
      <c r="AA44" s="23">
        <f t="shared" si="7"/>
        <v>7.5968868583650541E-3</v>
      </c>
      <c r="AB44">
        <f t="shared" si="4"/>
        <v>-0.5524236348877416</v>
      </c>
      <c r="AC44">
        <f t="shared" si="6"/>
        <v>-2.779089491050422</v>
      </c>
      <c r="AD44" s="21">
        <f>IF(I44=0,$AL$1,I44)</f>
        <v>43923</v>
      </c>
      <c r="AE44" s="21">
        <f>IF(J44=0,$AL$1,J44)</f>
        <v>43952</v>
      </c>
      <c r="AF44">
        <f t="shared" si="0"/>
        <v>29</v>
      </c>
      <c r="AG44">
        <f>$AL$1-AE44</f>
        <v>62</v>
      </c>
      <c r="AH44">
        <v>0</v>
      </c>
      <c r="AI44">
        <f t="shared" si="1"/>
        <v>275</v>
      </c>
      <c r="AJ44">
        <f t="shared" si="2"/>
        <v>15.3</v>
      </c>
    </row>
    <row r="45" spans="1:36" x14ac:dyDescent="0.45">
      <c r="A45" t="s">
        <v>77</v>
      </c>
      <c r="B45">
        <v>195239</v>
      </c>
      <c r="C45">
        <v>2637</v>
      </c>
      <c r="D45">
        <v>9.1999999999999993</v>
      </c>
      <c r="E45">
        <v>51868</v>
      </c>
      <c r="F45">
        <v>680.2</v>
      </c>
      <c r="G45">
        <v>2133457</v>
      </c>
      <c r="H45" s="12">
        <v>43903</v>
      </c>
      <c r="I45" s="21">
        <v>43923</v>
      </c>
      <c r="J45" s="14">
        <v>0</v>
      </c>
      <c r="K45" s="10">
        <v>43921</v>
      </c>
      <c r="L45" s="13">
        <v>43952</v>
      </c>
      <c r="M45" s="10">
        <v>43959</v>
      </c>
      <c r="N45">
        <v>521</v>
      </c>
      <c r="O45">
        <v>106.86</v>
      </c>
      <c r="P45">
        <v>28701845</v>
      </c>
      <c r="Q45">
        <v>14.9</v>
      </c>
      <c r="R45">
        <v>34.799999999999997</v>
      </c>
      <c r="S45">
        <v>202211</v>
      </c>
      <c r="T45">
        <v>0.27</v>
      </c>
      <c r="U45">
        <v>0.09</v>
      </c>
      <c r="V45">
        <v>0.13</v>
      </c>
      <c r="W45">
        <v>0.26</v>
      </c>
      <c r="X45">
        <v>0.11</v>
      </c>
      <c r="Y45">
        <v>0.13</v>
      </c>
      <c r="Z45" s="23">
        <f t="shared" si="5"/>
        <v>1.8071312140386794E-3</v>
      </c>
      <c r="AA45" s="23">
        <f t="shared" si="7"/>
        <v>6.8023153215411762E-3</v>
      </c>
      <c r="AB45">
        <f t="shared" si="4"/>
        <v>-0.44156181224340835</v>
      </c>
      <c r="AC45">
        <f t="shared" si="6"/>
        <v>-2.7430103125945386</v>
      </c>
      <c r="AD45" s="21">
        <f>IF(I45=0,$AL$1,I45)</f>
        <v>43923</v>
      </c>
      <c r="AE45" s="21">
        <f>IF(J45=0,$AL$1,J45)</f>
        <v>44014</v>
      </c>
      <c r="AH45">
        <f>$AL$1-M45</f>
        <v>55</v>
      </c>
      <c r="AI45">
        <f t="shared" si="1"/>
        <v>521</v>
      </c>
      <c r="AJ45">
        <f t="shared" si="2"/>
        <v>14.9</v>
      </c>
    </row>
    <row r="46" spans="1:36" x14ac:dyDescent="0.45">
      <c r="A46" t="s">
        <v>78</v>
      </c>
      <c r="B46">
        <v>25500</v>
      </c>
      <c r="C46">
        <v>185</v>
      </c>
      <c r="D46">
        <v>5.9</v>
      </c>
      <c r="E46">
        <v>4514</v>
      </c>
      <c r="F46">
        <v>806.7</v>
      </c>
      <c r="G46">
        <v>371308</v>
      </c>
      <c r="H46" s="12">
        <v>43896</v>
      </c>
      <c r="I46" s="11">
        <v>0</v>
      </c>
      <c r="J46" s="14">
        <v>0</v>
      </c>
      <c r="K46" s="11">
        <v>0</v>
      </c>
      <c r="L46" s="13">
        <v>43952</v>
      </c>
      <c r="M46" s="10">
        <v>43931</v>
      </c>
      <c r="N46">
        <v>580</v>
      </c>
      <c r="O46">
        <v>37.229999999999997</v>
      </c>
      <c r="P46">
        <v>3161105</v>
      </c>
      <c r="Q46">
        <v>9</v>
      </c>
      <c r="R46">
        <v>30</v>
      </c>
      <c r="S46">
        <v>18354</v>
      </c>
      <c r="T46">
        <v>0.31</v>
      </c>
      <c r="U46">
        <v>0.11</v>
      </c>
      <c r="V46">
        <v>0.13</v>
      </c>
      <c r="W46">
        <v>0.24</v>
      </c>
      <c r="X46">
        <v>0.1</v>
      </c>
      <c r="Y46">
        <v>0.11</v>
      </c>
      <c r="Z46" s="23">
        <f t="shared" si="5"/>
        <v>1.4279816709663236E-3</v>
      </c>
      <c r="AA46" s="23">
        <f t="shared" si="7"/>
        <v>8.0667994261500332E-3</v>
      </c>
      <c r="AB46">
        <f t="shared" si="4"/>
        <v>-0.66736811378477434</v>
      </c>
      <c r="AC46">
        <f t="shared" si="6"/>
        <v>-2.8452773669640958</v>
      </c>
      <c r="AD46" s="21">
        <f>IF(I46=0,$AL$1,I46)</f>
        <v>44014</v>
      </c>
      <c r="AE46" s="21">
        <f>IF(J46=0,$AL$1,J46)</f>
        <v>44014</v>
      </c>
      <c r="AH46">
        <f>$AL$1-M46</f>
        <v>83</v>
      </c>
      <c r="AI46">
        <f t="shared" si="1"/>
        <v>580</v>
      </c>
      <c r="AJ46">
        <f t="shared" si="2"/>
        <v>9</v>
      </c>
    </row>
    <row r="47" spans="1:36" x14ac:dyDescent="0.45">
      <c r="A47" t="s">
        <v>79</v>
      </c>
      <c r="B47">
        <v>1251</v>
      </c>
      <c r="C47">
        <v>56</v>
      </c>
      <c r="D47">
        <v>8.9</v>
      </c>
      <c r="E47">
        <v>51</v>
      </c>
      <c r="F47">
        <v>199.7</v>
      </c>
      <c r="G47">
        <v>70024</v>
      </c>
      <c r="H47" s="12">
        <v>43903</v>
      </c>
      <c r="I47" s="10">
        <v>43915</v>
      </c>
      <c r="J47" s="13">
        <v>43966</v>
      </c>
      <c r="K47" s="10">
        <v>43915</v>
      </c>
      <c r="L47" s="13">
        <v>43948</v>
      </c>
      <c r="M47" s="10">
        <v>43938</v>
      </c>
      <c r="N47">
        <v>513</v>
      </c>
      <c r="O47">
        <v>65.13</v>
      </c>
      <c r="P47">
        <v>626299</v>
      </c>
      <c r="Q47">
        <v>11</v>
      </c>
      <c r="R47">
        <v>39.1</v>
      </c>
      <c r="S47">
        <v>6027</v>
      </c>
      <c r="T47">
        <v>0.19</v>
      </c>
      <c r="U47">
        <v>0.08</v>
      </c>
      <c r="V47">
        <v>0.11</v>
      </c>
      <c r="W47">
        <v>0.25</v>
      </c>
      <c r="X47">
        <v>0.16</v>
      </c>
      <c r="Y47">
        <v>0.2</v>
      </c>
      <c r="Z47" s="23">
        <f t="shared" si="5"/>
        <v>8.1430754320220854E-5</v>
      </c>
      <c r="AA47" s="23">
        <f t="shared" si="7"/>
        <v>1.9974485030312995E-3</v>
      </c>
      <c r="AB47">
        <f t="shared" si="4"/>
        <v>-1.3716110699496884</v>
      </c>
      <c r="AC47">
        <f t="shared" si="6"/>
        <v>-4.0892115421739792</v>
      </c>
      <c r="AD47" s="21">
        <f>IF(I47=0,$AL$1,I47)</f>
        <v>43915</v>
      </c>
      <c r="AE47" s="21">
        <f>IF(J47=0,$AL$1,J47)</f>
        <v>43966</v>
      </c>
      <c r="AF47">
        <f t="shared" si="0"/>
        <v>51</v>
      </c>
      <c r="AG47">
        <f>$AL$1-AE47</f>
        <v>48</v>
      </c>
      <c r="AH47">
        <f>$AL$1-M47</f>
        <v>76</v>
      </c>
      <c r="AI47">
        <f t="shared" si="1"/>
        <v>513</v>
      </c>
      <c r="AJ47">
        <f t="shared" si="2"/>
        <v>11</v>
      </c>
    </row>
    <row r="48" spans="1:36" x14ac:dyDescent="0.45">
      <c r="A48" t="s">
        <v>80</v>
      </c>
      <c r="B48">
        <v>66102</v>
      </c>
      <c r="C48">
        <v>1853</v>
      </c>
      <c r="D48">
        <v>21.8</v>
      </c>
      <c r="E48">
        <v>4366</v>
      </c>
      <c r="F48">
        <v>776.1</v>
      </c>
      <c r="G48">
        <v>709355</v>
      </c>
      <c r="H48" s="12">
        <v>43902</v>
      </c>
      <c r="I48" s="10">
        <v>43920</v>
      </c>
      <c r="J48" s="13">
        <v>43980</v>
      </c>
      <c r="K48" s="11">
        <v>0</v>
      </c>
      <c r="L48" s="13">
        <v>43980</v>
      </c>
      <c r="M48" s="10">
        <v>43980</v>
      </c>
      <c r="N48">
        <v>378</v>
      </c>
      <c r="O48">
        <v>199.13</v>
      </c>
      <c r="P48">
        <v>8517685</v>
      </c>
      <c r="Q48">
        <v>10.7</v>
      </c>
      <c r="R48">
        <v>35.9</v>
      </c>
      <c r="S48">
        <v>69359</v>
      </c>
      <c r="T48">
        <v>0.24</v>
      </c>
      <c r="U48">
        <v>0.09</v>
      </c>
      <c r="V48">
        <v>0.12</v>
      </c>
      <c r="W48">
        <v>0.26</v>
      </c>
      <c r="X48">
        <v>0.13</v>
      </c>
      <c r="Y48">
        <v>0.16</v>
      </c>
      <c r="Z48" s="23">
        <f t="shared" si="5"/>
        <v>5.1258058967900311E-4</v>
      </c>
      <c r="AA48" s="23">
        <f t="shared" si="7"/>
        <v>7.7605593538619946E-3</v>
      </c>
      <c r="AB48">
        <f t="shared" si="4"/>
        <v>-1.1504547558687768</v>
      </c>
      <c r="AC48">
        <f t="shared" si="6"/>
        <v>-3.2902378436354032</v>
      </c>
      <c r="AD48" s="21">
        <f>IF(I48=0,$AL$1,I48)</f>
        <v>43920</v>
      </c>
      <c r="AE48" s="21">
        <f>IF(J48=0,$AL$1,J48)</f>
        <v>43980</v>
      </c>
      <c r="AF48">
        <f t="shared" si="0"/>
        <v>60</v>
      </c>
      <c r="AG48">
        <f>$AL$1-AE48</f>
        <v>34</v>
      </c>
      <c r="AH48">
        <f>$AL$1-M48</f>
        <v>34</v>
      </c>
      <c r="AI48">
        <f t="shared" si="1"/>
        <v>378</v>
      </c>
      <c r="AJ48">
        <f t="shared" si="2"/>
        <v>10.7</v>
      </c>
    </row>
    <row r="49" spans="1:36" x14ac:dyDescent="0.45">
      <c r="A49" t="s">
        <v>81</v>
      </c>
      <c r="B49">
        <v>35898</v>
      </c>
      <c r="C49">
        <v>1359</v>
      </c>
      <c r="D49">
        <v>18</v>
      </c>
      <c r="E49">
        <v>4494</v>
      </c>
      <c r="F49">
        <v>476.4</v>
      </c>
      <c r="G49">
        <v>607276</v>
      </c>
      <c r="H49" s="12">
        <v>43890</v>
      </c>
      <c r="I49" s="10">
        <v>43913</v>
      </c>
      <c r="J49" s="13">
        <v>43983</v>
      </c>
      <c r="K49" s="10">
        <v>43915</v>
      </c>
      <c r="L49" s="13">
        <v>43956</v>
      </c>
      <c r="M49" s="10">
        <v>43955</v>
      </c>
      <c r="N49">
        <v>790</v>
      </c>
      <c r="O49">
        <v>105.69</v>
      </c>
      <c r="P49">
        <v>7535591</v>
      </c>
      <c r="Q49">
        <v>10.3</v>
      </c>
      <c r="R49">
        <v>35.1</v>
      </c>
      <c r="S49">
        <v>56877</v>
      </c>
      <c r="T49">
        <v>0.23</v>
      </c>
      <c r="U49">
        <v>0.08</v>
      </c>
      <c r="V49">
        <v>0.14000000000000001</v>
      </c>
      <c r="W49">
        <v>0.26</v>
      </c>
      <c r="X49">
        <v>0.13</v>
      </c>
      <c r="Y49">
        <v>0.16</v>
      </c>
      <c r="Z49" s="23">
        <f t="shared" si="5"/>
        <v>5.9636994629883706E-4</v>
      </c>
      <c r="AA49" s="23">
        <f t="shared" si="7"/>
        <v>4.7637935763764246E-3</v>
      </c>
      <c r="AB49">
        <f t="shared" si="4"/>
        <v>-0.84435190060439569</v>
      </c>
      <c r="AC49">
        <f t="shared" si="6"/>
        <v>-3.2244842506741875</v>
      </c>
      <c r="AD49" s="21">
        <f>IF(I49=0,$AL$1,I49)</f>
        <v>43913</v>
      </c>
      <c r="AE49" s="21">
        <f>IF(J49=0,$AL$1,J49)</f>
        <v>43983</v>
      </c>
      <c r="AF49">
        <f t="shared" si="0"/>
        <v>70</v>
      </c>
      <c r="AG49">
        <f>$AL$1-AE49</f>
        <v>31</v>
      </c>
      <c r="AH49">
        <f>$AL$1-M49</f>
        <v>59</v>
      </c>
      <c r="AI49">
        <f t="shared" si="1"/>
        <v>790</v>
      </c>
      <c r="AJ49">
        <f t="shared" si="2"/>
        <v>10.3</v>
      </c>
    </row>
    <row r="50" spans="1:36" x14ac:dyDescent="0.45">
      <c r="A50" t="s">
        <v>82</v>
      </c>
      <c r="B50">
        <v>3335</v>
      </c>
      <c r="C50">
        <v>95</v>
      </c>
      <c r="D50">
        <v>5.3</v>
      </c>
      <c r="E50">
        <v>553</v>
      </c>
      <c r="F50">
        <v>184.7</v>
      </c>
      <c r="G50">
        <v>184821</v>
      </c>
      <c r="H50" s="12">
        <v>43906</v>
      </c>
      <c r="I50" s="10">
        <v>43914</v>
      </c>
      <c r="J50" s="13">
        <v>43955</v>
      </c>
      <c r="K50" s="10">
        <v>43914</v>
      </c>
      <c r="L50" s="13">
        <v>43955</v>
      </c>
      <c r="M50" s="10">
        <v>43955</v>
      </c>
      <c r="N50">
        <v>424</v>
      </c>
      <c r="O50">
        <v>74.53</v>
      </c>
      <c r="P50">
        <v>1805832</v>
      </c>
      <c r="Q50">
        <v>17.8</v>
      </c>
      <c r="R50">
        <v>49.3</v>
      </c>
      <c r="S50">
        <v>23478</v>
      </c>
      <c r="T50">
        <v>0.21</v>
      </c>
      <c r="U50">
        <v>0.08</v>
      </c>
      <c r="V50">
        <v>0.11</v>
      </c>
      <c r="W50">
        <v>0.25</v>
      </c>
      <c r="X50">
        <v>0.15</v>
      </c>
      <c r="Y50">
        <v>0.2</v>
      </c>
      <c r="Z50" s="23">
        <f t="shared" si="5"/>
        <v>3.0623003690265763E-4</v>
      </c>
      <c r="AA50" s="23">
        <f t="shared" si="7"/>
        <v>1.8467941646842009E-3</v>
      </c>
      <c r="AB50">
        <f t="shared" si="4"/>
        <v>-0.70163199435132939</v>
      </c>
      <c r="AC50">
        <f t="shared" si="6"/>
        <v>-3.5139522133069376</v>
      </c>
      <c r="AD50" s="21">
        <f>IF(I50=0,$AL$1,I50)</f>
        <v>43914</v>
      </c>
      <c r="AE50" s="21">
        <f>IF(J50=0,$AL$1,J50)</f>
        <v>43955</v>
      </c>
      <c r="AF50">
        <f t="shared" si="0"/>
        <v>41</v>
      </c>
      <c r="AG50">
        <f>$AL$1-AE50</f>
        <v>59</v>
      </c>
      <c r="AH50">
        <f>$AL$1-M50</f>
        <v>59</v>
      </c>
      <c r="AI50">
        <f t="shared" si="1"/>
        <v>424</v>
      </c>
      <c r="AJ50">
        <f t="shared" si="2"/>
        <v>17.8</v>
      </c>
    </row>
    <row r="51" spans="1:36" x14ac:dyDescent="0.45">
      <c r="A51" t="s">
        <v>83</v>
      </c>
      <c r="B51">
        <v>34740</v>
      </c>
      <c r="C51">
        <v>803</v>
      </c>
      <c r="D51">
        <v>13.8</v>
      </c>
      <c r="E51">
        <v>4513</v>
      </c>
      <c r="F51">
        <v>597.6</v>
      </c>
      <c r="G51">
        <v>618851</v>
      </c>
      <c r="H51" s="12">
        <v>43902</v>
      </c>
      <c r="I51" s="10">
        <v>43915</v>
      </c>
      <c r="J51" s="13">
        <v>43964</v>
      </c>
      <c r="K51" s="10">
        <v>43915</v>
      </c>
      <c r="L51" s="13">
        <v>43962</v>
      </c>
      <c r="M51" s="11">
        <v>0</v>
      </c>
      <c r="N51">
        <v>370</v>
      </c>
      <c r="O51">
        <v>88.76</v>
      </c>
      <c r="P51">
        <v>5813568</v>
      </c>
      <c r="Q51">
        <v>11</v>
      </c>
      <c r="R51">
        <v>36.5</v>
      </c>
      <c r="S51">
        <v>53684</v>
      </c>
      <c r="T51">
        <v>0.23</v>
      </c>
      <c r="U51">
        <v>0.09</v>
      </c>
      <c r="V51">
        <v>0.11</v>
      </c>
      <c r="W51">
        <v>0.26</v>
      </c>
      <c r="X51">
        <v>0.14000000000000001</v>
      </c>
      <c r="Y51">
        <v>0.17</v>
      </c>
      <c r="Z51" s="23">
        <f t="shared" si="5"/>
        <v>7.7628747096447485E-4</v>
      </c>
      <c r="AA51" s="23">
        <f t="shared" si="7"/>
        <v>5.9756762112355101E-3</v>
      </c>
      <c r="AB51">
        <f t="shared" si="4"/>
        <v>-0.82592971249662195</v>
      </c>
      <c r="AC51">
        <f t="shared" si="6"/>
        <v>-3.109977423156308</v>
      </c>
      <c r="AD51" s="21">
        <f>IF(I51=0,$AL$1,I51)</f>
        <v>43915</v>
      </c>
      <c r="AE51" s="21">
        <f>IF(J51=0,$AL$1,J51)</f>
        <v>43964</v>
      </c>
      <c r="AF51">
        <f t="shared" si="0"/>
        <v>49</v>
      </c>
      <c r="AG51">
        <f>$AL$1-AE51</f>
        <v>50</v>
      </c>
      <c r="AH51">
        <v>0</v>
      </c>
      <c r="AI51">
        <f t="shared" si="1"/>
        <v>370</v>
      </c>
      <c r="AJ51">
        <f t="shared" si="2"/>
        <v>11</v>
      </c>
    </row>
    <row r="52" spans="1:36" x14ac:dyDescent="0.45">
      <c r="A52" t="s">
        <v>84</v>
      </c>
      <c r="B52">
        <v>1634</v>
      </c>
      <c r="C52">
        <v>20</v>
      </c>
      <c r="D52">
        <v>3.5</v>
      </c>
      <c r="E52">
        <v>242</v>
      </c>
      <c r="F52">
        <v>282.8</v>
      </c>
      <c r="G52">
        <v>35327</v>
      </c>
      <c r="H52" s="12">
        <v>43903</v>
      </c>
      <c r="I52" s="11">
        <v>0</v>
      </c>
      <c r="J52" s="14">
        <v>0</v>
      </c>
      <c r="K52" s="11">
        <v>0</v>
      </c>
      <c r="L52" s="13">
        <v>43952</v>
      </c>
      <c r="M52" s="10">
        <v>43952</v>
      </c>
      <c r="N52">
        <v>508</v>
      </c>
      <c r="O52">
        <v>5.91</v>
      </c>
      <c r="P52">
        <v>577737</v>
      </c>
      <c r="Q52">
        <v>11.1</v>
      </c>
      <c r="R52">
        <v>36.4</v>
      </c>
      <c r="S52">
        <v>5070</v>
      </c>
      <c r="T52">
        <v>0.24</v>
      </c>
      <c r="U52">
        <v>0.08</v>
      </c>
      <c r="V52">
        <v>0.12</v>
      </c>
      <c r="W52">
        <v>0.24</v>
      </c>
      <c r="X52">
        <v>0.14000000000000001</v>
      </c>
      <c r="Y52">
        <v>0.17</v>
      </c>
      <c r="Z52" s="23">
        <f t="shared" si="5"/>
        <v>4.1887571680539762E-4</v>
      </c>
      <c r="AA52" s="23">
        <f t="shared" si="7"/>
        <v>2.8282765341323128E-3</v>
      </c>
      <c r="AB52">
        <f t="shared" si="4"/>
        <v>-0.75982386929411205</v>
      </c>
      <c r="AC52">
        <f t="shared" si="6"/>
        <v>-3.3779148159651173</v>
      </c>
      <c r="AD52" s="21">
        <f>IF(I52=0,$AL$1,I52)</f>
        <v>44014</v>
      </c>
      <c r="AE52" s="21">
        <f>IF(J52=0,$AL$1,J52)</f>
        <v>44014</v>
      </c>
      <c r="AF52">
        <v>0</v>
      </c>
      <c r="AG52">
        <f>$AL$1-AE52</f>
        <v>0</v>
      </c>
      <c r="AH52">
        <f>$AL$1-M52</f>
        <v>62</v>
      </c>
      <c r="AI52">
        <f t="shared" si="1"/>
        <v>508</v>
      </c>
      <c r="AJ52">
        <f t="shared" si="2"/>
        <v>11.1</v>
      </c>
    </row>
  </sheetData>
  <phoneticPr fontId="20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8" workbookViewId="0">
      <selection activeCell="I44" sqref="F44:I55"/>
    </sheetView>
  </sheetViews>
  <sheetFormatPr defaultColWidth="8.75" defaultRowHeight="17" x14ac:dyDescent="0.45"/>
  <cols>
    <col min="1" max="1" width="22.75" customWidth="1"/>
    <col min="2" max="2" width="49.08203125" style="6" customWidth="1"/>
    <col min="3" max="3" width="37.75" style="8" customWidth="1"/>
    <col min="4" max="4" width="18" style="8" customWidth="1"/>
    <col min="5" max="5" width="31.75" style="8" customWidth="1"/>
  </cols>
  <sheetData>
    <row r="1" spans="1:8" s="3" customFormat="1" ht="17.5" thickBot="1" x14ac:dyDescent="0.5">
      <c r="A1" s="2"/>
      <c r="B1" s="4" t="s">
        <v>0</v>
      </c>
      <c r="C1" s="4" t="s">
        <v>1</v>
      </c>
      <c r="D1" s="4" t="s">
        <v>34</v>
      </c>
      <c r="E1" s="4" t="s">
        <v>2</v>
      </c>
    </row>
    <row r="2" spans="1:8" ht="40.75" customHeight="1" thickTop="1" x14ac:dyDescent="0.45">
      <c r="A2" s="27" t="s">
        <v>3</v>
      </c>
      <c r="B2" s="5" t="s">
        <v>4</v>
      </c>
      <c r="C2" s="31" t="s">
        <v>5</v>
      </c>
      <c r="D2" s="26">
        <v>44014</v>
      </c>
      <c r="E2" s="7" t="s">
        <v>6</v>
      </c>
      <c r="F2" s="1"/>
      <c r="G2" s="1"/>
      <c r="H2" s="1"/>
    </row>
    <row r="3" spans="1:8" x14ac:dyDescent="0.45">
      <c r="A3" s="28"/>
      <c r="B3" s="5" t="s">
        <v>7</v>
      </c>
      <c r="C3" s="25"/>
      <c r="D3" s="24"/>
      <c r="E3" s="7"/>
      <c r="F3" s="1"/>
      <c r="G3" s="1"/>
      <c r="H3" s="1"/>
    </row>
    <row r="4" spans="1:8" x14ac:dyDescent="0.45">
      <c r="A4" s="28"/>
      <c r="B4" s="5" t="s">
        <v>8</v>
      </c>
      <c r="C4" s="25"/>
      <c r="D4" s="24"/>
      <c r="E4" s="7"/>
      <c r="F4" s="1"/>
      <c r="G4" s="1"/>
      <c r="H4" s="1"/>
    </row>
    <row r="5" spans="1:8" x14ac:dyDescent="0.45">
      <c r="A5" s="28"/>
      <c r="B5" s="5" t="s">
        <v>9</v>
      </c>
      <c r="C5" s="25"/>
      <c r="D5" s="24"/>
      <c r="E5" s="7"/>
      <c r="F5" s="1"/>
      <c r="G5" s="1"/>
      <c r="H5" s="1"/>
    </row>
    <row r="6" spans="1:8" x14ac:dyDescent="0.45">
      <c r="A6" s="28"/>
      <c r="B6" s="5" t="s">
        <v>10</v>
      </c>
      <c r="C6" s="25"/>
      <c r="D6" s="24"/>
      <c r="E6" s="7"/>
      <c r="F6" s="1"/>
      <c r="G6" s="1"/>
      <c r="H6" s="1"/>
    </row>
    <row r="7" spans="1:8" ht="28.75" customHeight="1" x14ac:dyDescent="0.45">
      <c r="A7" s="28"/>
      <c r="B7" s="5" t="s">
        <v>11</v>
      </c>
      <c r="C7" s="25"/>
      <c r="D7" s="24"/>
      <c r="E7" s="7"/>
      <c r="F7" s="1"/>
      <c r="G7" s="1"/>
      <c r="H7" s="1"/>
    </row>
    <row r="8" spans="1:8" ht="100.75" customHeight="1" x14ac:dyDescent="0.45">
      <c r="A8" s="28" t="s">
        <v>12</v>
      </c>
      <c r="B8" s="5" t="s">
        <v>13</v>
      </c>
      <c r="C8" s="25" t="s">
        <v>14</v>
      </c>
      <c r="D8" s="24"/>
      <c r="E8" s="7"/>
      <c r="F8" s="1"/>
      <c r="G8" s="1"/>
      <c r="H8" s="1"/>
    </row>
    <row r="9" spans="1:8" x14ac:dyDescent="0.45">
      <c r="A9" s="28"/>
      <c r="B9" s="5" t="s">
        <v>15</v>
      </c>
      <c r="C9" s="25"/>
      <c r="D9" s="24"/>
      <c r="E9" s="7"/>
      <c r="F9" s="1"/>
      <c r="G9" s="1"/>
      <c r="H9" s="1"/>
    </row>
    <row r="10" spans="1:8" x14ac:dyDescent="0.45">
      <c r="A10" s="28"/>
      <c r="B10" s="5" t="s">
        <v>16</v>
      </c>
      <c r="C10" s="25"/>
      <c r="D10" s="24"/>
      <c r="E10" s="7"/>
      <c r="F10" s="1"/>
      <c r="G10" s="1"/>
      <c r="H10" s="1"/>
    </row>
    <row r="11" spans="1:8" ht="29.5" customHeight="1" x14ac:dyDescent="0.45">
      <c r="A11" s="28"/>
      <c r="B11" s="5" t="s">
        <v>17</v>
      </c>
      <c r="C11" s="25" t="s">
        <v>89</v>
      </c>
      <c r="D11" s="24"/>
      <c r="E11" s="7"/>
      <c r="F11" s="1"/>
      <c r="G11" s="1"/>
      <c r="H11" s="1"/>
    </row>
    <row r="12" spans="1:8" x14ac:dyDescent="0.45">
      <c r="A12" s="28"/>
      <c r="B12" s="5" t="s">
        <v>18</v>
      </c>
      <c r="C12" s="25"/>
      <c r="D12" s="24"/>
      <c r="E12" s="7"/>
      <c r="F12" s="1"/>
      <c r="G12" s="1"/>
      <c r="H12" s="1"/>
    </row>
    <row r="13" spans="1:8" ht="33" customHeight="1" x14ac:dyDescent="0.45">
      <c r="A13" s="28"/>
      <c r="B13" s="5" t="s">
        <v>19</v>
      </c>
      <c r="C13" s="25"/>
      <c r="D13" s="24"/>
      <c r="E13" s="7"/>
      <c r="F13" s="1"/>
      <c r="G13" s="1"/>
      <c r="H13" s="1"/>
    </row>
    <row r="14" spans="1:8" x14ac:dyDescent="0.45">
      <c r="B14" s="5"/>
      <c r="C14" s="7"/>
      <c r="D14" s="7"/>
      <c r="E14" s="7"/>
      <c r="F14" s="1"/>
      <c r="G14" s="1"/>
      <c r="H14" s="1"/>
    </row>
    <row r="15" spans="1:8" x14ac:dyDescent="0.45">
      <c r="A15" s="28" t="s">
        <v>20</v>
      </c>
      <c r="B15" s="5" t="s">
        <v>21</v>
      </c>
      <c r="C15" s="25" t="s">
        <v>85</v>
      </c>
      <c r="D15" s="25">
        <v>2018</v>
      </c>
      <c r="E15" s="7"/>
      <c r="F15" s="1"/>
      <c r="G15" s="1"/>
      <c r="H15" s="1"/>
    </row>
    <row r="16" spans="1:8" x14ac:dyDescent="0.45">
      <c r="A16" s="28"/>
      <c r="B16" s="5" t="s">
        <v>22</v>
      </c>
      <c r="C16" s="25"/>
      <c r="D16" s="25"/>
      <c r="E16" s="7"/>
      <c r="F16" s="1"/>
      <c r="G16" s="1"/>
      <c r="H16" s="1"/>
    </row>
    <row r="17" spans="1:8" x14ac:dyDescent="0.45">
      <c r="A17" s="28"/>
      <c r="B17" s="5" t="s">
        <v>23</v>
      </c>
      <c r="C17" s="25"/>
      <c r="D17" s="25"/>
      <c r="E17" s="7"/>
      <c r="F17" s="1"/>
      <c r="G17" s="1"/>
      <c r="H17" s="1"/>
    </row>
    <row r="18" spans="1:8" x14ac:dyDescent="0.45">
      <c r="A18" s="28"/>
      <c r="B18" s="5" t="s">
        <v>24</v>
      </c>
      <c r="C18" s="25"/>
      <c r="D18" s="25"/>
      <c r="E18" s="7"/>
      <c r="F18" s="1"/>
      <c r="G18" s="1"/>
      <c r="H18" s="1"/>
    </row>
    <row r="19" spans="1:8" x14ac:dyDescent="0.45">
      <c r="A19" s="28"/>
      <c r="B19" s="5" t="s">
        <v>25</v>
      </c>
      <c r="C19" s="25"/>
      <c r="D19" s="25"/>
      <c r="E19" s="7"/>
      <c r="F19" s="1"/>
      <c r="G19" s="1"/>
      <c r="H19" s="1"/>
    </row>
    <row r="20" spans="1:8" x14ac:dyDescent="0.45">
      <c r="A20" s="28"/>
      <c r="B20" s="5" t="s">
        <v>26</v>
      </c>
      <c r="C20" s="25"/>
      <c r="D20" s="25"/>
      <c r="E20" s="7"/>
      <c r="F20" s="1"/>
      <c r="G20" s="1"/>
      <c r="H20" s="1"/>
    </row>
    <row r="21" spans="1:8" x14ac:dyDescent="0.45">
      <c r="B21" s="5"/>
      <c r="C21" s="7"/>
      <c r="D21" s="7"/>
      <c r="E21" s="7"/>
      <c r="F21" s="1"/>
      <c r="G21" s="1"/>
      <c r="H21" s="1"/>
    </row>
    <row r="22" spans="1:8" x14ac:dyDescent="0.45">
      <c r="A22" s="29" t="s">
        <v>27</v>
      </c>
      <c r="B22" s="15" t="s">
        <v>28</v>
      </c>
      <c r="C22" s="32" t="s">
        <v>86</v>
      </c>
      <c r="D22" s="24">
        <v>44018</v>
      </c>
      <c r="E22" s="19"/>
      <c r="F22" s="1"/>
      <c r="G22" s="1"/>
      <c r="H22" s="1"/>
    </row>
    <row r="23" spans="1:8" x14ac:dyDescent="0.45">
      <c r="A23" s="29"/>
      <c r="B23" s="15" t="s">
        <v>29</v>
      </c>
      <c r="C23" s="32"/>
      <c r="D23" s="24"/>
      <c r="E23" s="19"/>
      <c r="F23" s="1"/>
      <c r="G23" s="1"/>
      <c r="H23" s="1"/>
    </row>
    <row r="24" spans="1:8" x14ac:dyDescent="0.45">
      <c r="A24" s="29"/>
      <c r="B24" s="15" t="s">
        <v>30</v>
      </c>
      <c r="C24" s="32"/>
      <c r="D24" s="24"/>
      <c r="E24" s="19"/>
      <c r="F24" s="1"/>
      <c r="G24" s="1"/>
      <c r="H24" s="1"/>
    </row>
    <row r="25" spans="1:8" x14ac:dyDescent="0.45">
      <c r="A25" s="29"/>
      <c r="B25" s="15" t="s">
        <v>31</v>
      </c>
      <c r="C25" s="32"/>
      <c r="D25" s="24"/>
      <c r="E25" s="19"/>
      <c r="F25" s="1"/>
      <c r="G25" s="1"/>
      <c r="H25" s="1"/>
    </row>
    <row r="26" spans="1:8" x14ac:dyDescent="0.45">
      <c r="A26" s="29"/>
      <c r="B26" s="15" t="s">
        <v>32</v>
      </c>
      <c r="C26" s="32"/>
      <c r="D26" s="24"/>
      <c r="E26" s="19"/>
      <c r="F26" s="1"/>
      <c r="G26" s="1"/>
      <c r="H26" s="1"/>
    </row>
    <row r="27" spans="1:8" ht="17.5" thickBot="1" x14ac:dyDescent="0.5">
      <c r="A27" s="30"/>
      <c r="B27" s="20" t="s">
        <v>87</v>
      </c>
      <c r="C27" s="16" t="s">
        <v>33</v>
      </c>
      <c r="D27" s="17">
        <v>44017</v>
      </c>
      <c r="E27" s="16"/>
      <c r="F27" s="1"/>
      <c r="G27" s="1"/>
      <c r="H27" s="1"/>
    </row>
  </sheetData>
  <mergeCells count="12">
    <mergeCell ref="D22:D26"/>
    <mergeCell ref="D15:D20"/>
    <mergeCell ref="D2:D13"/>
    <mergeCell ref="A2:A7"/>
    <mergeCell ref="A8:A13"/>
    <mergeCell ref="A15:A20"/>
    <mergeCell ref="A22:A27"/>
    <mergeCell ref="C8:C10"/>
    <mergeCell ref="C2:C7"/>
    <mergeCell ref="C11:C13"/>
    <mergeCell ref="C15:C20"/>
    <mergeCell ref="C22:C26"/>
  </mergeCells>
  <phoneticPr fontId="20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0C22F-99C9-4ECF-A142-1CF4E60FA6D9}">
  <dimension ref="A1:Y53"/>
  <sheetViews>
    <sheetView zoomScale="55" zoomScaleNormal="55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AA2" sqref="AA2"/>
    </sheetView>
  </sheetViews>
  <sheetFormatPr defaultColWidth="8.75" defaultRowHeight="17" x14ac:dyDescent="0.45"/>
  <cols>
    <col min="8" max="8" width="15" customWidth="1"/>
    <col min="9" max="9" width="13.75" customWidth="1"/>
    <col min="10" max="10" width="22.6640625" customWidth="1"/>
    <col min="11" max="11" width="14.75" customWidth="1"/>
    <col min="12" max="12" width="13.08203125" customWidth="1"/>
    <col min="13" max="13" width="14.4140625" customWidth="1"/>
    <col min="27" max="27" width="13.75" bestFit="1" customWidth="1"/>
  </cols>
  <sheetData>
    <row r="1" spans="1:25" s="9" customFormat="1" ht="96" customHeight="1" x14ac:dyDescent="0.45">
      <c r="A1" s="9" t="s">
        <v>35</v>
      </c>
      <c r="B1" s="9" t="s">
        <v>28</v>
      </c>
      <c r="C1" s="9" t="s">
        <v>29</v>
      </c>
      <c r="D1" s="9" t="s">
        <v>30</v>
      </c>
      <c r="E1" s="9" t="s">
        <v>31</v>
      </c>
      <c r="F1" s="9" t="s">
        <v>32</v>
      </c>
      <c r="G1" s="18" t="s">
        <v>87</v>
      </c>
      <c r="H1" s="9" t="s">
        <v>4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13</v>
      </c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21</v>
      </c>
      <c r="U1" s="9" t="s">
        <v>22</v>
      </c>
      <c r="V1" s="9" t="s">
        <v>23</v>
      </c>
      <c r="W1" s="9" t="s">
        <v>24</v>
      </c>
      <c r="X1" s="9" t="s">
        <v>25</v>
      </c>
      <c r="Y1" s="9" t="s">
        <v>26</v>
      </c>
    </row>
    <row r="2" spans="1:25" x14ac:dyDescent="0.45">
      <c r="A2" t="s">
        <v>36</v>
      </c>
      <c r="B2">
        <v>44909</v>
      </c>
      <c r="C2">
        <v>1009</v>
      </c>
      <c r="D2">
        <v>20.6</v>
      </c>
      <c r="E2">
        <v>9804</v>
      </c>
      <c r="F2">
        <v>918.8</v>
      </c>
      <c r="G2">
        <v>449886</v>
      </c>
      <c r="H2" s="12">
        <v>43903</v>
      </c>
      <c r="I2" s="10">
        <v>43925</v>
      </c>
      <c r="J2" s="13">
        <v>43951</v>
      </c>
      <c r="K2" s="10">
        <v>43918</v>
      </c>
      <c r="L2" s="13">
        <v>43951</v>
      </c>
      <c r="M2" s="10">
        <v>43962</v>
      </c>
      <c r="N2">
        <v>275</v>
      </c>
      <c r="O2">
        <v>93.24</v>
      </c>
      <c r="P2">
        <v>4887871</v>
      </c>
      <c r="Q2">
        <v>16.8</v>
      </c>
      <c r="R2">
        <v>43.1</v>
      </c>
      <c r="S2">
        <v>54352</v>
      </c>
      <c r="T2">
        <v>0.24</v>
      </c>
      <c r="U2">
        <v>0.09</v>
      </c>
      <c r="V2">
        <v>0.12</v>
      </c>
      <c r="W2">
        <v>0.25</v>
      </c>
      <c r="X2">
        <v>0.14000000000000001</v>
      </c>
      <c r="Y2">
        <v>0.17</v>
      </c>
    </row>
    <row r="3" spans="1:25" x14ac:dyDescent="0.45">
      <c r="A3" t="s">
        <v>37</v>
      </c>
      <c r="B3">
        <v>1138</v>
      </c>
      <c r="C3">
        <v>16</v>
      </c>
      <c r="D3">
        <v>2.2000000000000002</v>
      </c>
      <c r="E3">
        <v>284</v>
      </c>
      <c r="F3">
        <v>154.30000000000001</v>
      </c>
      <c r="G3">
        <v>122732</v>
      </c>
      <c r="H3" s="12">
        <v>43901</v>
      </c>
      <c r="I3" s="10">
        <v>43918</v>
      </c>
      <c r="J3" s="13">
        <v>43945</v>
      </c>
      <c r="K3" s="10">
        <v>43918</v>
      </c>
      <c r="L3" s="13">
        <v>43945</v>
      </c>
      <c r="M3" s="10">
        <v>43945</v>
      </c>
      <c r="N3">
        <v>370</v>
      </c>
      <c r="O3">
        <v>1.1100000000000001</v>
      </c>
      <c r="P3">
        <v>737438</v>
      </c>
      <c r="Q3">
        <v>10.9</v>
      </c>
      <c r="R3">
        <v>32.799999999999997</v>
      </c>
      <c r="S3">
        <v>4453</v>
      </c>
      <c r="T3">
        <v>0.27</v>
      </c>
      <c r="U3">
        <v>0.09</v>
      </c>
      <c r="V3">
        <v>0.13</v>
      </c>
      <c r="W3">
        <v>0.26</v>
      </c>
      <c r="X3">
        <v>0.13</v>
      </c>
      <c r="Y3">
        <v>0.12</v>
      </c>
    </row>
    <row r="4" spans="1:25" x14ac:dyDescent="0.45">
      <c r="A4" t="s">
        <v>38</v>
      </c>
      <c r="B4">
        <v>83376</v>
      </c>
      <c r="C4">
        <v>1538</v>
      </c>
      <c r="D4">
        <v>25.2</v>
      </c>
      <c r="E4">
        <v>28038</v>
      </c>
      <c r="F4">
        <v>1367.7</v>
      </c>
      <c r="G4">
        <v>604362</v>
      </c>
      <c r="H4" s="12">
        <v>43901</v>
      </c>
      <c r="I4" s="10">
        <v>43921</v>
      </c>
      <c r="J4" s="13">
        <v>43967</v>
      </c>
      <c r="K4" s="10">
        <v>43920</v>
      </c>
      <c r="L4" s="13">
        <v>43959</v>
      </c>
      <c r="M4" s="10">
        <v>43959</v>
      </c>
      <c r="N4">
        <v>240</v>
      </c>
      <c r="O4">
        <v>62.91</v>
      </c>
      <c r="P4">
        <v>7171646</v>
      </c>
      <c r="Q4">
        <v>14</v>
      </c>
      <c r="R4">
        <v>39.1</v>
      </c>
      <c r="S4">
        <v>59282</v>
      </c>
      <c r="T4">
        <v>0.24</v>
      </c>
      <c r="U4">
        <v>0.09</v>
      </c>
      <c r="V4">
        <v>0.12</v>
      </c>
      <c r="W4">
        <v>0.24</v>
      </c>
      <c r="X4">
        <v>0.12</v>
      </c>
      <c r="Y4">
        <v>0.18</v>
      </c>
    </row>
    <row r="5" spans="1:25" x14ac:dyDescent="0.45">
      <c r="A5" t="s">
        <v>88</v>
      </c>
      <c r="B5">
        <v>14713</v>
      </c>
      <c r="C5">
        <v>271</v>
      </c>
      <c r="D5">
        <v>25.2</v>
      </c>
      <c r="E5">
        <v>28038</v>
      </c>
      <c r="F5">
        <v>1367.7</v>
      </c>
      <c r="G5">
        <v>604362</v>
      </c>
      <c r="H5" s="12">
        <v>43901</v>
      </c>
      <c r="I5" s="10">
        <v>43921</v>
      </c>
      <c r="J5" s="13">
        <v>43967</v>
      </c>
      <c r="K5" s="10">
        <v>43920</v>
      </c>
      <c r="L5" s="13">
        <v>43959</v>
      </c>
      <c r="M5" s="10">
        <v>43959</v>
      </c>
      <c r="N5">
        <v>240</v>
      </c>
      <c r="O5">
        <v>62.91</v>
      </c>
      <c r="P5">
        <v>7171646</v>
      </c>
      <c r="Q5">
        <v>14</v>
      </c>
      <c r="R5">
        <v>39.1</v>
      </c>
      <c r="S5">
        <v>59282</v>
      </c>
      <c r="T5">
        <v>0.24</v>
      </c>
      <c r="U5">
        <v>0.09</v>
      </c>
      <c r="V5">
        <v>0.12</v>
      </c>
      <c r="W5">
        <v>0.24</v>
      </c>
      <c r="X5">
        <v>0.12</v>
      </c>
      <c r="Y5">
        <v>0.18</v>
      </c>
    </row>
    <row r="6" spans="1:25" x14ac:dyDescent="0.45">
      <c r="A6" t="s">
        <v>39</v>
      </c>
      <c r="B6">
        <v>23814</v>
      </c>
      <c r="C6">
        <v>287</v>
      </c>
      <c r="D6">
        <v>9.5</v>
      </c>
      <c r="E6">
        <v>4504</v>
      </c>
      <c r="F6">
        <v>790.2</v>
      </c>
      <c r="G6">
        <v>338893</v>
      </c>
      <c r="H6" s="12">
        <v>43901</v>
      </c>
      <c r="I6" s="11">
        <v>0</v>
      </c>
      <c r="J6" s="14">
        <v>0</v>
      </c>
      <c r="K6" s="11">
        <v>0</v>
      </c>
      <c r="L6" s="13">
        <v>43955</v>
      </c>
      <c r="M6" s="10">
        <v>43962</v>
      </c>
      <c r="N6">
        <v>451</v>
      </c>
      <c r="O6">
        <v>56.67</v>
      </c>
      <c r="P6">
        <v>3013825</v>
      </c>
      <c r="Q6">
        <v>17.2</v>
      </c>
      <c r="R6">
        <v>43.5</v>
      </c>
      <c r="S6">
        <v>32336</v>
      </c>
      <c r="T6">
        <v>0.25</v>
      </c>
      <c r="U6">
        <v>0.09</v>
      </c>
      <c r="V6">
        <v>0.12</v>
      </c>
      <c r="W6">
        <v>0.25</v>
      </c>
      <c r="X6">
        <v>0.13</v>
      </c>
      <c r="Y6">
        <v>0.17</v>
      </c>
    </row>
    <row r="7" spans="1:25" x14ac:dyDescent="0.45">
      <c r="A7" t="s">
        <v>40</v>
      </c>
      <c r="B7">
        <v>260155</v>
      </c>
      <c r="C7">
        <v>6331</v>
      </c>
      <c r="D7">
        <v>16</v>
      </c>
      <c r="E7">
        <v>53722</v>
      </c>
      <c r="F7">
        <v>657.7</v>
      </c>
      <c r="G7">
        <v>4680138</v>
      </c>
      <c r="H7" s="12">
        <v>43894</v>
      </c>
      <c r="I7" s="10">
        <v>43909</v>
      </c>
      <c r="J7" s="14">
        <v>0</v>
      </c>
      <c r="K7" s="10">
        <v>43909</v>
      </c>
      <c r="L7" s="13">
        <v>43959</v>
      </c>
      <c r="M7" s="10">
        <v>43956</v>
      </c>
      <c r="N7">
        <v>450</v>
      </c>
      <c r="O7">
        <v>241.65</v>
      </c>
      <c r="P7">
        <v>39557045</v>
      </c>
      <c r="Q7">
        <v>12.8</v>
      </c>
      <c r="R7">
        <v>33.299999999999997</v>
      </c>
      <c r="S7">
        <v>268818</v>
      </c>
      <c r="T7">
        <v>0.24</v>
      </c>
      <c r="U7">
        <v>0.09</v>
      </c>
      <c r="V7">
        <v>0.14000000000000001</v>
      </c>
      <c r="W7">
        <v>0.26</v>
      </c>
      <c r="X7">
        <v>0.12</v>
      </c>
      <c r="Y7">
        <v>0.14000000000000001</v>
      </c>
    </row>
    <row r="8" spans="1:25" x14ac:dyDescent="0.45">
      <c r="A8" t="s">
        <v>41</v>
      </c>
      <c r="B8">
        <v>34065</v>
      </c>
      <c r="C8">
        <v>1701</v>
      </c>
      <c r="D8">
        <v>299</v>
      </c>
      <c r="E8">
        <v>2043</v>
      </c>
      <c r="F8">
        <v>598.1</v>
      </c>
      <c r="G8">
        <v>350717</v>
      </c>
      <c r="H8" s="12">
        <v>43901</v>
      </c>
      <c r="I8" s="10">
        <v>43916</v>
      </c>
      <c r="J8" s="13">
        <v>43948</v>
      </c>
      <c r="K8" s="10">
        <v>43916</v>
      </c>
      <c r="L8" s="13">
        <v>43952</v>
      </c>
      <c r="M8" s="10">
        <v>43944</v>
      </c>
      <c r="N8">
        <v>618</v>
      </c>
      <c r="O8">
        <v>54.72</v>
      </c>
      <c r="P8">
        <v>5695564</v>
      </c>
      <c r="Q8">
        <v>9.6</v>
      </c>
      <c r="R8">
        <v>31.3</v>
      </c>
      <c r="S8">
        <v>38526</v>
      </c>
      <c r="T8">
        <v>0.24</v>
      </c>
      <c r="U8">
        <v>0.09</v>
      </c>
      <c r="V8">
        <v>0.14000000000000001</v>
      </c>
      <c r="W8">
        <v>0.26</v>
      </c>
      <c r="X8">
        <v>0.13</v>
      </c>
      <c r="Y8">
        <v>0.14000000000000001</v>
      </c>
    </row>
    <row r="9" spans="1:25" x14ac:dyDescent="0.45">
      <c r="A9" t="s">
        <v>42</v>
      </c>
      <c r="B9">
        <v>46717</v>
      </c>
      <c r="C9">
        <v>4335</v>
      </c>
      <c r="D9">
        <v>121.3</v>
      </c>
      <c r="E9">
        <v>511</v>
      </c>
      <c r="F9">
        <v>1307.5999999999999</v>
      </c>
      <c r="G9">
        <v>499669</v>
      </c>
      <c r="H9" s="12">
        <v>43900</v>
      </c>
      <c r="I9" s="11">
        <v>0</v>
      </c>
      <c r="J9" s="14">
        <v>0</v>
      </c>
      <c r="K9" s="10">
        <v>43913</v>
      </c>
      <c r="L9" s="13">
        <v>43971</v>
      </c>
      <c r="M9" s="10">
        <v>43924</v>
      </c>
      <c r="N9">
        <v>649</v>
      </c>
      <c r="O9">
        <v>644.54</v>
      </c>
      <c r="P9">
        <v>3572665</v>
      </c>
      <c r="Q9">
        <v>10.4</v>
      </c>
      <c r="R9">
        <v>36</v>
      </c>
      <c r="S9">
        <v>31230</v>
      </c>
      <c r="T9">
        <v>0.22</v>
      </c>
      <c r="U9">
        <v>0.08</v>
      </c>
      <c r="V9">
        <v>0.11</v>
      </c>
      <c r="W9">
        <v>0.27</v>
      </c>
      <c r="X9">
        <v>0.15</v>
      </c>
      <c r="Y9">
        <v>0.17</v>
      </c>
    </row>
    <row r="10" spans="1:25" x14ac:dyDescent="0.45">
      <c r="A10" t="s">
        <v>43</v>
      </c>
      <c r="B10">
        <v>12348</v>
      </c>
      <c r="C10">
        <v>512</v>
      </c>
      <c r="D10">
        <v>52.9</v>
      </c>
      <c r="E10">
        <v>1095</v>
      </c>
      <c r="F10">
        <v>1276.7</v>
      </c>
      <c r="G10">
        <v>123941</v>
      </c>
      <c r="H10" s="12">
        <v>43903</v>
      </c>
      <c r="I10" s="10">
        <v>43914</v>
      </c>
      <c r="J10" s="13">
        <v>43983</v>
      </c>
      <c r="K10" s="10">
        <v>43914</v>
      </c>
      <c r="L10" s="13">
        <v>43959</v>
      </c>
      <c r="M10" s="10">
        <v>43952</v>
      </c>
      <c r="N10">
        <v>400</v>
      </c>
      <c r="O10">
        <v>388.58</v>
      </c>
      <c r="P10">
        <v>967171</v>
      </c>
      <c r="Q10">
        <v>12.5</v>
      </c>
      <c r="R10">
        <v>41.3</v>
      </c>
      <c r="S10">
        <v>9433</v>
      </c>
      <c r="T10">
        <v>0.22</v>
      </c>
      <c r="U10">
        <v>0.08</v>
      </c>
      <c r="V10">
        <v>0.12</v>
      </c>
      <c r="W10">
        <v>0.25</v>
      </c>
      <c r="X10">
        <v>0.14000000000000001</v>
      </c>
      <c r="Y10">
        <v>0.19</v>
      </c>
    </row>
    <row r="11" spans="1:25" x14ac:dyDescent="0.45">
      <c r="A11" t="s">
        <v>44</v>
      </c>
      <c r="B11">
        <v>10482</v>
      </c>
      <c r="C11">
        <v>559</v>
      </c>
      <c r="D11">
        <v>79.599999999999994</v>
      </c>
      <c r="E11">
        <v>266</v>
      </c>
      <c r="F11">
        <v>1492.2</v>
      </c>
      <c r="G11">
        <v>105993</v>
      </c>
      <c r="H11" s="12">
        <v>43901</v>
      </c>
      <c r="I11" s="10">
        <v>43922</v>
      </c>
      <c r="J11" s="13">
        <v>43980</v>
      </c>
      <c r="K11" s="10">
        <v>43915</v>
      </c>
      <c r="L11" s="13">
        <v>43980</v>
      </c>
      <c r="M11" s="10">
        <v>43936</v>
      </c>
      <c r="N11">
        <v>444</v>
      </c>
      <c r="O11">
        <v>11496.81</v>
      </c>
      <c r="P11">
        <v>702455</v>
      </c>
      <c r="Q11">
        <v>16.2</v>
      </c>
      <c r="R11">
        <v>31.8</v>
      </c>
      <c r="S11">
        <v>5008</v>
      </c>
      <c r="T11">
        <v>0.2</v>
      </c>
      <c r="U11">
        <v>0.1</v>
      </c>
      <c r="V11">
        <v>0.21</v>
      </c>
      <c r="W11">
        <v>0.27</v>
      </c>
      <c r="X11">
        <v>0.1</v>
      </c>
      <c r="Y11">
        <v>0.12</v>
      </c>
    </row>
    <row r="12" spans="1:25" x14ac:dyDescent="0.45">
      <c r="A12" t="s">
        <v>45</v>
      </c>
      <c r="B12">
        <v>197076</v>
      </c>
      <c r="C12">
        <v>3731</v>
      </c>
      <c r="D12">
        <v>17.5</v>
      </c>
      <c r="E12">
        <v>66984</v>
      </c>
      <c r="F12">
        <v>925.3</v>
      </c>
      <c r="G12">
        <v>2200199</v>
      </c>
      <c r="H12" s="12">
        <v>43899</v>
      </c>
      <c r="I12" s="10">
        <v>43924</v>
      </c>
      <c r="J12" s="13">
        <v>43969</v>
      </c>
      <c r="K12" s="11">
        <v>0</v>
      </c>
      <c r="L12" s="13">
        <v>43969</v>
      </c>
      <c r="M12" s="10">
        <v>43962</v>
      </c>
      <c r="N12">
        <v>275</v>
      </c>
      <c r="O12">
        <v>323.89999999999998</v>
      </c>
      <c r="P12">
        <v>21299325</v>
      </c>
      <c r="Q12">
        <v>13.6</v>
      </c>
      <c r="R12">
        <v>42.1</v>
      </c>
      <c r="S12">
        <v>205426</v>
      </c>
      <c r="T12">
        <v>0.21</v>
      </c>
      <c r="U12">
        <v>0.08</v>
      </c>
      <c r="V12">
        <v>0.12</v>
      </c>
      <c r="W12">
        <v>0.25</v>
      </c>
      <c r="X12">
        <v>0.14000000000000001</v>
      </c>
      <c r="Y12">
        <v>0.21</v>
      </c>
    </row>
    <row r="13" spans="1:25" x14ac:dyDescent="0.45">
      <c r="A13" t="s">
        <v>46</v>
      </c>
      <c r="B13">
        <v>95516</v>
      </c>
      <c r="C13">
        <v>2860</v>
      </c>
      <c r="D13">
        <v>27.2</v>
      </c>
      <c r="E13">
        <v>20531</v>
      </c>
      <c r="F13">
        <v>908</v>
      </c>
      <c r="G13">
        <v>949185</v>
      </c>
      <c r="H13" s="12">
        <v>43904</v>
      </c>
      <c r="I13" s="10">
        <v>43924</v>
      </c>
      <c r="J13" s="13">
        <v>43952</v>
      </c>
      <c r="K13" s="11">
        <v>0</v>
      </c>
      <c r="L13" s="13">
        <v>43952</v>
      </c>
      <c r="M13" s="10">
        <v>43948</v>
      </c>
      <c r="N13">
        <v>365</v>
      </c>
      <c r="O13">
        <v>177.02</v>
      </c>
      <c r="P13">
        <v>10519475</v>
      </c>
      <c r="Q13">
        <v>14.3</v>
      </c>
      <c r="R13">
        <v>36.200000000000003</v>
      </c>
      <c r="S13">
        <v>85202</v>
      </c>
      <c r="T13">
        <v>0.26</v>
      </c>
      <c r="U13">
        <v>0.09</v>
      </c>
      <c r="V13">
        <v>0.12</v>
      </c>
      <c r="W13">
        <v>0.27</v>
      </c>
      <c r="X13">
        <v>0.12</v>
      </c>
      <c r="Y13">
        <v>0.14000000000000001</v>
      </c>
    </row>
    <row r="14" spans="1:25" x14ac:dyDescent="0.45">
      <c r="A14" t="s">
        <v>47</v>
      </c>
      <c r="B14">
        <v>939</v>
      </c>
      <c r="C14">
        <v>19</v>
      </c>
      <c r="D14">
        <v>1.3</v>
      </c>
      <c r="E14">
        <v>137</v>
      </c>
      <c r="F14">
        <v>66.099999999999994</v>
      </c>
      <c r="G14">
        <v>84325</v>
      </c>
      <c r="H14" s="12">
        <v>43894</v>
      </c>
      <c r="I14" s="10">
        <v>43915</v>
      </c>
      <c r="J14" s="14">
        <v>0</v>
      </c>
      <c r="K14" s="10">
        <v>43915</v>
      </c>
      <c r="L14" s="13">
        <v>43958</v>
      </c>
      <c r="M14" s="10">
        <v>43937</v>
      </c>
      <c r="N14">
        <v>648</v>
      </c>
      <c r="O14">
        <v>129.94</v>
      </c>
      <c r="P14">
        <v>1420491</v>
      </c>
      <c r="Q14">
        <v>8.8000000000000007</v>
      </c>
      <c r="R14">
        <v>39.1</v>
      </c>
      <c r="S14">
        <v>11415</v>
      </c>
      <c r="T14">
        <v>0.23</v>
      </c>
      <c r="U14">
        <v>7.0000000000000007E-2</v>
      </c>
      <c r="V14">
        <v>0.12</v>
      </c>
      <c r="W14">
        <v>0.25</v>
      </c>
      <c r="X14">
        <v>0.13</v>
      </c>
      <c r="Y14">
        <v>0.19</v>
      </c>
    </row>
    <row r="15" spans="1:25" x14ac:dyDescent="0.45">
      <c r="A15" t="s">
        <v>48</v>
      </c>
      <c r="B15">
        <v>7733</v>
      </c>
      <c r="C15">
        <v>93</v>
      </c>
      <c r="D15">
        <v>5.3</v>
      </c>
      <c r="E15">
        <v>2414</v>
      </c>
      <c r="F15">
        <v>440.8</v>
      </c>
      <c r="G15">
        <v>104266</v>
      </c>
      <c r="H15" s="12">
        <v>43903</v>
      </c>
      <c r="I15" s="10">
        <v>43915</v>
      </c>
      <c r="J15" s="13">
        <v>43952</v>
      </c>
      <c r="K15" s="10">
        <v>43915</v>
      </c>
      <c r="L15" s="13">
        <v>43952</v>
      </c>
      <c r="M15" s="11">
        <v>0</v>
      </c>
      <c r="N15">
        <v>448</v>
      </c>
      <c r="O15">
        <v>20.99</v>
      </c>
      <c r="P15">
        <v>1754208</v>
      </c>
      <c r="Q15">
        <v>11.8</v>
      </c>
      <c r="R15">
        <v>36.200000000000003</v>
      </c>
      <c r="S15">
        <v>14261</v>
      </c>
      <c r="T15">
        <v>0.27</v>
      </c>
      <c r="U15">
        <v>0.09</v>
      </c>
      <c r="V15">
        <v>0.12</v>
      </c>
      <c r="W15">
        <v>0.24</v>
      </c>
      <c r="X15">
        <v>0.12</v>
      </c>
      <c r="Y15">
        <v>0.16</v>
      </c>
    </row>
    <row r="16" spans="1:25" x14ac:dyDescent="0.45">
      <c r="A16" t="s">
        <v>49</v>
      </c>
      <c r="B16">
        <v>148373</v>
      </c>
      <c r="C16">
        <v>7230</v>
      </c>
      <c r="D16">
        <v>56.7</v>
      </c>
      <c r="E16">
        <v>6243</v>
      </c>
      <c r="F16">
        <v>1164.5</v>
      </c>
      <c r="G16">
        <v>1762828</v>
      </c>
      <c r="H16" s="12">
        <v>43899</v>
      </c>
      <c r="I16" s="10">
        <v>43911</v>
      </c>
      <c r="J16" s="13">
        <v>43980</v>
      </c>
      <c r="K16" s="10">
        <v>43911</v>
      </c>
      <c r="L16" s="13">
        <v>43980</v>
      </c>
      <c r="M16" s="10">
        <v>43952</v>
      </c>
      <c r="N16">
        <v>484</v>
      </c>
      <c r="O16">
        <v>220</v>
      </c>
      <c r="P16">
        <v>12741080</v>
      </c>
      <c r="Q16">
        <v>12.1</v>
      </c>
      <c r="R16">
        <v>36.200000000000003</v>
      </c>
      <c r="S16">
        <v>110022</v>
      </c>
      <c r="T16">
        <v>0.24</v>
      </c>
      <c r="U16">
        <v>0.09</v>
      </c>
      <c r="V16">
        <v>0.12</v>
      </c>
      <c r="W16">
        <v>0.26</v>
      </c>
      <c r="X16">
        <v>0.13</v>
      </c>
      <c r="Y16">
        <v>0.15</v>
      </c>
    </row>
    <row r="17" spans="1:25" x14ac:dyDescent="0.45">
      <c r="A17" t="s">
        <v>50</v>
      </c>
      <c r="B17">
        <v>48008</v>
      </c>
      <c r="C17">
        <v>2693</v>
      </c>
      <c r="D17">
        <v>40.200000000000003</v>
      </c>
      <c r="E17">
        <v>3433</v>
      </c>
      <c r="F17">
        <v>717.4</v>
      </c>
      <c r="G17">
        <v>521722</v>
      </c>
      <c r="H17" s="12">
        <v>43896</v>
      </c>
      <c r="I17" s="10">
        <v>43915</v>
      </c>
      <c r="J17" s="13">
        <v>43969</v>
      </c>
      <c r="K17" s="10">
        <v>43915</v>
      </c>
      <c r="L17" s="13">
        <v>43969</v>
      </c>
      <c r="M17" s="10">
        <v>43952</v>
      </c>
      <c r="N17">
        <v>390</v>
      </c>
      <c r="O17">
        <v>183.74</v>
      </c>
      <c r="P17">
        <v>6691878</v>
      </c>
      <c r="Q17">
        <v>13.1</v>
      </c>
      <c r="R17">
        <v>39.9</v>
      </c>
      <c r="S17">
        <v>65693</v>
      </c>
      <c r="T17">
        <v>0.25</v>
      </c>
      <c r="U17">
        <v>0.09</v>
      </c>
      <c r="V17">
        <v>0.12</v>
      </c>
      <c r="W17">
        <v>0.25</v>
      </c>
      <c r="X17">
        <v>0.13</v>
      </c>
      <c r="Y17">
        <v>0.16</v>
      </c>
    </row>
    <row r="18" spans="1:25" x14ac:dyDescent="0.45">
      <c r="A18" t="s">
        <v>51</v>
      </c>
      <c r="B18">
        <v>31353</v>
      </c>
      <c r="C18">
        <v>721</v>
      </c>
      <c r="D18">
        <v>22.8</v>
      </c>
      <c r="E18">
        <v>3341</v>
      </c>
      <c r="F18">
        <v>993.4</v>
      </c>
      <c r="G18">
        <v>332472</v>
      </c>
      <c r="H18" s="12">
        <v>43899</v>
      </c>
      <c r="I18" s="11">
        <v>0</v>
      </c>
      <c r="J18" s="14">
        <v>0</v>
      </c>
      <c r="K18" s="10">
        <v>43916</v>
      </c>
      <c r="L18" s="13">
        <v>43966</v>
      </c>
      <c r="M18" s="11">
        <v>0</v>
      </c>
      <c r="N18">
        <v>481</v>
      </c>
      <c r="O18">
        <v>56.09</v>
      </c>
      <c r="P18">
        <v>3156145</v>
      </c>
      <c r="Q18">
        <v>11.2</v>
      </c>
      <c r="R18">
        <v>36.9</v>
      </c>
      <c r="S18">
        <v>30367</v>
      </c>
      <c r="T18">
        <v>0.25</v>
      </c>
      <c r="U18">
        <v>0.09</v>
      </c>
      <c r="V18">
        <v>0.12</v>
      </c>
      <c r="W18">
        <v>0.24</v>
      </c>
      <c r="X18">
        <v>0.13</v>
      </c>
      <c r="Y18">
        <v>0.17</v>
      </c>
    </row>
    <row r="19" spans="1:25" x14ac:dyDescent="0.45">
      <c r="A19" t="s">
        <v>52</v>
      </c>
      <c r="B19">
        <v>15919</v>
      </c>
      <c r="C19">
        <v>277</v>
      </c>
      <c r="D19">
        <v>9.5</v>
      </c>
      <c r="E19">
        <v>2381</v>
      </c>
      <c r="F19">
        <v>546.79999999999995</v>
      </c>
      <c r="G19">
        <v>191561</v>
      </c>
      <c r="H19" s="12">
        <v>43902</v>
      </c>
      <c r="I19" s="10">
        <v>43920</v>
      </c>
      <c r="J19" s="13">
        <v>43955</v>
      </c>
      <c r="K19" s="10">
        <v>43920</v>
      </c>
      <c r="L19" s="13">
        <v>43955</v>
      </c>
      <c r="M19" s="11">
        <v>0</v>
      </c>
      <c r="N19">
        <v>488</v>
      </c>
      <c r="O19">
        <v>35.39</v>
      </c>
      <c r="P19">
        <v>2911505</v>
      </c>
      <c r="Q19">
        <v>12</v>
      </c>
      <c r="R19">
        <v>38</v>
      </c>
      <c r="S19">
        <v>27537</v>
      </c>
      <c r="T19">
        <v>0.26</v>
      </c>
      <c r="U19">
        <v>0.09</v>
      </c>
      <c r="V19">
        <v>0.12</v>
      </c>
      <c r="W19">
        <v>0.24</v>
      </c>
      <c r="X19">
        <v>0.13</v>
      </c>
      <c r="Y19">
        <v>0.16</v>
      </c>
    </row>
    <row r="20" spans="1:25" x14ac:dyDescent="0.45">
      <c r="A20" t="s">
        <v>53</v>
      </c>
      <c r="B20">
        <v>16376</v>
      </c>
      <c r="C20">
        <v>585</v>
      </c>
      <c r="D20">
        <v>13.1</v>
      </c>
      <c r="E20">
        <v>1209</v>
      </c>
      <c r="F20">
        <v>366.5</v>
      </c>
      <c r="H20" s="12">
        <v>43896</v>
      </c>
      <c r="I20" s="11">
        <v>0</v>
      </c>
      <c r="J20" s="14">
        <v>0</v>
      </c>
      <c r="K20" s="10">
        <v>43916</v>
      </c>
      <c r="L20" s="13">
        <v>43962</v>
      </c>
      <c r="M20" s="10">
        <v>43962</v>
      </c>
      <c r="N20">
        <v>552</v>
      </c>
      <c r="O20">
        <v>110.58</v>
      </c>
      <c r="P20">
        <v>4468402</v>
      </c>
      <c r="Q20">
        <v>16.899999999999999</v>
      </c>
      <c r="R20">
        <v>43.6</v>
      </c>
      <c r="S20">
        <v>48707</v>
      </c>
      <c r="T20">
        <v>0.24</v>
      </c>
      <c r="U20">
        <v>0.09</v>
      </c>
      <c r="V20">
        <v>0.12</v>
      </c>
      <c r="W20">
        <v>0.26</v>
      </c>
      <c r="X20">
        <v>0.14000000000000001</v>
      </c>
      <c r="Y20">
        <v>0.16</v>
      </c>
    </row>
    <row r="21" spans="1:25" x14ac:dyDescent="0.45">
      <c r="A21" t="s">
        <v>54</v>
      </c>
      <c r="B21">
        <v>65226</v>
      </c>
      <c r="C21">
        <v>3288</v>
      </c>
      <c r="D21">
        <v>70.599999999999994</v>
      </c>
      <c r="E21">
        <v>10457</v>
      </c>
      <c r="F21">
        <v>1399.7</v>
      </c>
      <c r="G21">
        <v>802454</v>
      </c>
      <c r="H21" s="12">
        <v>43901</v>
      </c>
      <c r="I21" s="10">
        <v>43913</v>
      </c>
      <c r="J21" s="13">
        <v>43966</v>
      </c>
      <c r="K21" s="10">
        <v>43913</v>
      </c>
      <c r="L21" s="13">
        <v>43952</v>
      </c>
      <c r="M21" s="10">
        <v>43952</v>
      </c>
      <c r="N21">
        <v>247</v>
      </c>
      <c r="O21">
        <v>88.97</v>
      </c>
      <c r="P21">
        <v>4659978</v>
      </c>
      <c r="Q21">
        <v>18.600000000000001</v>
      </c>
      <c r="R21">
        <v>42.1</v>
      </c>
      <c r="S21">
        <v>46048</v>
      </c>
      <c r="T21">
        <v>0.25</v>
      </c>
      <c r="U21">
        <v>0.09</v>
      </c>
      <c r="V21">
        <v>0.12</v>
      </c>
      <c r="W21">
        <v>0.25</v>
      </c>
      <c r="X21">
        <v>0.13</v>
      </c>
      <c r="Y21">
        <v>0.15</v>
      </c>
    </row>
    <row r="22" spans="1:25" x14ac:dyDescent="0.45">
      <c r="A22" t="s">
        <v>55</v>
      </c>
      <c r="B22">
        <v>3423</v>
      </c>
      <c r="C22">
        <v>109</v>
      </c>
      <c r="D22">
        <v>8.1</v>
      </c>
      <c r="E22">
        <v>232</v>
      </c>
      <c r="F22">
        <v>255.8</v>
      </c>
      <c r="G22">
        <v>107932</v>
      </c>
      <c r="H22" s="12">
        <v>43905</v>
      </c>
      <c r="I22" s="10">
        <v>43922</v>
      </c>
      <c r="J22" s="13">
        <v>43982</v>
      </c>
      <c r="K22" s="10">
        <v>43915</v>
      </c>
      <c r="L22" s="13">
        <v>43952</v>
      </c>
      <c r="M22" s="10">
        <v>43952</v>
      </c>
      <c r="N22">
        <v>445</v>
      </c>
      <c r="O22">
        <v>37.83</v>
      </c>
      <c r="P22">
        <v>1338404</v>
      </c>
      <c r="Q22">
        <v>11.6</v>
      </c>
      <c r="R22">
        <v>42.5</v>
      </c>
      <c r="S22">
        <v>14715</v>
      </c>
      <c r="T22">
        <v>0.19</v>
      </c>
      <c r="U22">
        <v>7.0000000000000007E-2</v>
      </c>
      <c r="V22">
        <v>0.11</v>
      </c>
      <c r="W22">
        <v>0.26</v>
      </c>
      <c r="X22">
        <v>0.16</v>
      </c>
      <c r="Y22">
        <v>0.21</v>
      </c>
    </row>
    <row r="23" spans="1:25" x14ac:dyDescent="0.45">
      <c r="A23" t="s">
        <v>56</v>
      </c>
      <c r="B23">
        <v>69904</v>
      </c>
      <c r="C23">
        <v>3246</v>
      </c>
      <c r="D23">
        <v>53.7</v>
      </c>
      <c r="E23">
        <v>3127</v>
      </c>
      <c r="F23">
        <v>1156.8</v>
      </c>
      <c r="G23">
        <v>579962</v>
      </c>
      <c r="H23" s="12">
        <v>43895</v>
      </c>
      <c r="I23" s="10">
        <v>43920</v>
      </c>
      <c r="J23" s="13">
        <v>43966</v>
      </c>
      <c r="K23" s="10">
        <v>43913</v>
      </c>
      <c r="L23" s="13">
        <v>43966</v>
      </c>
      <c r="M23" s="10">
        <v>43939</v>
      </c>
      <c r="N23">
        <v>430</v>
      </c>
      <c r="O23">
        <v>487.08</v>
      </c>
      <c r="P23">
        <v>6042718</v>
      </c>
      <c r="Q23">
        <v>9</v>
      </c>
      <c r="R23">
        <v>37.1</v>
      </c>
      <c r="S23">
        <v>50568</v>
      </c>
      <c r="T23">
        <v>0.23</v>
      </c>
      <c r="U23">
        <v>0.08</v>
      </c>
      <c r="V23">
        <v>0.12</v>
      </c>
      <c r="W23">
        <v>0.27</v>
      </c>
      <c r="X23">
        <v>0.14000000000000001</v>
      </c>
      <c r="Y23">
        <v>0.15</v>
      </c>
    </row>
    <row r="24" spans="1:25" x14ac:dyDescent="0.45">
      <c r="A24" t="s">
        <v>98</v>
      </c>
      <c r="B24">
        <v>109974</v>
      </c>
      <c r="C24">
        <v>8183</v>
      </c>
      <c r="D24">
        <v>118.6</v>
      </c>
      <c r="E24">
        <v>1531</v>
      </c>
      <c r="F24">
        <v>1593.3</v>
      </c>
      <c r="G24">
        <v>891685</v>
      </c>
      <c r="H24" s="12">
        <v>43900</v>
      </c>
      <c r="I24" s="10">
        <v>43914</v>
      </c>
      <c r="J24" s="13">
        <v>43969</v>
      </c>
      <c r="K24" s="10">
        <v>43914</v>
      </c>
      <c r="L24" s="13">
        <v>43969</v>
      </c>
      <c r="M24" s="10">
        <v>43957</v>
      </c>
      <c r="N24">
        <v>823</v>
      </c>
      <c r="O24">
        <v>653.98</v>
      </c>
      <c r="P24">
        <v>6902149</v>
      </c>
      <c r="Q24">
        <v>10</v>
      </c>
      <c r="R24">
        <v>34.6</v>
      </c>
      <c r="S24">
        <v>59152</v>
      </c>
      <c r="T24">
        <v>0.21</v>
      </c>
      <c r="U24">
        <v>0.09</v>
      </c>
      <c r="V24">
        <v>0.13</v>
      </c>
      <c r="W24">
        <v>0.26</v>
      </c>
      <c r="X24">
        <v>0.14000000000000001</v>
      </c>
      <c r="Y24">
        <v>0.17</v>
      </c>
    </row>
    <row r="25" spans="1:25" x14ac:dyDescent="0.45">
      <c r="A25" t="s">
        <v>57</v>
      </c>
      <c r="B25">
        <v>72941</v>
      </c>
      <c r="C25">
        <v>6218</v>
      </c>
      <c r="D25">
        <v>62.3</v>
      </c>
      <c r="E25">
        <v>3262</v>
      </c>
      <c r="F25">
        <v>730.4</v>
      </c>
      <c r="G25">
        <v>1146819</v>
      </c>
      <c r="H25" s="12">
        <v>43900</v>
      </c>
      <c r="I25" s="10">
        <v>43914</v>
      </c>
      <c r="J25" s="13">
        <v>43983</v>
      </c>
      <c r="K25" s="10">
        <v>43914</v>
      </c>
      <c r="L25" s="13">
        <v>43977</v>
      </c>
      <c r="M25" s="10">
        <v>43947</v>
      </c>
      <c r="N25">
        <v>362</v>
      </c>
      <c r="O25">
        <v>103.36</v>
      </c>
      <c r="P25">
        <v>9995915</v>
      </c>
      <c r="Q25">
        <v>14.1</v>
      </c>
      <c r="R25">
        <v>41.2</v>
      </c>
      <c r="S25">
        <v>98903</v>
      </c>
      <c r="T25">
        <v>0.23</v>
      </c>
      <c r="U25">
        <v>0.09</v>
      </c>
      <c r="V25">
        <v>0.12</v>
      </c>
      <c r="W25">
        <v>0.25</v>
      </c>
      <c r="X25">
        <v>0.14000000000000001</v>
      </c>
      <c r="Y25">
        <v>0.17</v>
      </c>
    </row>
    <row r="26" spans="1:25" x14ac:dyDescent="0.45">
      <c r="A26" t="s">
        <v>58</v>
      </c>
      <c r="B26">
        <v>38569</v>
      </c>
      <c r="C26">
        <v>1511</v>
      </c>
      <c r="D26">
        <v>26.9</v>
      </c>
      <c r="E26">
        <v>3020</v>
      </c>
      <c r="F26">
        <v>687.4</v>
      </c>
      <c r="G26">
        <v>674015</v>
      </c>
      <c r="H26" s="12">
        <v>43903</v>
      </c>
      <c r="I26" s="10">
        <v>43918</v>
      </c>
      <c r="J26" s="13">
        <v>43969</v>
      </c>
      <c r="K26" s="10">
        <v>43918</v>
      </c>
      <c r="L26" s="13">
        <v>43948</v>
      </c>
      <c r="M26" s="10">
        <v>43983</v>
      </c>
      <c r="N26">
        <v>462</v>
      </c>
      <c r="O26">
        <v>64.540000000000006</v>
      </c>
      <c r="P26">
        <v>5611179</v>
      </c>
      <c r="Q26">
        <v>9.6</v>
      </c>
      <c r="R26">
        <v>33.9</v>
      </c>
      <c r="S26">
        <v>44745</v>
      </c>
      <c r="T26">
        <v>0.24</v>
      </c>
      <c r="U26">
        <v>0.08</v>
      </c>
      <c r="V26">
        <v>0.13</v>
      </c>
      <c r="W26">
        <v>0.25</v>
      </c>
      <c r="X26">
        <v>0.14000000000000001</v>
      </c>
      <c r="Y26">
        <v>0.16</v>
      </c>
    </row>
    <row r="27" spans="1:25" x14ac:dyDescent="0.45">
      <c r="A27" t="s">
        <v>59</v>
      </c>
      <c r="B27">
        <v>31257</v>
      </c>
      <c r="C27">
        <v>1114</v>
      </c>
      <c r="D27">
        <v>37.299999999999997</v>
      </c>
      <c r="E27">
        <v>5365</v>
      </c>
      <c r="F27">
        <v>1046.5999999999999</v>
      </c>
      <c r="G27">
        <v>310141</v>
      </c>
      <c r="H27" s="12">
        <v>43904</v>
      </c>
      <c r="I27" s="10">
        <v>43924</v>
      </c>
      <c r="J27" s="13">
        <v>43948</v>
      </c>
      <c r="K27" s="10">
        <v>43924</v>
      </c>
      <c r="L27" s="13">
        <v>43948</v>
      </c>
      <c r="M27" s="10">
        <v>43958</v>
      </c>
      <c r="N27">
        <v>235</v>
      </c>
      <c r="O27">
        <v>61.66</v>
      </c>
      <c r="P27">
        <v>2986530</v>
      </c>
      <c r="Q27">
        <v>19.7</v>
      </c>
      <c r="R27">
        <v>42.5</v>
      </c>
      <c r="S27">
        <v>32301</v>
      </c>
      <c r="T27">
        <v>0.26</v>
      </c>
      <c r="U27">
        <v>0.09</v>
      </c>
      <c r="V27">
        <v>0.11</v>
      </c>
      <c r="W27">
        <v>0.25</v>
      </c>
      <c r="X27">
        <v>0.13</v>
      </c>
      <c r="Y27">
        <v>0.16</v>
      </c>
    </row>
    <row r="28" spans="1:25" x14ac:dyDescent="0.45">
      <c r="A28" t="s">
        <v>60</v>
      </c>
      <c r="B28">
        <v>23436</v>
      </c>
      <c r="C28">
        <v>1028</v>
      </c>
      <c r="D28">
        <v>16.8</v>
      </c>
      <c r="E28">
        <v>3175</v>
      </c>
      <c r="F28">
        <v>382.5</v>
      </c>
      <c r="G28">
        <v>419509</v>
      </c>
      <c r="H28" s="12">
        <v>43903</v>
      </c>
      <c r="I28" s="10">
        <v>43927</v>
      </c>
      <c r="J28" s="13">
        <v>43955</v>
      </c>
      <c r="K28" s="11">
        <v>0</v>
      </c>
      <c r="L28" s="13">
        <v>43955</v>
      </c>
      <c r="M28" s="11">
        <v>0</v>
      </c>
      <c r="N28">
        <v>320</v>
      </c>
      <c r="O28">
        <v>87.89</v>
      </c>
      <c r="P28">
        <v>6126452</v>
      </c>
      <c r="Q28">
        <v>13.2</v>
      </c>
      <c r="R28">
        <v>40.5</v>
      </c>
      <c r="S28">
        <v>63117</v>
      </c>
      <c r="T28">
        <v>0.24</v>
      </c>
      <c r="U28">
        <v>0.09</v>
      </c>
      <c r="V28">
        <v>0.12</v>
      </c>
      <c r="W28">
        <v>0.25</v>
      </c>
      <c r="X28">
        <v>0.14000000000000001</v>
      </c>
      <c r="Y28">
        <v>0.17</v>
      </c>
    </row>
    <row r="29" spans="1:25" x14ac:dyDescent="0.45">
      <c r="A29" t="s">
        <v>61</v>
      </c>
      <c r="B29">
        <v>1249</v>
      </c>
      <c r="C29">
        <v>23</v>
      </c>
      <c r="D29">
        <v>2.2000000000000002</v>
      </c>
      <c r="E29">
        <v>397</v>
      </c>
      <c r="F29">
        <v>117.6</v>
      </c>
      <c r="G29">
        <v>100106</v>
      </c>
      <c r="H29" s="12">
        <v>43902</v>
      </c>
      <c r="I29" s="10">
        <v>43918</v>
      </c>
      <c r="J29" s="13">
        <v>43947</v>
      </c>
      <c r="K29" s="10">
        <v>43918</v>
      </c>
      <c r="L29" s="13">
        <v>43948</v>
      </c>
      <c r="M29" s="11">
        <v>0</v>
      </c>
      <c r="N29">
        <v>552</v>
      </c>
      <c r="O29">
        <v>7.22</v>
      </c>
      <c r="P29">
        <v>1062305</v>
      </c>
      <c r="Q29">
        <v>13</v>
      </c>
      <c r="R29">
        <v>39</v>
      </c>
      <c r="S29">
        <v>9992</v>
      </c>
      <c r="T29">
        <v>0.23</v>
      </c>
      <c r="U29">
        <v>0.08</v>
      </c>
      <c r="V29">
        <v>0.11</v>
      </c>
      <c r="W29">
        <v>0.24</v>
      </c>
      <c r="X29">
        <v>0.15</v>
      </c>
      <c r="Y29">
        <v>0.19</v>
      </c>
    </row>
    <row r="30" spans="1:25" x14ac:dyDescent="0.45">
      <c r="A30" t="s">
        <v>62</v>
      </c>
      <c r="B30">
        <v>19929</v>
      </c>
      <c r="C30">
        <v>284</v>
      </c>
      <c r="D30">
        <v>14.7</v>
      </c>
      <c r="E30">
        <v>1154</v>
      </c>
      <c r="F30">
        <v>1033</v>
      </c>
      <c r="G30">
        <v>189928</v>
      </c>
      <c r="H30" s="12">
        <v>43903</v>
      </c>
      <c r="I30" s="11">
        <v>0</v>
      </c>
      <c r="J30" s="14">
        <v>0</v>
      </c>
      <c r="K30" s="11">
        <v>0</v>
      </c>
      <c r="L30" s="13">
        <v>43969</v>
      </c>
      <c r="M30" s="10">
        <v>43955</v>
      </c>
      <c r="N30">
        <v>440</v>
      </c>
      <c r="O30">
        <v>24.94</v>
      </c>
      <c r="P30">
        <v>1929268</v>
      </c>
      <c r="Q30">
        <v>11</v>
      </c>
      <c r="R30">
        <v>36.6</v>
      </c>
      <c r="S30">
        <v>16904</v>
      </c>
      <c r="T30">
        <v>0.26</v>
      </c>
      <c r="U30">
        <v>0.09</v>
      </c>
      <c r="V30">
        <v>0.12</v>
      </c>
      <c r="W30">
        <v>0.25</v>
      </c>
      <c r="X30">
        <v>0.13</v>
      </c>
      <c r="Y30">
        <v>0.16</v>
      </c>
    </row>
    <row r="31" spans="1:25" x14ac:dyDescent="0.45">
      <c r="A31" t="s">
        <v>63</v>
      </c>
      <c r="B31">
        <v>22646</v>
      </c>
      <c r="C31">
        <v>557</v>
      </c>
      <c r="D31">
        <v>18.399999999999999</v>
      </c>
      <c r="E31">
        <v>6070</v>
      </c>
      <c r="F31">
        <v>746.3</v>
      </c>
      <c r="G31">
        <v>307697</v>
      </c>
      <c r="H31" s="12">
        <v>43902</v>
      </c>
      <c r="I31" s="10">
        <v>43921</v>
      </c>
      <c r="J31" s="13">
        <v>43960</v>
      </c>
      <c r="K31" s="10">
        <v>43911</v>
      </c>
      <c r="L31" s="13">
        <v>43960</v>
      </c>
      <c r="M31" s="10">
        <v>43960</v>
      </c>
      <c r="N31">
        <v>469</v>
      </c>
      <c r="O31">
        <v>27.44</v>
      </c>
      <c r="P31">
        <v>3034392</v>
      </c>
      <c r="Q31">
        <v>12.9</v>
      </c>
      <c r="R31">
        <v>36.1</v>
      </c>
      <c r="S31">
        <v>24715</v>
      </c>
      <c r="T31">
        <v>0.24</v>
      </c>
      <c r="U31">
        <v>0.08</v>
      </c>
      <c r="V31">
        <v>0.13</v>
      </c>
      <c r="W31">
        <v>0.27</v>
      </c>
      <c r="X31">
        <v>0.13</v>
      </c>
      <c r="Y31">
        <v>0.16</v>
      </c>
    </row>
    <row r="32" spans="1:25" x14ac:dyDescent="0.45">
      <c r="A32" t="s">
        <v>64</v>
      </c>
      <c r="B32">
        <v>5897</v>
      </c>
      <c r="C32">
        <v>381</v>
      </c>
      <c r="D32">
        <v>28.1</v>
      </c>
      <c r="E32">
        <v>226</v>
      </c>
      <c r="F32">
        <v>434.7</v>
      </c>
      <c r="G32">
        <v>123749</v>
      </c>
      <c r="H32" s="12">
        <v>43903</v>
      </c>
      <c r="I32" s="10">
        <v>43918</v>
      </c>
      <c r="J32" s="13">
        <v>43998</v>
      </c>
      <c r="K32" s="10">
        <v>43918</v>
      </c>
      <c r="L32" s="13">
        <v>43962</v>
      </c>
      <c r="M32" s="10">
        <v>43952</v>
      </c>
      <c r="N32">
        <v>427</v>
      </c>
      <c r="O32">
        <v>145.09</v>
      </c>
      <c r="P32">
        <v>1356458</v>
      </c>
      <c r="Q32">
        <v>7.6</v>
      </c>
      <c r="R32">
        <v>40.5</v>
      </c>
      <c r="S32">
        <v>12774</v>
      </c>
      <c r="T32">
        <v>0.2</v>
      </c>
      <c r="U32">
        <v>0.08</v>
      </c>
      <c r="V32">
        <v>0.11</v>
      </c>
      <c r="W32">
        <v>0.26</v>
      </c>
      <c r="X32">
        <v>0.16</v>
      </c>
      <c r="Y32">
        <v>0.18</v>
      </c>
    </row>
    <row r="33" spans="1:25" x14ac:dyDescent="0.45">
      <c r="A33" t="s">
        <v>100</v>
      </c>
      <c r="B33">
        <v>173402</v>
      </c>
      <c r="C33">
        <v>15211</v>
      </c>
      <c r="D33">
        <v>170.7</v>
      </c>
      <c r="E33">
        <v>2529</v>
      </c>
      <c r="F33">
        <v>1946.5</v>
      </c>
      <c r="G33">
        <v>1534640</v>
      </c>
      <c r="H33" s="12">
        <v>43899</v>
      </c>
      <c r="I33" s="11">
        <v>0</v>
      </c>
      <c r="J33" s="11">
        <v>0</v>
      </c>
      <c r="K33" s="10">
        <v>43911</v>
      </c>
      <c r="L33" s="13">
        <v>43969</v>
      </c>
      <c r="M33" s="10">
        <v>43929</v>
      </c>
      <c r="N33">
        <v>713</v>
      </c>
      <c r="O33">
        <v>1021.27</v>
      </c>
      <c r="P33">
        <v>8908520</v>
      </c>
      <c r="Q33">
        <v>9.5</v>
      </c>
      <c r="R33">
        <v>34.6</v>
      </c>
      <c r="S33">
        <v>75765</v>
      </c>
      <c r="T33">
        <v>0.23</v>
      </c>
      <c r="U33">
        <v>0.08</v>
      </c>
      <c r="V33">
        <v>0.11</v>
      </c>
      <c r="W33">
        <v>0.27</v>
      </c>
      <c r="X33">
        <v>0.14000000000000001</v>
      </c>
      <c r="Y33">
        <v>0.16</v>
      </c>
    </row>
    <row r="34" spans="1:25" x14ac:dyDescent="0.45">
      <c r="A34" t="s">
        <v>66</v>
      </c>
      <c r="B34">
        <v>13256</v>
      </c>
      <c r="C34">
        <v>513</v>
      </c>
      <c r="D34">
        <v>24.5</v>
      </c>
      <c r="E34">
        <v>1637</v>
      </c>
      <c r="F34">
        <v>632.6</v>
      </c>
      <c r="G34">
        <v>372288</v>
      </c>
      <c r="H34" s="12">
        <v>43901</v>
      </c>
      <c r="I34" s="10">
        <v>43914</v>
      </c>
      <c r="J34" s="14">
        <v>0</v>
      </c>
      <c r="K34" s="10">
        <v>43914</v>
      </c>
      <c r="L34" s="13">
        <v>43966</v>
      </c>
      <c r="M34" s="10">
        <v>43957</v>
      </c>
      <c r="N34">
        <v>511</v>
      </c>
      <c r="O34">
        <v>17.23</v>
      </c>
      <c r="P34">
        <v>2095428</v>
      </c>
      <c r="Q34">
        <v>19.5</v>
      </c>
      <c r="R34">
        <v>39.4</v>
      </c>
      <c r="S34">
        <v>19007</v>
      </c>
      <c r="T34">
        <v>0.24</v>
      </c>
      <c r="U34">
        <v>0.09</v>
      </c>
      <c r="V34">
        <v>0.12</v>
      </c>
      <c r="W34">
        <v>0.24</v>
      </c>
      <c r="X34">
        <v>0.13</v>
      </c>
      <c r="Y34">
        <v>0.18</v>
      </c>
    </row>
    <row r="35" spans="1:25" x14ac:dyDescent="0.45">
      <c r="A35" t="s">
        <v>67</v>
      </c>
      <c r="B35">
        <v>398828</v>
      </c>
      <c r="C35">
        <v>31906</v>
      </c>
      <c r="D35">
        <v>354.29999999999995</v>
      </c>
      <c r="E35">
        <v>5100</v>
      </c>
      <c r="F35">
        <v>4220.3999999999996</v>
      </c>
      <c r="G35">
        <v>4233803</v>
      </c>
      <c r="H35" s="12">
        <v>43897</v>
      </c>
      <c r="I35" s="10">
        <v>43912</v>
      </c>
      <c r="J35" s="14">
        <v>0</v>
      </c>
      <c r="K35" s="10">
        <v>43912</v>
      </c>
      <c r="L35" s="13">
        <v>43966</v>
      </c>
      <c r="M35" s="10">
        <v>43938</v>
      </c>
      <c r="N35">
        <v>504</v>
      </c>
      <c r="O35">
        <v>358.21</v>
      </c>
      <c r="P35">
        <v>19542209</v>
      </c>
      <c r="Q35">
        <v>13.6</v>
      </c>
      <c r="R35">
        <v>36.9</v>
      </c>
      <c r="S35">
        <v>157183</v>
      </c>
      <c r="T35">
        <v>0.22</v>
      </c>
      <c r="U35">
        <v>0.09</v>
      </c>
      <c r="V35">
        <v>0.13</v>
      </c>
      <c r="W35">
        <v>0.26</v>
      </c>
      <c r="X35">
        <v>0.14000000000000001</v>
      </c>
      <c r="Y35">
        <v>0.16</v>
      </c>
    </row>
    <row r="36" spans="1:25" x14ac:dyDescent="0.45">
      <c r="A36" t="s">
        <v>68</v>
      </c>
      <c r="B36">
        <v>72983</v>
      </c>
      <c r="C36">
        <v>1396</v>
      </c>
      <c r="D36">
        <v>13.4</v>
      </c>
      <c r="E36">
        <v>12446</v>
      </c>
      <c r="F36">
        <v>702.9</v>
      </c>
      <c r="G36">
        <v>1036838</v>
      </c>
      <c r="H36" s="12">
        <v>43900</v>
      </c>
      <c r="I36" s="10">
        <v>43920</v>
      </c>
      <c r="J36" s="13">
        <v>43973</v>
      </c>
      <c r="K36" s="10">
        <v>43920</v>
      </c>
      <c r="L36" s="13">
        <v>43959</v>
      </c>
      <c r="M36" s="10">
        <v>44008</v>
      </c>
      <c r="N36">
        <v>350</v>
      </c>
      <c r="O36">
        <v>192.94</v>
      </c>
      <c r="P36">
        <v>10383620</v>
      </c>
      <c r="Q36">
        <v>14</v>
      </c>
      <c r="R36">
        <v>39</v>
      </c>
      <c r="S36">
        <v>93885</v>
      </c>
      <c r="T36">
        <v>0.24</v>
      </c>
      <c r="U36">
        <v>0.08</v>
      </c>
      <c r="V36">
        <v>0.12</v>
      </c>
      <c r="W36">
        <v>0.26</v>
      </c>
      <c r="X36">
        <v>0.13</v>
      </c>
      <c r="Y36">
        <v>0.16</v>
      </c>
    </row>
    <row r="37" spans="1:25" x14ac:dyDescent="0.45">
      <c r="A37" t="s">
        <v>69</v>
      </c>
      <c r="B37">
        <v>3816</v>
      </c>
      <c r="C37">
        <v>80</v>
      </c>
      <c r="D37">
        <v>10.5</v>
      </c>
      <c r="E37">
        <v>358</v>
      </c>
      <c r="F37">
        <v>502.1</v>
      </c>
      <c r="G37">
        <v>113128</v>
      </c>
      <c r="H37" s="12">
        <v>43903</v>
      </c>
      <c r="I37" s="11">
        <v>0</v>
      </c>
      <c r="J37" s="14">
        <v>0</v>
      </c>
      <c r="K37" s="11">
        <v>0</v>
      </c>
      <c r="L37" s="13">
        <v>43952</v>
      </c>
      <c r="M37" s="10">
        <v>43949</v>
      </c>
      <c r="N37">
        <v>618</v>
      </c>
      <c r="O37">
        <v>10.75</v>
      </c>
      <c r="P37">
        <v>760077</v>
      </c>
      <c r="Q37">
        <v>10.7</v>
      </c>
      <c r="R37">
        <v>34.6</v>
      </c>
      <c r="S37">
        <v>6445</v>
      </c>
      <c r="T37">
        <v>0.24</v>
      </c>
      <c r="U37">
        <v>0.11</v>
      </c>
      <c r="V37">
        <v>0.14000000000000001</v>
      </c>
      <c r="W37">
        <v>0.23</v>
      </c>
      <c r="X37">
        <v>0.13</v>
      </c>
      <c r="Y37">
        <v>0.15</v>
      </c>
    </row>
    <row r="38" spans="1:25" x14ac:dyDescent="0.45">
      <c r="A38" t="s">
        <v>70</v>
      </c>
      <c r="B38">
        <v>57151</v>
      </c>
      <c r="C38">
        <v>2911</v>
      </c>
      <c r="D38">
        <v>24.9</v>
      </c>
      <c r="E38">
        <v>7696</v>
      </c>
      <c r="F38">
        <v>488.9</v>
      </c>
      <c r="G38">
        <v>868762</v>
      </c>
      <c r="H38" s="12">
        <v>43899</v>
      </c>
      <c r="I38" s="10">
        <v>43914</v>
      </c>
      <c r="J38" s="13">
        <v>43971</v>
      </c>
      <c r="K38" s="10">
        <v>43914</v>
      </c>
      <c r="L38" s="13">
        <v>43955</v>
      </c>
      <c r="M38" s="10">
        <v>43950</v>
      </c>
      <c r="N38">
        <v>480</v>
      </c>
      <c r="O38">
        <v>260.77</v>
      </c>
      <c r="P38">
        <v>11689442</v>
      </c>
      <c r="Q38">
        <v>13.9</v>
      </c>
      <c r="R38">
        <v>39.799999999999997</v>
      </c>
      <c r="S38">
        <v>124264</v>
      </c>
      <c r="U38">
        <v>0.09</v>
      </c>
      <c r="W38">
        <v>0.25</v>
      </c>
      <c r="Y38">
        <v>0.17</v>
      </c>
    </row>
    <row r="39" spans="1:25" x14ac:dyDescent="0.45">
      <c r="A39" t="s">
        <v>101</v>
      </c>
      <c r="B39">
        <v>15776</v>
      </c>
      <c r="C39">
        <v>416</v>
      </c>
      <c r="D39">
        <v>10.6</v>
      </c>
      <c r="E39">
        <v>3409</v>
      </c>
      <c r="F39">
        <v>400.1</v>
      </c>
      <c r="G39">
        <v>364717</v>
      </c>
      <c r="H39" s="12">
        <v>43905</v>
      </c>
      <c r="I39" s="11">
        <v>0</v>
      </c>
      <c r="J39" s="14">
        <v>0</v>
      </c>
      <c r="K39" s="10">
        <v>43922</v>
      </c>
      <c r="L39" s="13">
        <v>43945</v>
      </c>
      <c r="M39" s="11">
        <v>0</v>
      </c>
      <c r="N39">
        <v>539</v>
      </c>
      <c r="O39">
        <v>56.41</v>
      </c>
      <c r="P39">
        <v>3943079</v>
      </c>
      <c r="Q39">
        <v>15.6</v>
      </c>
      <c r="R39">
        <v>40.799999999999997</v>
      </c>
      <c r="S39">
        <v>40933</v>
      </c>
      <c r="T39">
        <v>0.26</v>
      </c>
      <c r="U39">
        <v>0.09</v>
      </c>
      <c r="V39">
        <v>0.13</v>
      </c>
      <c r="W39">
        <v>0.24</v>
      </c>
      <c r="X39">
        <v>0.13</v>
      </c>
      <c r="Y39">
        <v>0.16</v>
      </c>
    </row>
    <row r="40" spans="1:25" x14ac:dyDescent="0.45">
      <c r="A40" t="s">
        <v>71</v>
      </c>
      <c r="B40">
        <v>10230</v>
      </c>
      <c r="C40">
        <v>215</v>
      </c>
      <c r="D40">
        <v>5.0999999999999996</v>
      </c>
      <c r="E40">
        <v>2136</v>
      </c>
      <c r="F40">
        <v>244.1</v>
      </c>
      <c r="G40">
        <v>264201</v>
      </c>
      <c r="H40" s="12">
        <v>43898</v>
      </c>
      <c r="I40" s="10">
        <v>43913</v>
      </c>
      <c r="J40" s="13">
        <v>44001</v>
      </c>
      <c r="K40" s="11">
        <v>0</v>
      </c>
      <c r="L40" s="13">
        <v>43966</v>
      </c>
      <c r="M40" s="10">
        <v>43960</v>
      </c>
      <c r="N40">
        <v>648</v>
      </c>
      <c r="O40">
        <v>42.6</v>
      </c>
      <c r="P40">
        <v>4190713</v>
      </c>
      <c r="Q40">
        <v>12.6</v>
      </c>
      <c r="R40">
        <v>39.799999999999997</v>
      </c>
      <c r="S40">
        <v>36187</v>
      </c>
      <c r="T40">
        <v>0.22</v>
      </c>
      <c r="U40">
        <v>0.08</v>
      </c>
      <c r="V40">
        <v>0.13</v>
      </c>
      <c r="W40">
        <v>0.26</v>
      </c>
      <c r="X40">
        <v>0.13</v>
      </c>
      <c r="Y40">
        <v>0.18</v>
      </c>
    </row>
    <row r="41" spans="1:25" x14ac:dyDescent="0.45">
      <c r="A41" t="s">
        <v>72</v>
      </c>
      <c r="B41">
        <v>90304</v>
      </c>
      <c r="C41">
        <v>6754</v>
      </c>
      <c r="D41">
        <v>52.7</v>
      </c>
      <c r="E41">
        <v>4808</v>
      </c>
      <c r="F41">
        <v>705.1</v>
      </c>
      <c r="G41">
        <v>824700</v>
      </c>
      <c r="H41" s="12">
        <v>43896</v>
      </c>
      <c r="I41" s="10">
        <v>43922</v>
      </c>
      <c r="J41" s="13">
        <v>43987</v>
      </c>
      <c r="K41" s="10">
        <v>43909</v>
      </c>
      <c r="L41" s="13">
        <v>43987</v>
      </c>
      <c r="M41" s="10">
        <v>43940</v>
      </c>
      <c r="N41">
        <v>572</v>
      </c>
      <c r="O41">
        <v>278.08999999999997</v>
      </c>
      <c r="P41">
        <v>12807060</v>
      </c>
      <c r="Q41">
        <v>12.2</v>
      </c>
      <c r="R41">
        <v>39.799999999999997</v>
      </c>
      <c r="S41">
        <v>134702</v>
      </c>
      <c r="T41">
        <v>0.22</v>
      </c>
      <c r="U41">
        <v>0.08</v>
      </c>
      <c r="V41">
        <v>0.12</v>
      </c>
      <c r="W41">
        <v>0.25</v>
      </c>
      <c r="X41">
        <v>0.14000000000000001</v>
      </c>
      <c r="Y41">
        <v>0.18</v>
      </c>
    </row>
    <row r="42" spans="1:25" x14ac:dyDescent="0.45">
      <c r="A42" t="s">
        <v>73</v>
      </c>
      <c r="B42">
        <v>16991</v>
      </c>
      <c r="C42">
        <v>960</v>
      </c>
      <c r="D42">
        <v>90.8</v>
      </c>
      <c r="E42">
        <v>330</v>
      </c>
      <c r="F42">
        <v>1607</v>
      </c>
      <c r="G42">
        <v>250954</v>
      </c>
      <c r="H42" s="12">
        <v>43899</v>
      </c>
      <c r="I42" s="10">
        <v>43918</v>
      </c>
      <c r="J42" s="13">
        <v>43960</v>
      </c>
      <c r="K42" s="10">
        <v>43920</v>
      </c>
      <c r="L42" s="13">
        <v>43960</v>
      </c>
      <c r="M42" s="10">
        <v>43939</v>
      </c>
      <c r="N42">
        <v>190</v>
      </c>
      <c r="O42">
        <v>684.35</v>
      </c>
      <c r="P42">
        <v>1057315</v>
      </c>
      <c r="Q42">
        <v>12.9</v>
      </c>
      <c r="R42">
        <v>38.299999999999997</v>
      </c>
      <c r="S42">
        <v>10083</v>
      </c>
      <c r="T42">
        <v>0.2</v>
      </c>
      <c r="U42">
        <v>0.09</v>
      </c>
      <c r="V42">
        <v>0.13</v>
      </c>
      <c r="W42">
        <v>0.26</v>
      </c>
      <c r="X42">
        <v>0.15</v>
      </c>
      <c r="Y42">
        <v>0.17</v>
      </c>
    </row>
    <row r="43" spans="1:25" x14ac:dyDescent="0.45">
      <c r="A43" t="s">
        <v>74</v>
      </c>
      <c r="B43">
        <v>44847</v>
      </c>
      <c r="C43">
        <v>820</v>
      </c>
      <c r="D43">
        <v>16.100000000000001</v>
      </c>
      <c r="E43">
        <v>12908</v>
      </c>
      <c r="F43">
        <v>882.1</v>
      </c>
      <c r="G43">
        <v>430809</v>
      </c>
      <c r="H43" s="12">
        <v>43903</v>
      </c>
      <c r="I43" s="10">
        <v>43928</v>
      </c>
      <c r="J43" s="13">
        <v>43955</v>
      </c>
      <c r="K43" s="10">
        <v>43922</v>
      </c>
      <c r="L43" s="13">
        <v>43941</v>
      </c>
      <c r="M43" s="11">
        <v>0</v>
      </c>
      <c r="N43">
        <v>326</v>
      </c>
      <c r="O43">
        <v>158.78</v>
      </c>
      <c r="P43">
        <v>5084127</v>
      </c>
      <c r="Q43">
        <v>15.3</v>
      </c>
      <c r="R43">
        <v>41.4</v>
      </c>
      <c r="S43">
        <v>50640</v>
      </c>
      <c r="T43">
        <v>0.23</v>
      </c>
      <c r="U43">
        <v>0.09</v>
      </c>
      <c r="V43">
        <v>0.11</v>
      </c>
      <c r="W43">
        <v>0.25</v>
      </c>
      <c r="X43">
        <v>0.14000000000000001</v>
      </c>
      <c r="Y43">
        <v>0.18</v>
      </c>
    </row>
    <row r="44" spans="1:25" x14ac:dyDescent="0.45">
      <c r="A44" t="s">
        <v>75</v>
      </c>
      <c r="B44">
        <v>7063</v>
      </c>
      <c r="C44">
        <v>97</v>
      </c>
      <c r="D44">
        <v>11</v>
      </c>
      <c r="E44">
        <v>437</v>
      </c>
      <c r="F44">
        <v>800.6</v>
      </c>
      <c r="G44">
        <v>84003</v>
      </c>
      <c r="H44" s="12">
        <v>43903</v>
      </c>
      <c r="I44" s="11">
        <v>0</v>
      </c>
      <c r="J44" s="14">
        <v>0</v>
      </c>
      <c r="K44" s="11">
        <v>0</v>
      </c>
      <c r="L44" s="14">
        <v>0</v>
      </c>
      <c r="M44" s="11">
        <v>0</v>
      </c>
      <c r="N44">
        <v>414</v>
      </c>
      <c r="O44">
        <v>11.44</v>
      </c>
      <c r="P44">
        <v>882235</v>
      </c>
      <c r="Q44">
        <v>13.1</v>
      </c>
      <c r="R44">
        <v>35.299999999999997</v>
      </c>
      <c r="S44">
        <v>7971</v>
      </c>
      <c r="T44">
        <v>0.26</v>
      </c>
      <c r="U44">
        <v>0.09</v>
      </c>
      <c r="V44">
        <v>0.11</v>
      </c>
      <c r="W44">
        <v>0.24</v>
      </c>
      <c r="X44">
        <v>0.14000000000000001</v>
      </c>
      <c r="Y44">
        <v>0.16</v>
      </c>
    </row>
    <row r="45" spans="1:25" x14ac:dyDescent="0.45">
      <c r="A45" t="s">
        <v>76</v>
      </c>
      <c r="B45">
        <v>51431</v>
      </c>
      <c r="C45">
        <v>646</v>
      </c>
      <c r="D45">
        <v>9.5</v>
      </c>
      <c r="E45">
        <v>11259</v>
      </c>
      <c r="F45">
        <v>759.7</v>
      </c>
      <c r="G45">
        <v>896166</v>
      </c>
      <c r="H45" s="12">
        <v>43902</v>
      </c>
      <c r="I45" s="10">
        <v>43923</v>
      </c>
      <c r="J45" s="13">
        <v>43952</v>
      </c>
      <c r="K45" s="10">
        <v>43922</v>
      </c>
      <c r="L45" s="13">
        <v>43952</v>
      </c>
      <c r="M45" s="11">
        <v>0</v>
      </c>
      <c r="N45">
        <v>275</v>
      </c>
      <c r="O45">
        <v>160.63999999999999</v>
      </c>
      <c r="P45">
        <v>6770010</v>
      </c>
      <c r="Q45">
        <v>15.3</v>
      </c>
      <c r="R45">
        <v>41.6</v>
      </c>
      <c r="S45">
        <v>71078</v>
      </c>
      <c r="T45">
        <v>0.24</v>
      </c>
      <c r="U45">
        <v>0.09</v>
      </c>
      <c r="V45">
        <v>0.12</v>
      </c>
      <c r="W45">
        <v>0.26</v>
      </c>
      <c r="X45">
        <v>0.13</v>
      </c>
      <c r="Y45">
        <v>0.16</v>
      </c>
    </row>
    <row r="46" spans="1:25" x14ac:dyDescent="0.45">
      <c r="A46" t="s">
        <v>77</v>
      </c>
      <c r="B46">
        <v>195239</v>
      </c>
      <c r="C46">
        <v>2637</v>
      </c>
      <c r="D46">
        <v>9.1999999999999993</v>
      </c>
      <c r="E46">
        <v>51868</v>
      </c>
      <c r="F46">
        <v>680.2</v>
      </c>
      <c r="G46">
        <v>2133457</v>
      </c>
      <c r="H46" s="12">
        <v>43903</v>
      </c>
      <c r="I46" s="11">
        <v>0</v>
      </c>
      <c r="J46" s="14">
        <v>0</v>
      </c>
      <c r="K46" s="10">
        <v>43921</v>
      </c>
      <c r="L46" s="13">
        <v>43952</v>
      </c>
      <c r="M46" s="10">
        <v>43959</v>
      </c>
      <c r="N46">
        <v>521</v>
      </c>
      <c r="O46">
        <v>106.86</v>
      </c>
      <c r="P46">
        <v>28701845</v>
      </c>
      <c r="Q46">
        <v>14.9</v>
      </c>
      <c r="R46">
        <v>34.799999999999997</v>
      </c>
      <c r="S46">
        <v>202211</v>
      </c>
      <c r="T46">
        <v>0.27</v>
      </c>
      <c r="U46">
        <v>0.09</v>
      </c>
      <c r="V46">
        <v>0.13</v>
      </c>
      <c r="W46">
        <v>0.26</v>
      </c>
      <c r="X46">
        <v>0.11</v>
      </c>
      <c r="Y46">
        <v>0.13</v>
      </c>
    </row>
    <row r="47" spans="1:25" x14ac:dyDescent="0.45">
      <c r="A47" t="s">
        <v>78</v>
      </c>
      <c r="B47">
        <v>25500</v>
      </c>
      <c r="C47">
        <v>185</v>
      </c>
      <c r="D47">
        <v>5.9</v>
      </c>
      <c r="E47">
        <v>4514</v>
      </c>
      <c r="F47">
        <v>806.7</v>
      </c>
      <c r="G47">
        <v>371308</v>
      </c>
      <c r="H47" s="12">
        <v>43896</v>
      </c>
      <c r="I47" s="11">
        <v>0</v>
      </c>
      <c r="J47" s="14">
        <v>0</v>
      </c>
      <c r="K47" s="11">
        <v>0</v>
      </c>
      <c r="L47" s="13">
        <v>43952</v>
      </c>
      <c r="M47" s="10">
        <v>43931</v>
      </c>
      <c r="N47">
        <v>580</v>
      </c>
      <c r="O47">
        <v>37.229999999999997</v>
      </c>
      <c r="P47">
        <v>3161105</v>
      </c>
      <c r="Q47">
        <v>9</v>
      </c>
      <c r="R47">
        <v>30</v>
      </c>
      <c r="S47">
        <v>18354</v>
      </c>
      <c r="T47">
        <v>0.31</v>
      </c>
      <c r="U47">
        <v>0.11</v>
      </c>
      <c r="V47">
        <v>0.13</v>
      </c>
      <c r="W47">
        <v>0.24</v>
      </c>
      <c r="X47">
        <v>0.1</v>
      </c>
      <c r="Y47">
        <v>0.11</v>
      </c>
    </row>
    <row r="48" spans="1:25" x14ac:dyDescent="0.45">
      <c r="A48" t="s">
        <v>79</v>
      </c>
      <c r="B48">
        <v>1251</v>
      </c>
      <c r="C48">
        <v>56</v>
      </c>
      <c r="D48">
        <v>8.9</v>
      </c>
      <c r="E48">
        <v>51</v>
      </c>
      <c r="F48">
        <v>199.7</v>
      </c>
      <c r="G48">
        <v>70024</v>
      </c>
      <c r="H48" s="12">
        <v>43903</v>
      </c>
      <c r="I48" s="10">
        <v>43915</v>
      </c>
      <c r="J48" s="13">
        <v>43966</v>
      </c>
      <c r="K48" s="10">
        <v>43915</v>
      </c>
      <c r="L48" s="13">
        <v>43948</v>
      </c>
      <c r="M48" s="10">
        <v>43938</v>
      </c>
      <c r="N48">
        <v>513</v>
      </c>
      <c r="O48">
        <v>65.13</v>
      </c>
      <c r="P48">
        <v>626299</v>
      </c>
      <c r="Q48">
        <v>11</v>
      </c>
      <c r="R48">
        <v>39.1</v>
      </c>
      <c r="S48">
        <v>6027</v>
      </c>
      <c r="T48">
        <v>0.19</v>
      </c>
      <c r="U48">
        <v>0.08</v>
      </c>
      <c r="V48">
        <v>0.11</v>
      </c>
      <c r="W48">
        <v>0.25</v>
      </c>
      <c r="X48">
        <v>0.16</v>
      </c>
      <c r="Y48">
        <v>0.2</v>
      </c>
    </row>
    <row r="49" spans="1:25" x14ac:dyDescent="0.45">
      <c r="A49" t="s">
        <v>80</v>
      </c>
      <c r="B49">
        <v>66102</v>
      </c>
      <c r="C49">
        <v>1853</v>
      </c>
      <c r="D49">
        <v>21.8</v>
      </c>
      <c r="E49">
        <v>4366</v>
      </c>
      <c r="F49">
        <v>776.1</v>
      </c>
      <c r="G49">
        <v>709355</v>
      </c>
      <c r="H49" s="12">
        <v>43902</v>
      </c>
      <c r="I49" s="10">
        <v>43920</v>
      </c>
      <c r="J49" s="13">
        <v>43980</v>
      </c>
      <c r="K49" s="11">
        <v>0</v>
      </c>
      <c r="L49" s="13">
        <v>43980</v>
      </c>
      <c r="M49" s="10">
        <v>43980</v>
      </c>
      <c r="N49">
        <v>378</v>
      </c>
      <c r="O49">
        <v>199.13</v>
      </c>
      <c r="P49">
        <v>8517685</v>
      </c>
      <c r="Q49">
        <v>10.7</v>
      </c>
      <c r="R49">
        <v>35.9</v>
      </c>
      <c r="S49">
        <v>69359</v>
      </c>
      <c r="T49">
        <v>0.24</v>
      </c>
      <c r="U49">
        <v>0.09</v>
      </c>
      <c r="V49">
        <v>0.12</v>
      </c>
      <c r="W49">
        <v>0.26</v>
      </c>
      <c r="X49">
        <v>0.13</v>
      </c>
      <c r="Y49">
        <v>0.16</v>
      </c>
    </row>
    <row r="50" spans="1:25" x14ac:dyDescent="0.45">
      <c r="A50" t="s">
        <v>81</v>
      </c>
      <c r="B50">
        <v>35898</v>
      </c>
      <c r="C50">
        <v>1359</v>
      </c>
      <c r="D50">
        <v>18</v>
      </c>
      <c r="E50">
        <v>4494</v>
      </c>
      <c r="F50">
        <v>476.4</v>
      </c>
      <c r="G50">
        <v>607276</v>
      </c>
      <c r="H50" s="12">
        <v>43890</v>
      </c>
      <c r="I50" s="10">
        <v>43913</v>
      </c>
      <c r="J50" s="13">
        <v>43983</v>
      </c>
      <c r="K50" s="10">
        <v>43915</v>
      </c>
      <c r="L50" s="13">
        <v>43956</v>
      </c>
      <c r="M50" s="10">
        <v>43955</v>
      </c>
      <c r="N50">
        <v>790</v>
      </c>
      <c r="O50">
        <v>105.69</v>
      </c>
      <c r="P50">
        <v>7535591</v>
      </c>
      <c r="Q50">
        <v>10.3</v>
      </c>
      <c r="R50">
        <v>35.1</v>
      </c>
      <c r="S50">
        <v>56877</v>
      </c>
      <c r="T50">
        <v>0.23</v>
      </c>
      <c r="U50">
        <v>0.08</v>
      </c>
      <c r="V50">
        <v>0.14000000000000001</v>
      </c>
      <c r="W50">
        <v>0.26</v>
      </c>
      <c r="X50">
        <v>0.13</v>
      </c>
      <c r="Y50">
        <v>0.16</v>
      </c>
    </row>
    <row r="51" spans="1:25" x14ac:dyDescent="0.45">
      <c r="A51" t="s">
        <v>82</v>
      </c>
      <c r="B51">
        <v>3335</v>
      </c>
      <c r="C51">
        <v>95</v>
      </c>
      <c r="D51">
        <v>5.3</v>
      </c>
      <c r="E51">
        <v>553</v>
      </c>
      <c r="F51">
        <v>184.7</v>
      </c>
      <c r="G51">
        <v>184821</v>
      </c>
      <c r="H51" s="12">
        <v>43906</v>
      </c>
      <c r="I51" s="10">
        <v>43914</v>
      </c>
      <c r="J51" s="13">
        <v>43955</v>
      </c>
      <c r="K51" s="10">
        <v>43914</v>
      </c>
      <c r="L51" s="13">
        <v>43955</v>
      </c>
      <c r="M51" s="10">
        <v>43955</v>
      </c>
      <c r="N51">
        <v>424</v>
      </c>
      <c r="O51">
        <v>74.53</v>
      </c>
      <c r="P51">
        <v>1805832</v>
      </c>
      <c r="Q51">
        <v>17.8</v>
      </c>
      <c r="R51">
        <v>49.3</v>
      </c>
      <c r="S51">
        <v>23478</v>
      </c>
      <c r="T51">
        <v>0.21</v>
      </c>
      <c r="U51">
        <v>0.08</v>
      </c>
      <c r="V51">
        <v>0.11</v>
      </c>
      <c r="W51">
        <v>0.25</v>
      </c>
      <c r="X51">
        <v>0.15</v>
      </c>
      <c r="Y51">
        <v>0.2</v>
      </c>
    </row>
    <row r="52" spans="1:25" x14ac:dyDescent="0.45">
      <c r="A52" t="s">
        <v>83</v>
      </c>
      <c r="B52">
        <v>34740</v>
      </c>
      <c r="C52">
        <v>803</v>
      </c>
      <c r="D52">
        <v>13.8</v>
      </c>
      <c r="E52">
        <v>4513</v>
      </c>
      <c r="F52">
        <v>597.6</v>
      </c>
      <c r="G52">
        <v>618851</v>
      </c>
      <c r="H52" s="12">
        <v>43902</v>
      </c>
      <c r="I52" s="10">
        <v>43915</v>
      </c>
      <c r="J52" s="13">
        <v>43964</v>
      </c>
      <c r="K52" s="10">
        <v>43915</v>
      </c>
      <c r="L52" s="13">
        <v>43962</v>
      </c>
      <c r="M52" s="11">
        <v>0</v>
      </c>
      <c r="N52">
        <v>370</v>
      </c>
      <c r="O52">
        <v>88.76</v>
      </c>
      <c r="P52">
        <v>5813568</v>
      </c>
      <c r="Q52">
        <v>11</v>
      </c>
      <c r="R52">
        <v>36.5</v>
      </c>
      <c r="S52">
        <v>53684</v>
      </c>
      <c r="T52">
        <v>0.23</v>
      </c>
      <c r="U52">
        <v>0.09</v>
      </c>
      <c r="V52">
        <v>0.11</v>
      </c>
      <c r="W52">
        <v>0.26</v>
      </c>
      <c r="X52">
        <v>0.14000000000000001</v>
      </c>
      <c r="Y52">
        <v>0.17</v>
      </c>
    </row>
    <row r="53" spans="1:25" x14ac:dyDescent="0.45">
      <c r="A53" t="s">
        <v>84</v>
      </c>
      <c r="B53">
        <v>1634</v>
      </c>
      <c r="C53">
        <v>20</v>
      </c>
      <c r="D53">
        <v>3.5</v>
      </c>
      <c r="E53">
        <v>242</v>
      </c>
      <c r="F53">
        <v>282.8</v>
      </c>
      <c r="G53">
        <v>35327</v>
      </c>
      <c r="H53" s="12">
        <v>43903</v>
      </c>
      <c r="I53" s="11">
        <v>0</v>
      </c>
      <c r="J53" s="14">
        <v>0</v>
      </c>
      <c r="K53" s="11">
        <v>0</v>
      </c>
      <c r="L53" s="13">
        <v>43952</v>
      </c>
      <c r="M53" s="10">
        <v>43952</v>
      </c>
      <c r="N53">
        <v>508</v>
      </c>
      <c r="O53">
        <v>5.91</v>
      </c>
      <c r="P53">
        <v>577737</v>
      </c>
      <c r="Q53">
        <v>11.1</v>
      </c>
      <c r="R53">
        <v>36.4</v>
      </c>
      <c r="S53">
        <v>5070</v>
      </c>
      <c r="T53">
        <v>0.24</v>
      </c>
      <c r="U53">
        <v>0.08</v>
      </c>
      <c r="V53">
        <v>0.12</v>
      </c>
      <c r="W53">
        <v>0.24</v>
      </c>
      <c r="X53">
        <v>0.14000000000000001</v>
      </c>
      <c r="Y53">
        <v>0.17</v>
      </c>
    </row>
  </sheetData>
  <phoneticPr fontId="20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8EE77-4111-4206-BB3A-D6CF0472F95B}">
  <dimension ref="C4:F20"/>
  <sheetViews>
    <sheetView topLeftCell="A4" workbookViewId="0">
      <selection activeCell="F20" sqref="F20"/>
    </sheetView>
  </sheetViews>
  <sheetFormatPr defaultRowHeight="17" x14ac:dyDescent="0.45"/>
  <cols>
    <col min="5" max="5" width="29.08203125" bestFit="1" customWidth="1"/>
    <col min="6" max="6" width="12.75" bestFit="1" customWidth="1"/>
  </cols>
  <sheetData>
    <row r="4" spans="3:5" x14ac:dyDescent="0.45">
      <c r="C4" s="22" t="s">
        <v>91</v>
      </c>
    </row>
    <row r="5" spans="3:5" x14ac:dyDescent="0.45">
      <c r="E5" t="s">
        <v>90</v>
      </c>
    </row>
    <row r="6" spans="3:5" x14ac:dyDescent="0.45">
      <c r="E6" t="s">
        <v>92</v>
      </c>
    </row>
    <row r="7" spans="3:5" x14ac:dyDescent="0.45">
      <c r="E7" t="s">
        <v>94</v>
      </c>
    </row>
    <row r="8" spans="3:5" x14ac:dyDescent="0.45">
      <c r="E8" t="s">
        <v>105</v>
      </c>
    </row>
    <row r="9" spans="3:5" x14ac:dyDescent="0.45">
      <c r="E9" t="s">
        <v>104</v>
      </c>
    </row>
    <row r="10" spans="3:5" x14ac:dyDescent="0.45">
      <c r="E10" t="s">
        <v>106</v>
      </c>
    </row>
    <row r="12" spans="3:5" x14ac:dyDescent="0.45">
      <c r="C12" s="22" t="s">
        <v>93</v>
      </c>
    </row>
    <row r="13" spans="3:5" x14ac:dyDescent="0.45">
      <c r="E13" t="s">
        <v>97</v>
      </c>
    </row>
    <row r="14" spans="3:5" x14ac:dyDescent="0.45">
      <c r="E14" t="s">
        <v>99</v>
      </c>
    </row>
    <row r="15" spans="3:5" x14ac:dyDescent="0.45">
      <c r="E15" t="s">
        <v>102</v>
      </c>
    </row>
    <row r="17" spans="3:6" ht="15" customHeight="1" x14ac:dyDescent="0.45">
      <c r="C17" s="22" t="s">
        <v>95</v>
      </c>
      <c r="E17" s="9" t="s">
        <v>7</v>
      </c>
    </row>
    <row r="18" spans="3:6" x14ac:dyDescent="0.45">
      <c r="E18" t="s">
        <v>96</v>
      </c>
      <c r="F18" s="21">
        <v>43913</v>
      </c>
    </row>
    <row r="19" spans="3:6" x14ac:dyDescent="0.45">
      <c r="E19" t="s">
        <v>65</v>
      </c>
      <c r="F19" s="21">
        <v>43911</v>
      </c>
    </row>
    <row r="20" spans="3:6" x14ac:dyDescent="0.45">
      <c r="E20" t="s">
        <v>103</v>
      </c>
      <c r="F20" s="21">
        <v>43923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MTest</vt:lpstr>
      <vt:lpstr>Mtest2</vt:lpstr>
      <vt:lpstr>test1</vt:lpstr>
      <vt:lpstr>Infromation</vt:lpstr>
      <vt:lpstr>Covid-19</vt:lpstr>
      <vt:lpstr>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SumiKim</cp:lastModifiedBy>
  <dcterms:created xsi:type="dcterms:W3CDTF">2020-07-03T18:10:48Z</dcterms:created>
  <dcterms:modified xsi:type="dcterms:W3CDTF">2020-07-16T12:40:31Z</dcterms:modified>
</cp:coreProperties>
</file>