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91807\Desktop\BTech\Projects\"/>
    </mc:Choice>
  </mc:AlternateContent>
  <xr:revisionPtr revIDLastSave="0" documentId="13_ncr:1_{818770A5-570D-4667-8F34-85803DAE9856}" xr6:coauthVersionLast="47" xr6:coauthVersionMax="47" xr10:uidLastSave="{00000000-0000-0000-0000-000000000000}"/>
  <bookViews>
    <workbookView xWindow="-110" yWindow="-110" windowWidth="19420" windowHeight="11500" firstSheet="7" activeTab="10" xr2:uid="{22BA978D-0873-4449-BFAE-B0D197C7C9E0}"/>
  </bookViews>
  <sheets>
    <sheet name="Detail1" sheetId="7" state="hidden" r:id="rId1"/>
    <sheet name="Detail2" sheetId="8" state="hidden" r:id="rId2"/>
    <sheet name="Detail3" sheetId="10" state="hidden" r:id="rId3"/>
    <sheet name="Detail4" sheetId="11" state="hidden" r:id="rId4"/>
    <sheet name="Detail5" sheetId="12" state="hidden" r:id="rId5"/>
    <sheet name="Detail6" sheetId="13" state="hidden" r:id="rId6"/>
    <sheet name="Detail7" sheetId="14" state="hidden" r:id="rId7"/>
    <sheet name="CALC 1" sheetId="6" r:id="rId8"/>
    <sheet name="CALC 2" sheetId="9" r:id="rId9"/>
    <sheet name="RECORDS" sheetId="1" r:id="rId10"/>
    <sheet name="DASHBOARD" sheetId="3" r:id="rId11"/>
  </sheets>
  <definedNames>
    <definedName name="_xlchart.v1.0" hidden="1">'CALC 2'!$J$5:$J$11</definedName>
    <definedName name="_xlchart.v1.1" hidden="1">'CALC 2'!$K$4</definedName>
    <definedName name="_xlchart.v1.2" hidden="1">'CALC 2'!$K$5:$K$11</definedName>
    <definedName name="Slicer_Month">#N/A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 i="6" l="1"/>
  <c r="N9" i="3"/>
  <c r="D7" i="9"/>
  <c r="E7" i="9"/>
  <c r="E200" i="1"/>
  <c r="F200" i="1"/>
  <c r="E199" i="1"/>
  <c r="F199" i="1"/>
  <c r="E198" i="1"/>
  <c r="F198" i="1"/>
  <c r="E197" i="1"/>
  <c r="F197" i="1"/>
  <c r="E196" i="1"/>
  <c r="F196" i="1"/>
  <c r="E195" i="1"/>
  <c r="F195" i="1"/>
  <c r="E194" i="1"/>
  <c r="F194" i="1"/>
  <c r="E193" i="1"/>
  <c r="F193" i="1"/>
  <c r="E192" i="1"/>
  <c r="F192" i="1"/>
  <c r="E191" i="1"/>
  <c r="F191" i="1"/>
  <c r="E190" i="1"/>
  <c r="F190" i="1"/>
  <c r="E189" i="1"/>
  <c r="F189" i="1"/>
  <c r="E188" i="1"/>
  <c r="F188" i="1"/>
  <c r="E187" i="1"/>
  <c r="F187" i="1"/>
  <c r="E186" i="1"/>
  <c r="F186" i="1"/>
  <c r="E185" i="1"/>
  <c r="F185" i="1"/>
  <c r="E184" i="1"/>
  <c r="F184" i="1"/>
  <c r="E183" i="1"/>
  <c r="F183" i="1"/>
  <c r="E182" i="1"/>
  <c r="F182" i="1"/>
  <c r="E181" i="1"/>
  <c r="F181" i="1"/>
  <c r="E180" i="1"/>
  <c r="F180" i="1"/>
  <c r="E179" i="1"/>
  <c r="F179" i="1"/>
  <c r="E178" i="1"/>
  <c r="F178" i="1"/>
  <c r="E177" i="1"/>
  <c r="F177" i="1"/>
  <c r="E176" i="1"/>
  <c r="F176" i="1"/>
  <c r="E175" i="1"/>
  <c r="F175" i="1"/>
  <c r="E174" i="1"/>
  <c r="F174" i="1"/>
  <c r="E173" i="1"/>
  <c r="F173" i="1"/>
  <c r="E172" i="1"/>
  <c r="F172" i="1"/>
  <c r="E171" i="1"/>
  <c r="F171" i="1"/>
  <c r="E170" i="1"/>
  <c r="F170" i="1"/>
  <c r="E169" i="1"/>
  <c r="F169" i="1"/>
  <c r="E168" i="1"/>
  <c r="F168" i="1"/>
  <c r="E167" i="1"/>
  <c r="F167" i="1"/>
  <c r="E166" i="1"/>
  <c r="F166" i="1"/>
  <c r="E165" i="1"/>
  <c r="F165" i="1"/>
  <c r="E164" i="1"/>
  <c r="F164" i="1"/>
  <c r="E163" i="1"/>
  <c r="F163" i="1"/>
  <c r="E162" i="1"/>
  <c r="F162" i="1"/>
  <c r="E161" i="1"/>
  <c r="F161" i="1"/>
  <c r="E160" i="1"/>
  <c r="F160" i="1"/>
  <c r="E159" i="1"/>
  <c r="F159" i="1"/>
  <c r="E158" i="1"/>
  <c r="F158" i="1"/>
  <c r="E157" i="1"/>
  <c r="F157" i="1"/>
  <c r="E156" i="1"/>
  <c r="F156" i="1"/>
  <c r="E155" i="1"/>
  <c r="F155" i="1"/>
  <c r="E154" i="1"/>
  <c r="F154" i="1"/>
  <c r="E153" i="1"/>
  <c r="F153" i="1"/>
  <c r="E152" i="1"/>
  <c r="F152" i="1"/>
  <c r="E151" i="1"/>
  <c r="F151" i="1"/>
  <c r="E150" i="1"/>
  <c r="F150" i="1"/>
  <c r="E149" i="1"/>
  <c r="F149" i="1"/>
  <c r="E148" i="1"/>
  <c r="F148" i="1"/>
  <c r="E147" i="1"/>
  <c r="F147" i="1"/>
  <c r="E146" i="1"/>
  <c r="F146" i="1"/>
  <c r="E145" i="1"/>
  <c r="F145" i="1"/>
  <c r="E144" i="1"/>
  <c r="F144" i="1"/>
  <c r="E143" i="1"/>
  <c r="F143" i="1"/>
  <c r="E142" i="1"/>
  <c r="F142" i="1"/>
  <c r="E141" i="1"/>
  <c r="F141" i="1"/>
  <c r="E140" i="1"/>
  <c r="F140" i="1"/>
  <c r="E139" i="1"/>
  <c r="F139" i="1"/>
  <c r="E138" i="1"/>
  <c r="F138" i="1"/>
  <c r="E137" i="1"/>
  <c r="F137" i="1"/>
  <c r="E136" i="1"/>
  <c r="F136" i="1"/>
  <c r="E135" i="1"/>
  <c r="F135" i="1"/>
  <c r="E134" i="1"/>
  <c r="F134" i="1"/>
  <c r="E133" i="1"/>
  <c r="F133" i="1"/>
  <c r="R6" i="6"/>
  <c r="R7" i="6" s="1"/>
  <c r="O7" i="3"/>
  <c r="O8" i="3"/>
  <c r="O9" i="3"/>
  <c r="N8" i="3"/>
  <c r="N7" i="3"/>
  <c r="Q5" i="9"/>
  <c r="L7" i="3" s="1"/>
  <c r="P5" i="9"/>
  <c r="K7" i="3" s="1"/>
  <c r="Q6" i="9"/>
  <c r="L8" i="3" s="1"/>
  <c r="Q7" i="9"/>
  <c r="L9" i="3" s="1"/>
  <c r="Q8" i="9"/>
  <c r="L10" i="3" s="1"/>
  <c r="Q9" i="9"/>
  <c r="L11" i="3" s="1"/>
  <c r="P6" i="9"/>
  <c r="K8" i="3" s="1"/>
  <c r="P7" i="9"/>
  <c r="K9" i="3" s="1"/>
  <c r="P8" i="9"/>
  <c r="K10" i="3" s="1"/>
  <c r="P9" i="9"/>
  <c r="K11" i="3" s="1"/>
  <c r="K6" i="9"/>
  <c r="K7" i="9"/>
  <c r="K8" i="9"/>
  <c r="K9" i="9"/>
  <c r="K10" i="9"/>
  <c r="K5" i="9"/>
  <c r="J6" i="9"/>
  <c r="J7" i="9"/>
  <c r="J8" i="9"/>
  <c r="J9" i="9"/>
  <c r="J10" i="9"/>
  <c r="J5" i="9"/>
  <c r="E6" i="9"/>
  <c r="E5" i="9"/>
  <c r="D6" i="9"/>
  <c r="D5" i="9"/>
  <c r="K13" i="6"/>
  <c r="K14" i="6"/>
  <c r="K15" i="6"/>
  <c r="K16" i="6"/>
  <c r="K6" i="6"/>
  <c r="K7" i="6"/>
  <c r="K8" i="6"/>
  <c r="K9" i="6"/>
  <c r="K10" i="6"/>
  <c r="K11" i="6"/>
  <c r="K12" i="6"/>
  <c r="K5" i="6"/>
  <c r="E6" i="6"/>
  <c r="E7" i="6"/>
  <c r="E8" i="6"/>
  <c r="E9" i="6"/>
  <c r="E10" i="6"/>
  <c r="E11" i="6"/>
  <c r="E12" i="6"/>
  <c r="E13" i="6"/>
  <c r="E14" i="6"/>
  <c r="E15" i="6"/>
  <c r="E16" i="6"/>
  <c r="E5" i="6"/>
  <c r="E69" i="1"/>
  <c r="F69" i="1"/>
  <c r="E132" i="1"/>
  <c r="F132" i="1"/>
  <c r="E131" i="1"/>
  <c r="F131" i="1"/>
  <c r="E130" i="1"/>
  <c r="F130" i="1"/>
  <c r="E129" i="1"/>
  <c r="F129" i="1"/>
  <c r="E128" i="1"/>
  <c r="F128" i="1"/>
  <c r="E127" i="1"/>
  <c r="F127" i="1"/>
  <c r="E126" i="1"/>
  <c r="F126" i="1"/>
  <c r="E125" i="1"/>
  <c r="F125" i="1"/>
  <c r="E124" i="1"/>
  <c r="F124" i="1"/>
  <c r="E123" i="1"/>
  <c r="F123" i="1"/>
  <c r="E122" i="1"/>
  <c r="F122" i="1"/>
  <c r="E121" i="1"/>
  <c r="F121" i="1"/>
  <c r="E120" i="1"/>
  <c r="F120" i="1"/>
  <c r="E119" i="1"/>
  <c r="F119" i="1"/>
  <c r="E118" i="1"/>
  <c r="F118" i="1"/>
  <c r="E117" i="1"/>
  <c r="F117" i="1"/>
  <c r="E116" i="1"/>
  <c r="F116" i="1"/>
  <c r="E115" i="1"/>
  <c r="F115" i="1"/>
  <c r="E114" i="1"/>
  <c r="F114" i="1"/>
  <c r="E113" i="1"/>
  <c r="F113" i="1"/>
  <c r="E112" i="1"/>
  <c r="F112" i="1"/>
  <c r="E111" i="1"/>
  <c r="F111" i="1"/>
  <c r="E110" i="1"/>
  <c r="F110" i="1"/>
  <c r="E109" i="1"/>
  <c r="F109" i="1"/>
  <c r="E108" i="1"/>
  <c r="F108" i="1"/>
  <c r="E107" i="1"/>
  <c r="F107" i="1"/>
  <c r="E106" i="1"/>
  <c r="F106" i="1"/>
  <c r="E105" i="1"/>
  <c r="F105" i="1"/>
  <c r="E104" i="1"/>
  <c r="F104" i="1"/>
  <c r="E103" i="1"/>
  <c r="F103" i="1"/>
  <c r="E102" i="1"/>
  <c r="F102" i="1"/>
  <c r="E101" i="1"/>
  <c r="F101" i="1"/>
  <c r="E100" i="1"/>
  <c r="F100" i="1"/>
  <c r="E99" i="1"/>
  <c r="F99" i="1"/>
  <c r="E98" i="1"/>
  <c r="F98" i="1"/>
  <c r="E97" i="1"/>
  <c r="F97" i="1"/>
  <c r="E96" i="1"/>
  <c r="F96" i="1"/>
  <c r="E95" i="1"/>
  <c r="F95" i="1"/>
  <c r="E94" i="1"/>
  <c r="F94" i="1"/>
  <c r="E93" i="1"/>
  <c r="F93" i="1"/>
  <c r="E92" i="1"/>
  <c r="F92" i="1"/>
  <c r="E91" i="1"/>
  <c r="F91" i="1"/>
  <c r="E90" i="1"/>
  <c r="F90" i="1"/>
  <c r="E89" i="1"/>
  <c r="F89" i="1"/>
  <c r="E88" i="1"/>
  <c r="F88" i="1"/>
  <c r="E87" i="1"/>
  <c r="F87" i="1"/>
  <c r="E86" i="1"/>
  <c r="F86" i="1"/>
  <c r="E85" i="1"/>
  <c r="F85" i="1"/>
  <c r="E84" i="1"/>
  <c r="F84" i="1"/>
  <c r="E83" i="1"/>
  <c r="F83" i="1"/>
  <c r="E82" i="1"/>
  <c r="F82" i="1"/>
  <c r="E81" i="1"/>
  <c r="F81" i="1"/>
  <c r="E80" i="1"/>
  <c r="F80" i="1"/>
  <c r="E79" i="1"/>
  <c r="F79" i="1"/>
  <c r="E78" i="1"/>
  <c r="F78" i="1"/>
  <c r="E77" i="1"/>
  <c r="F77" i="1"/>
  <c r="E76" i="1"/>
  <c r="F76" i="1"/>
  <c r="E75" i="1"/>
  <c r="F75" i="1"/>
  <c r="E74" i="1"/>
  <c r="F74" i="1"/>
  <c r="E73" i="1"/>
  <c r="F73" i="1"/>
  <c r="E72" i="1"/>
  <c r="F72" i="1"/>
  <c r="E71" i="1"/>
  <c r="F71" i="1"/>
  <c r="E70" i="1"/>
  <c r="F70" i="1"/>
  <c r="F68" i="1"/>
  <c r="E68" i="1"/>
  <c r="E67" i="1"/>
  <c r="F67" i="1"/>
  <c r="E66" i="1"/>
  <c r="F66" i="1"/>
  <c r="E65" i="1"/>
  <c r="F65" i="1"/>
  <c r="E64" i="1"/>
  <c r="F64" i="1"/>
  <c r="E63" i="1"/>
  <c r="F63" i="1"/>
  <c r="E62" i="1"/>
  <c r="F62" i="1"/>
  <c r="E61" i="1"/>
  <c r="F61" i="1"/>
  <c r="E60" i="1"/>
  <c r="F60" i="1"/>
  <c r="E59" i="1"/>
  <c r="F59" i="1"/>
  <c r="E58" i="1"/>
  <c r="F58" i="1"/>
  <c r="E57" i="1"/>
  <c r="F57" i="1"/>
  <c r="E56" i="1"/>
  <c r="F56" i="1"/>
  <c r="E55" i="1"/>
  <c r="F55" i="1"/>
  <c r="E54" i="1"/>
  <c r="F54" i="1"/>
  <c r="E53" i="1"/>
  <c r="F53" i="1"/>
  <c r="E52" i="1"/>
  <c r="F52" i="1"/>
  <c r="E51" i="1"/>
  <c r="F51" i="1"/>
  <c r="E50" i="1"/>
  <c r="F50" i="1"/>
  <c r="E49" i="1"/>
  <c r="F49" i="1"/>
  <c r="E48" i="1"/>
  <c r="F48" i="1"/>
  <c r="E47" i="1"/>
  <c r="F47" i="1"/>
  <c r="E46" i="1"/>
  <c r="F46" i="1"/>
  <c r="E45" i="1"/>
  <c r="F45" i="1"/>
  <c r="E44" i="1"/>
  <c r="F44" i="1"/>
  <c r="E43" i="1"/>
  <c r="F43" i="1"/>
  <c r="E42" i="1"/>
  <c r="F42" i="1"/>
  <c r="E41" i="1"/>
  <c r="F41" i="1"/>
  <c r="E40" i="1"/>
  <c r="F40" i="1"/>
  <c r="E39" i="1"/>
  <c r="F39" i="1"/>
  <c r="E38" i="1"/>
  <c r="F38" i="1"/>
  <c r="E37" i="1"/>
  <c r="F37" i="1"/>
  <c r="E36" i="1"/>
  <c r="F36" i="1"/>
  <c r="E35" i="1"/>
  <c r="F35" i="1"/>
  <c r="F5" i="1"/>
  <c r="E34" i="1"/>
  <c r="F34" i="1"/>
  <c r="E33" i="1"/>
  <c r="F33" i="1"/>
  <c r="E32" i="1"/>
  <c r="F32" i="1"/>
  <c r="E31" i="1"/>
  <c r="F31" i="1"/>
  <c r="E30" i="1"/>
  <c r="F30" i="1"/>
  <c r="E29" i="1"/>
  <c r="F29" i="1"/>
  <c r="E28" i="1"/>
  <c r="F28" i="1"/>
  <c r="E27" i="1"/>
  <c r="F27" i="1"/>
  <c r="E26" i="1"/>
  <c r="F26" i="1"/>
  <c r="E25" i="1"/>
  <c r="F25" i="1"/>
  <c r="E24" i="1"/>
  <c r="F24" i="1"/>
  <c r="E23" i="1"/>
  <c r="F23" i="1"/>
  <c r="E22" i="1"/>
  <c r="F22" i="1"/>
  <c r="E21" i="1"/>
  <c r="F21" i="1"/>
  <c r="E20" i="1"/>
  <c r="F20" i="1"/>
  <c r="E19" i="1"/>
  <c r="F19" i="1"/>
  <c r="E18" i="1"/>
  <c r="F18" i="1"/>
  <c r="E17" i="1"/>
  <c r="F17" i="1"/>
  <c r="E16" i="1"/>
  <c r="F16" i="1"/>
  <c r="E15" i="1"/>
  <c r="F15" i="1"/>
  <c r="E14" i="1"/>
  <c r="F14" i="1"/>
  <c r="E13" i="1"/>
  <c r="F13" i="1"/>
  <c r="E12" i="1"/>
  <c r="F12" i="1"/>
  <c r="E11" i="1"/>
  <c r="F11" i="1"/>
  <c r="E10" i="1"/>
  <c r="F10" i="1"/>
  <c r="E9" i="1"/>
  <c r="F9" i="1"/>
  <c r="E8" i="1"/>
  <c r="F8" i="1"/>
  <c r="E7" i="1"/>
  <c r="F7" i="1"/>
  <c r="F6" i="1"/>
  <c r="E6" i="1"/>
  <c r="E5" i="1"/>
</calcChain>
</file>

<file path=xl/sharedStrings.xml><?xml version="1.0" encoding="utf-8"?>
<sst xmlns="http://schemas.openxmlformats.org/spreadsheetml/2006/main" count="578" uniqueCount="49">
  <si>
    <t>Date</t>
  </si>
  <si>
    <t>Amount</t>
  </si>
  <si>
    <t>Item</t>
  </si>
  <si>
    <t>Category</t>
  </si>
  <si>
    <t>Month</t>
  </si>
  <si>
    <t>Income and Expenses</t>
  </si>
  <si>
    <t>Salary</t>
  </si>
  <si>
    <t>Share trading</t>
  </si>
  <si>
    <t>Freelancing</t>
  </si>
  <si>
    <t>Rent</t>
  </si>
  <si>
    <t>Dining out</t>
  </si>
  <si>
    <t>Insurance</t>
  </si>
  <si>
    <t>Transportation</t>
  </si>
  <si>
    <t>Entertainment</t>
  </si>
  <si>
    <t>Shopping</t>
  </si>
  <si>
    <t>Income</t>
  </si>
  <si>
    <t xml:space="preserve">Income </t>
  </si>
  <si>
    <t>Expense</t>
  </si>
  <si>
    <t>Medical</t>
  </si>
  <si>
    <t>Row Labels</t>
  </si>
  <si>
    <t>Jan</t>
  </si>
  <si>
    <t>Feb</t>
  </si>
  <si>
    <t>Mar</t>
  </si>
  <si>
    <t>Apr</t>
  </si>
  <si>
    <t>May</t>
  </si>
  <si>
    <t>Jun</t>
  </si>
  <si>
    <t>Jul</t>
  </si>
  <si>
    <t>Aug</t>
  </si>
  <si>
    <t>Sum of Amount</t>
  </si>
  <si>
    <t>(Multiple Items)</t>
  </si>
  <si>
    <t>1. Monthly Income</t>
  </si>
  <si>
    <t>Sep</t>
  </si>
  <si>
    <t>Oct</t>
  </si>
  <si>
    <t>Nov</t>
  </si>
  <si>
    <t>Dec</t>
  </si>
  <si>
    <t>2. Monthly Expenses</t>
  </si>
  <si>
    <t>Budget</t>
  </si>
  <si>
    <t>3. Total income,Expense and Savings</t>
  </si>
  <si>
    <t xml:space="preserve">Details for Sum of Amount - Category: Income </t>
  </si>
  <si>
    <t>Details for Sum of Amount - Category: Income</t>
  </si>
  <si>
    <t>Savings</t>
  </si>
  <si>
    <t>4. Income (for pie chart)</t>
  </si>
  <si>
    <t>Income Source</t>
  </si>
  <si>
    <t>5. Expenses (for treemap)</t>
  </si>
  <si>
    <t>Expenses</t>
  </si>
  <si>
    <t>6. Top 5 Expenses</t>
  </si>
  <si>
    <t>Top 5 Expenses</t>
  </si>
  <si>
    <t>Details for Sum of Amount - Category: Expense</t>
  </si>
  <si>
    <t xml:space="preserve">Expense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</si>
</sst>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3" fillId="0" borderId="0" xfId="0" applyFont="1"/>
    <xf numFmtId="0" fontId="3" fillId="0" borderId="1" xfId="0" applyFont="1" applyBorder="1"/>
    <xf numFmtId="14" fontId="0" fillId="0" borderId="0" xfId="0" applyNumberFormat="1"/>
    <xf numFmtId="3" fontId="0" fillId="0" borderId="0" xfId="0" applyNumberFormat="1"/>
    <xf numFmtId="3" fontId="3" fillId="0" borderId="1" xfId="0" applyNumberFormat="1" applyFont="1" applyBorder="1"/>
    <xf numFmtId="0" fontId="0" fillId="0" borderId="0" xfId="0" pivotButton="1"/>
    <xf numFmtId="0" fontId="0" fillId="0" borderId="0" xfId="0" applyAlignment="1">
      <alignment horizontal="left"/>
    </xf>
    <xf numFmtId="0" fontId="2" fillId="0" borderId="0" xfId="0" applyFont="1"/>
    <xf numFmtId="3" fontId="2" fillId="0" borderId="0" xfId="0" applyNumberFormat="1" applyFont="1"/>
    <xf numFmtId="164" fontId="0" fillId="0" borderId="0" xfId="1" applyNumberFormat="1" applyFont="1"/>
    <xf numFmtId="0" fontId="0" fillId="2" borderId="0" xfId="0" applyFill="1"/>
    <xf numFmtId="0" fontId="2" fillId="2" borderId="1" xfId="0" applyFont="1" applyFill="1" applyBorder="1"/>
    <xf numFmtId="164" fontId="0" fillId="2" borderId="0" xfId="1" applyNumberFormat="1" applyFont="1" applyFill="1"/>
  </cellXfs>
  <cellStyles count="2">
    <cellStyle name="Comma" xfId="1" builtinId="3"/>
    <cellStyle name="Normal" xfId="0" builtinId="0"/>
  </cellStyles>
  <dxfs count="10">
    <dxf>
      <numFmt numFmtId="0" formatCode="General"/>
    </dxf>
    <dxf>
      <numFmt numFmtId="0" formatCode="General"/>
    </dxf>
    <dxf>
      <numFmt numFmtId="3"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chemeClr val="accent1">
                    <a:lumMod val="50000"/>
                  </a:schemeClr>
                </a:solidFill>
              </a:rPr>
              <a:t>Monthly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 1'!$E$4</c:f>
              <c:strCache>
                <c:ptCount val="1"/>
                <c:pt idx="0">
                  <c:v>Amount</c:v>
                </c:pt>
              </c:strCache>
            </c:strRef>
          </c:tx>
          <c:spPr>
            <a:ln w="28575" cap="rnd">
              <a:solidFill>
                <a:schemeClr val="accent1"/>
              </a:solidFill>
              <a:round/>
            </a:ln>
            <a:effectLst/>
          </c:spPr>
          <c:marker>
            <c:symbol val="none"/>
          </c:marker>
          <c:cat>
            <c:strRef>
              <c:f>'CALC 1'!$D$5:$D$16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 1'!$E$5:$E$16</c:f>
              <c:numCache>
                <c:formatCode>#,##0</c:formatCode>
                <c:ptCount val="12"/>
                <c:pt idx="0">
                  <c:v>93500</c:v>
                </c:pt>
                <c:pt idx="1">
                  <c:v>59500</c:v>
                </c:pt>
                <c:pt idx="2">
                  <c:v>106500</c:v>
                </c:pt>
                <c:pt idx="3">
                  <c:v>89500</c:v>
                </c:pt>
                <c:pt idx="4">
                  <c:v>83000</c:v>
                </c:pt>
                <c:pt idx="5">
                  <c:v>61700</c:v>
                </c:pt>
                <c:pt idx="6">
                  <c:v>94000</c:v>
                </c:pt>
                <c:pt idx="7">
                  <c:v>95500</c:v>
                </c:pt>
                <c:pt idx="8">
                  <c:v>101500</c:v>
                </c:pt>
                <c:pt idx="9">
                  <c:v>111700</c:v>
                </c:pt>
                <c:pt idx="10">
                  <c:v>108500</c:v>
                </c:pt>
                <c:pt idx="11">
                  <c:v>40000</c:v>
                </c:pt>
              </c:numCache>
            </c:numRef>
          </c:val>
          <c:smooth val="1"/>
          <c:extLst>
            <c:ext xmlns:c16="http://schemas.microsoft.com/office/drawing/2014/chart" uri="{C3380CC4-5D6E-409C-BE32-E72D297353CC}">
              <c16:uniqueId val="{00000000-D779-4D5E-87E4-31680AB0BBCD}"/>
            </c:ext>
          </c:extLst>
        </c:ser>
        <c:dLbls>
          <c:showLegendKey val="0"/>
          <c:showVal val="0"/>
          <c:showCatName val="0"/>
          <c:showSerName val="0"/>
          <c:showPercent val="0"/>
          <c:showBubbleSize val="0"/>
        </c:dLbls>
        <c:smooth val="0"/>
        <c:axId val="538732160"/>
        <c:axId val="538736000"/>
      </c:lineChart>
      <c:catAx>
        <c:axId val="53873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736000"/>
        <c:crosses val="autoZero"/>
        <c:auto val="1"/>
        <c:lblAlgn val="ctr"/>
        <c:lblOffset val="100"/>
        <c:noMultiLvlLbl val="0"/>
      </c:catAx>
      <c:valAx>
        <c:axId val="5387360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8732160"/>
        <c:crosses val="autoZero"/>
        <c:crossBetween val="between"/>
        <c:maj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1">
                    <a:lumMod val="50000"/>
                  </a:schemeClr>
                </a:solidFill>
              </a:rPr>
              <a:t>Expense</a:t>
            </a:r>
            <a:r>
              <a:rPr lang="en-IN" b="1" i="1" baseline="0">
                <a:solidFill>
                  <a:schemeClr val="accent1">
                    <a:lumMod val="50000"/>
                  </a:schemeClr>
                </a:solidFill>
              </a:rPr>
              <a:t> vs Budget</a:t>
            </a:r>
            <a:endParaRPr lang="en-IN" b="1" i="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'CALC 1'!$K$4</c:f>
              <c:strCache>
                <c:ptCount val="1"/>
                <c:pt idx="0">
                  <c:v>Amount</c:v>
                </c:pt>
              </c:strCache>
            </c:strRef>
          </c:tx>
          <c:spPr>
            <a:solidFill>
              <a:schemeClr val="accent2">
                <a:lumMod val="60000"/>
                <a:lumOff val="40000"/>
              </a:schemeClr>
            </a:solidFill>
            <a:ln>
              <a:noFill/>
            </a:ln>
            <a:effectLst/>
          </c:spPr>
          <c:invertIfNegative val="0"/>
          <c:cat>
            <c:strRef>
              <c:f>'CALC 1'!$J$5:$J$16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 1'!$K$5:$K$16</c:f>
              <c:numCache>
                <c:formatCode>#,##0</c:formatCode>
                <c:ptCount val="12"/>
                <c:pt idx="0">
                  <c:v>32400</c:v>
                </c:pt>
                <c:pt idx="1">
                  <c:v>23000</c:v>
                </c:pt>
                <c:pt idx="2">
                  <c:v>27950</c:v>
                </c:pt>
                <c:pt idx="3">
                  <c:v>37000</c:v>
                </c:pt>
                <c:pt idx="4">
                  <c:v>28850</c:v>
                </c:pt>
                <c:pt idx="5">
                  <c:v>23450</c:v>
                </c:pt>
                <c:pt idx="6">
                  <c:v>28300</c:v>
                </c:pt>
                <c:pt idx="7">
                  <c:v>37300</c:v>
                </c:pt>
                <c:pt idx="8">
                  <c:v>62200</c:v>
                </c:pt>
                <c:pt idx="9">
                  <c:v>27600</c:v>
                </c:pt>
                <c:pt idx="10">
                  <c:v>15400</c:v>
                </c:pt>
                <c:pt idx="11">
                  <c:v>24400</c:v>
                </c:pt>
              </c:numCache>
            </c:numRef>
          </c:val>
          <c:extLst>
            <c:ext xmlns:c16="http://schemas.microsoft.com/office/drawing/2014/chart" uri="{C3380CC4-5D6E-409C-BE32-E72D297353CC}">
              <c16:uniqueId val="{00000000-AC8C-4F18-963C-A06EF9C585FE}"/>
            </c:ext>
          </c:extLst>
        </c:ser>
        <c:ser>
          <c:idx val="1"/>
          <c:order val="1"/>
          <c:tx>
            <c:strRef>
              <c:f>'CALC 1'!$L$4</c:f>
              <c:strCache>
                <c:ptCount val="1"/>
                <c:pt idx="0">
                  <c:v>Budget</c:v>
                </c:pt>
              </c:strCache>
            </c:strRef>
          </c:tx>
          <c:spPr>
            <a:noFill/>
            <a:ln w="12700">
              <a:solidFill>
                <a:schemeClr val="accent1">
                  <a:lumMod val="50000"/>
                </a:schemeClr>
              </a:solidFill>
            </a:ln>
            <a:effectLst/>
          </c:spPr>
          <c:invertIfNegative val="0"/>
          <c:cat>
            <c:strRef>
              <c:f>'CALC 1'!$J$5:$J$16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 1'!$L$5:$L$16</c:f>
              <c:numCache>
                <c:formatCode>#,##0</c:formatCode>
                <c:ptCount val="12"/>
                <c:pt idx="0">
                  <c:v>30000</c:v>
                </c:pt>
                <c:pt idx="1">
                  <c:v>30000</c:v>
                </c:pt>
                <c:pt idx="2">
                  <c:v>30000</c:v>
                </c:pt>
                <c:pt idx="3">
                  <c:v>35000</c:v>
                </c:pt>
                <c:pt idx="4">
                  <c:v>30000</c:v>
                </c:pt>
                <c:pt idx="5">
                  <c:v>30000</c:v>
                </c:pt>
                <c:pt idx="6">
                  <c:v>30000</c:v>
                </c:pt>
                <c:pt idx="7">
                  <c:v>35000</c:v>
                </c:pt>
                <c:pt idx="8">
                  <c:v>30000</c:v>
                </c:pt>
                <c:pt idx="9">
                  <c:v>30000</c:v>
                </c:pt>
                <c:pt idx="10">
                  <c:v>30000</c:v>
                </c:pt>
                <c:pt idx="11">
                  <c:v>40000</c:v>
                </c:pt>
              </c:numCache>
            </c:numRef>
          </c:val>
          <c:extLst>
            <c:ext xmlns:c16="http://schemas.microsoft.com/office/drawing/2014/chart" uri="{C3380CC4-5D6E-409C-BE32-E72D297353CC}">
              <c16:uniqueId val="{00000001-AC8C-4F18-963C-A06EF9C585FE}"/>
            </c:ext>
          </c:extLst>
        </c:ser>
        <c:dLbls>
          <c:showLegendKey val="0"/>
          <c:showVal val="0"/>
          <c:showCatName val="0"/>
          <c:showSerName val="0"/>
          <c:showPercent val="0"/>
          <c:showBubbleSize val="0"/>
        </c:dLbls>
        <c:gapWidth val="30"/>
        <c:overlap val="100"/>
        <c:axId val="446095328"/>
        <c:axId val="446097248"/>
      </c:barChart>
      <c:catAx>
        <c:axId val="4460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6097248"/>
        <c:crosses val="autoZero"/>
        <c:auto val="1"/>
        <c:lblAlgn val="ctr"/>
        <c:lblOffset val="100"/>
        <c:noMultiLvlLbl val="0"/>
      </c:catAx>
      <c:valAx>
        <c:axId val="446097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609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Income Sources</a:t>
            </a:r>
          </a:p>
        </c:rich>
      </c:tx>
      <c:layout>
        <c:manualLayout>
          <c:xMode val="edge"/>
          <c:yMode val="edge"/>
          <c:x val="0.47944014756831588"/>
          <c:y val="0.10321422185846792"/>
        </c:manualLayout>
      </c:layout>
      <c:overlay val="0"/>
      <c:spPr>
        <a:noFill/>
        <a:ln>
          <a:noFill/>
        </a:ln>
        <a:effectLst/>
      </c:spPr>
    </c:title>
    <c:autoTitleDeleted val="0"/>
    <c:plotArea>
      <c:layout>
        <c:manualLayout>
          <c:layoutTarget val="inner"/>
          <c:xMode val="edge"/>
          <c:yMode val="edge"/>
          <c:x val="0.2592868712407268"/>
          <c:y val="0.2701882793259674"/>
          <c:w val="0.48142651593223773"/>
          <c:h val="0.67019317175371229"/>
        </c:manualLayout>
      </c:layout>
      <c:pieChart>
        <c:varyColors val="1"/>
        <c:ser>
          <c:idx val="1"/>
          <c:order val="0"/>
          <c:tx>
            <c:strRef>
              <c:f>'CALC 2'!$E$4</c:f>
              <c:strCache>
                <c:ptCount val="1"/>
                <c:pt idx="0">
                  <c:v>Amount</c:v>
                </c:pt>
              </c:strCache>
            </c:strRef>
          </c:tx>
          <c:dLbls>
            <c:dLbl>
              <c:idx val="0"/>
              <c:tx>
                <c:rich>
                  <a:bodyPr wrap="square" lIns="38100" tIns="19050" rIns="38100" bIns="19050" anchor="ctr">
                    <a:noAutofit/>
                  </a:bodyPr>
                  <a:lstStyle/>
                  <a:p>
                    <a:pPr>
                      <a:defRPr/>
                    </a:pPr>
                    <a:fld id="{BD222BCA-9E92-486D-97A0-ED7A812CE47F}" type="CATEGORYNAME">
                      <a:rPr lang="en-US" b="1">
                        <a:solidFill>
                          <a:schemeClr val="accent1">
                            <a:lumMod val="50000"/>
                          </a:schemeClr>
                        </a:solidFill>
                      </a:rPr>
                      <a:pPr>
                        <a:defRPr/>
                      </a:pPr>
                      <a:t>[CATEGORY NAME]</a:t>
                    </a:fld>
                    <a:r>
                      <a:rPr lang="en-US" b="1" baseline="0">
                        <a:solidFill>
                          <a:schemeClr val="accent1">
                            <a:lumMod val="50000"/>
                          </a:schemeClr>
                        </a:solidFill>
                      </a:rPr>
                      <a:t>
</a:t>
                    </a:r>
                    <a:fld id="{9C30EA96-F3A3-4D06-B31C-699B9FAA7E65}" type="PERCENTAGE">
                      <a:rPr lang="en-US" b="1" baseline="0">
                        <a:solidFill>
                          <a:schemeClr val="accent1">
                            <a:lumMod val="50000"/>
                          </a:schemeClr>
                        </a:solidFill>
                      </a:rPr>
                      <a:pPr>
                        <a:defRPr/>
                      </a:pPr>
                      <a:t>[PERCENTAGE]</a:t>
                    </a:fld>
                    <a:endParaRPr lang="en-US" b="1" baseline="0">
                      <a:solidFill>
                        <a:schemeClr val="accent1">
                          <a:lumMod val="50000"/>
                        </a:schemeClr>
                      </a:solidFill>
                    </a:endParaRPr>
                  </a:p>
                </c:rich>
              </c:tx>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15:layout>
                    <c:manualLayout>
                      <c:w val="0.27676102156493837"/>
                      <c:h val="0.2363156839376038"/>
                    </c:manualLayout>
                  </c15:layout>
                  <c15:dlblFieldTable/>
                  <c15:showDataLabelsRange val="0"/>
                </c:ext>
                <c:ext xmlns:c16="http://schemas.microsoft.com/office/drawing/2014/chart" uri="{C3380CC4-5D6E-409C-BE32-E72D297353CC}">
                  <c16:uniqueId val="{00000008-1781-4E18-A4A9-FA8C2F54FE28}"/>
                </c:ext>
              </c:extLst>
            </c:dLbl>
            <c:dLbl>
              <c:idx val="1"/>
              <c:tx>
                <c:rich>
                  <a:bodyPr/>
                  <a:lstStyle/>
                  <a:p>
                    <a:fld id="{2C7B7F3D-30DE-44F7-B193-5187E358A9F4}" type="CATEGORYNAME">
                      <a:rPr lang="en-US" b="1">
                        <a:solidFill>
                          <a:schemeClr val="accent1">
                            <a:lumMod val="50000"/>
                          </a:schemeClr>
                        </a:solidFill>
                      </a:rPr>
                      <a:pPr/>
                      <a:t>[CATEGORY NAME]</a:t>
                    </a:fld>
                    <a:r>
                      <a:rPr lang="en-US" b="1" baseline="0">
                        <a:solidFill>
                          <a:schemeClr val="accent1">
                            <a:lumMod val="50000"/>
                          </a:schemeClr>
                        </a:solidFill>
                      </a:rPr>
                      <a:t>
</a:t>
                    </a:r>
                    <a:fld id="{6AC59921-89CA-4B51-92EA-98BF41C0EB4D}" type="PERCENTAGE">
                      <a:rPr lang="en-US" b="1" baseline="0">
                        <a:solidFill>
                          <a:schemeClr val="accent1">
                            <a:lumMod val="50000"/>
                          </a:schemeClr>
                        </a:solidFill>
                      </a:rPr>
                      <a:pPr/>
                      <a:t>[PERCENTAGE]</a:t>
                    </a:fld>
                    <a:endParaRPr lang="en-US" b="1" baseline="0">
                      <a:solidFill>
                        <a:schemeClr val="accent1">
                          <a:lumMod val="50000"/>
                        </a:schemeClr>
                      </a:solidFill>
                    </a:endParaRPr>
                  </a:p>
                </c:rich>
              </c:tx>
              <c:dLblPos val="outEnd"/>
              <c:showLegendKey val="0"/>
              <c:showVal val="0"/>
              <c:showCatName val="1"/>
              <c:showSerName val="0"/>
              <c:showPercent val="1"/>
              <c:showBubbleSize val="0"/>
              <c:extLst>
                <c:ext xmlns:c15="http://schemas.microsoft.com/office/drawing/2012/chart" uri="{CE6537A1-D6FC-4f65-9D91-7224C49458BB}">
                  <c15:layout>
                    <c:manualLayout>
                      <c:w val="0.30169740225027186"/>
                      <c:h val="0.24286846616686569"/>
                    </c:manualLayout>
                  </c15:layout>
                  <c15:dlblFieldTable/>
                  <c15:showDataLabelsRange val="0"/>
                </c:ext>
                <c:ext xmlns:c16="http://schemas.microsoft.com/office/drawing/2014/chart" uri="{C3380CC4-5D6E-409C-BE32-E72D297353CC}">
                  <c16:uniqueId val="{0000000A-1781-4E18-A4A9-FA8C2F54FE28}"/>
                </c:ext>
              </c:extLst>
            </c:dLbl>
            <c:dLbl>
              <c:idx val="2"/>
              <c:tx>
                <c:rich>
                  <a:bodyPr/>
                  <a:lstStyle/>
                  <a:p>
                    <a:fld id="{C4C921A6-8C25-47F1-AE46-4C1E6863A093}" type="CATEGORYNAME">
                      <a:rPr lang="en-US" b="1">
                        <a:solidFill>
                          <a:schemeClr val="accent1">
                            <a:lumMod val="50000"/>
                          </a:schemeClr>
                        </a:solidFill>
                      </a:rPr>
                      <a:pPr/>
                      <a:t>[CATEGORY NAME]</a:t>
                    </a:fld>
                    <a:r>
                      <a:rPr lang="en-US" b="1" baseline="0">
                        <a:solidFill>
                          <a:schemeClr val="accent1">
                            <a:lumMod val="50000"/>
                          </a:schemeClr>
                        </a:solidFill>
                      </a:rPr>
                      <a:t>
</a:t>
                    </a:r>
                    <a:fld id="{41DBD67A-7ACC-4401-80FB-A7B37744B051}" type="PERCENTAGE">
                      <a:rPr lang="en-US" b="1" baseline="0">
                        <a:solidFill>
                          <a:schemeClr val="accent1">
                            <a:lumMod val="50000"/>
                          </a:schemeClr>
                        </a:solidFill>
                      </a:rPr>
                      <a:pPr/>
                      <a:t>[PERCENTAGE]</a:t>
                    </a:fld>
                    <a:endParaRPr lang="en-US" b="1" baseline="0">
                      <a:solidFill>
                        <a:schemeClr val="accent1">
                          <a:lumMod val="50000"/>
                        </a:schemeClr>
                      </a:solidFill>
                    </a:endParaRPr>
                  </a:p>
                </c:rich>
              </c:tx>
              <c:dLblPos val="outEnd"/>
              <c:showLegendKey val="0"/>
              <c:showVal val="0"/>
              <c:showCatName val="1"/>
              <c:showSerName val="0"/>
              <c:showPercent val="1"/>
              <c:showBubbleSize val="0"/>
              <c:extLst>
                <c:ext xmlns:c15="http://schemas.microsoft.com/office/drawing/2012/chart" uri="{CE6537A1-D6FC-4f65-9D91-7224C49458BB}">
                  <c15:layout>
                    <c:manualLayout>
                      <c:w val="0.39781247961748872"/>
                      <c:h val="0.24286846616686569"/>
                    </c:manualLayout>
                  </c15:layout>
                  <c15:dlblFieldTable/>
                  <c15:showDataLabelsRange val="0"/>
                </c:ext>
                <c:ext xmlns:c16="http://schemas.microsoft.com/office/drawing/2014/chart" uri="{C3380CC4-5D6E-409C-BE32-E72D297353CC}">
                  <c16:uniqueId val="{00000009-1781-4E18-A4A9-FA8C2F54FE28}"/>
                </c:ext>
              </c:extLst>
            </c:dLbl>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'CALC 2'!$D$5:$D$7</c:f>
              <c:strCache>
                <c:ptCount val="3"/>
                <c:pt idx="0">
                  <c:v>Salary</c:v>
                </c:pt>
                <c:pt idx="1">
                  <c:v>Freelancing</c:v>
                </c:pt>
                <c:pt idx="2">
                  <c:v>Share trading</c:v>
                </c:pt>
              </c:strCache>
            </c:strRef>
          </c:cat>
          <c:val>
            <c:numRef>
              <c:f>'CALC 2'!$E$5:$E$7</c:f>
              <c:numCache>
                <c:formatCode>#,##0</c:formatCode>
                <c:ptCount val="3"/>
                <c:pt idx="0">
                  <c:v>55000</c:v>
                </c:pt>
                <c:pt idx="1">
                  <c:v>42500</c:v>
                </c:pt>
                <c:pt idx="2">
                  <c:v>9000</c:v>
                </c:pt>
              </c:numCache>
            </c:numRef>
          </c:val>
          <c:extLst>
            <c:ext xmlns:c16="http://schemas.microsoft.com/office/drawing/2014/chart" uri="{C3380CC4-5D6E-409C-BE32-E72D297353CC}">
              <c16:uniqueId val="{00000000-1781-4E18-A4A9-FA8C2F54FE28}"/>
            </c:ext>
          </c:extLst>
        </c:ser>
        <c:ser>
          <c:idx val="0"/>
          <c:order val="1"/>
          <c:tx>
            <c:strRef>
              <c:f>'CALC 2'!$E$4</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781-4E18-A4A9-FA8C2F54FE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781-4E18-A4A9-FA8C2F54FE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1781-4E18-A4A9-FA8C2F54FE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'CALC 2'!$D$5:$D$7</c:f>
              <c:strCache>
                <c:ptCount val="3"/>
                <c:pt idx="0">
                  <c:v>Salary</c:v>
                </c:pt>
                <c:pt idx="1">
                  <c:v>Freelancing</c:v>
                </c:pt>
                <c:pt idx="2">
                  <c:v>Share trading</c:v>
                </c:pt>
              </c:strCache>
            </c:strRef>
          </c:cat>
          <c:val>
            <c:numRef>
              <c:f>'CALC 2'!$E$5:$E$7</c:f>
              <c:numCache>
                <c:formatCode>#,##0</c:formatCode>
                <c:ptCount val="3"/>
                <c:pt idx="0">
                  <c:v>55000</c:v>
                </c:pt>
                <c:pt idx="1">
                  <c:v>42500</c:v>
                </c:pt>
                <c:pt idx="2">
                  <c:v>9000</c:v>
                </c:pt>
              </c:numCache>
            </c:numRef>
          </c:val>
          <c:extLst>
            <c:ext xmlns:c16="http://schemas.microsoft.com/office/drawing/2014/chart" uri="{C3380CC4-5D6E-409C-BE32-E72D297353CC}">
              <c16:uniqueId val="{00000007-1781-4E18-A4A9-FA8C2F54FE28}"/>
            </c:ext>
          </c:extLst>
        </c:ser>
        <c:dLbls>
          <c:showLegendKey val="0"/>
          <c:showVal val="0"/>
          <c:showCatName val="0"/>
          <c:showSerName val="0"/>
          <c:showPercent val="0"/>
          <c:showBubbleSize val="0"/>
          <c:showLeaderLines val="0"/>
        </c:dLbls>
        <c:firstSliceAng val="0"/>
      </c:pieChart>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Expenses</cx:v>
        </cx:txData>
      </cx:tx>
      <cx:txPr>
        <a:bodyPr spcFirstLastPara="1" vertOverflow="ellipsis" horzOverflow="overflow" wrap="square" lIns="0" tIns="0" rIns="0" bIns="0" anchor="ctr" anchorCtr="1"/>
        <a:lstStyle/>
        <a:p>
          <a:pPr algn="ctr" rtl="0">
            <a:defRPr/>
          </a:pPr>
          <a:r>
            <a:rPr lang="en-US" sz="1400" b="1" i="1" u="none" strike="noStrike" baseline="0">
              <a:solidFill>
                <a:schemeClr val="accent1">
                  <a:lumMod val="50000"/>
                </a:schemeClr>
              </a:solidFill>
              <a:latin typeface="Calibri" panose="020F0502020204030204"/>
            </a:rPr>
            <a:t>Expenses</a:t>
          </a:r>
        </a:p>
      </cx:txPr>
    </cx:title>
    <cx:plotArea>
      <cx:plotAreaRegion>
        <cx:series layoutId="treemap" uniqueId="{69256E6E-E5E2-4095-8E6B-E59748797124}">
          <cx:tx>
            <cx:txData>
              <cx:f>_xlchart.v1.1</cx:f>
              <cx:v>Amount</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194236</xdr:colOff>
      <xdr:row>5</xdr:row>
      <xdr:rowOff>14941</xdr:rowOff>
    </xdr:from>
    <xdr:to>
      <xdr:col>8</xdr:col>
      <xdr:colOff>384412</xdr:colOff>
      <xdr:row>14</xdr:row>
      <xdr:rowOff>134059</xdr:rowOff>
    </xdr:to>
    <xdr:graphicFrame macro="">
      <xdr:nvGraphicFramePr>
        <xdr:cNvPr id="2" name="Chart 1">
          <a:extLst>
            <a:ext uri="{FF2B5EF4-FFF2-40B4-BE49-F238E27FC236}">
              <a16:creationId xmlns:a16="http://schemas.microsoft.com/office/drawing/2014/main" id="{A664A445-3862-4DF6-AE74-659B6C0B5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17929</xdr:colOff>
      <xdr:row>15</xdr:row>
      <xdr:rowOff>73212</xdr:rowOff>
    </xdr:from>
    <xdr:to>
      <xdr:col>8</xdr:col>
      <xdr:colOff>409811</xdr:colOff>
      <xdr:row>25</xdr:row>
      <xdr:rowOff>5565</xdr:rowOff>
    </xdr:to>
    <xdr:graphicFrame macro="">
      <xdr:nvGraphicFramePr>
        <xdr:cNvPr id="3" name="Chart 2">
          <a:extLst>
            <a:ext uri="{FF2B5EF4-FFF2-40B4-BE49-F238E27FC236}">
              <a16:creationId xmlns:a16="http://schemas.microsoft.com/office/drawing/2014/main" id="{626E4F90-B11A-4B5C-8DC8-4B7A4F97C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149414</xdr:colOff>
      <xdr:row>5</xdr:row>
      <xdr:rowOff>7470</xdr:rowOff>
    </xdr:from>
    <xdr:to>
      <xdr:col>19</xdr:col>
      <xdr:colOff>537882</xdr:colOff>
      <xdr:row>14</xdr:row>
      <xdr:rowOff>14941</xdr:rowOff>
    </xdr:to>
    <xdr:graphicFrame macro="">
      <xdr:nvGraphicFramePr>
        <xdr:cNvPr id="4" name="Chart 3">
          <a:extLst>
            <a:ext uri="{FF2B5EF4-FFF2-40B4-BE49-F238E27FC236}">
              <a16:creationId xmlns:a16="http://schemas.microsoft.com/office/drawing/2014/main" id="{C53D7A89-BDE0-41AF-A00C-F97D911CD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194233</xdr:colOff>
      <xdr:row>14</xdr:row>
      <xdr:rowOff>171823</xdr:rowOff>
    </xdr:from>
    <xdr:to>
      <xdr:col>19</xdr:col>
      <xdr:colOff>575235</xdr:colOff>
      <xdr:row>25</xdr:row>
      <xdr:rowOff>7470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C122A87-A5B4-49EA-BA66-6DE20EBB8C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74233" y="2749923"/>
              <a:ext cx="7340602" cy="186129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114040</xdr:colOff>
      <xdr:row>1</xdr:row>
      <xdr:rowOff>142932</xdr:rowOff>
    </xdr:from>
    <xdr:to>
      <xdr:col>19</xdr:col>
      <xdr:colOff>547334</xdr:colOff>
      <xdr:row>4</xdr:row>
      <xdr:rowOff>122638</xdr:rowOff>
    </xdr:to>
    <xdr:sp macro="" textlink="">
      <xdr:nvSpPr>
        <xdr:cNvPr id="6" name="Rectangle: Rounded Corners 5">
          <a:extLst>
            <a:ext uri="{FF2B5EF4-FFF2-40B4-BE49-F238E27FC236}">
              <a16:creationId xmlns:a16="http://schemas.microsoft.com/office/drawing/2014/main" id="{0878C31F-20E6-869D-956C-B2B7B5291F0E}"/>
            </a:ext>
          </a:extLst>
        </xdr:cNvPr>
        <xdr:cNvSpPr/>
      </xdr:nvSpPr>
      <xdr:spPr>
        <a:xfrm>
          <a:off x="114040" y="324361"/>
          <a:ext cx="12459416" cy="5239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solidFill>
                <a:schemeClr val="bg1"/>
              </a:solidFill>
            </a:rPr>
            <a:t>PERSONAL</a:t>
          </a:r>
          <a:r>
            <a:rPr lang="en-IN" sz="2400" b="1" baseline="0">
              <a:solidFill>
                <a:schemeClr val="bg1"/>
              </a:solidFill>
            </a:rPr>
            <a:t> FINANCE DASHBOARD </a:t>
          </a:r>
          <a:endParaRPr lang="en-IN" sz="1800" b="1">
            <a:solidFill>
              <a:schemeClr val="bg1"/>
            </a:solidFill>
          </a:endParaRPr>
        </a:p>
      </xdr:txBody>
    </xdr:sp>
    <xdr:clientData/>
  </xdr:twoCellAnchor>
  <xdr:twoCellAnchor editAs="oneCell">
    <xdr:from>
      <xdr:col>9</xdr:col>
      <xdr:colOff>164353</xdr:colOff>
      <xdr:row>11</xdr:row>
      <xdr:rowOff>14942</xdr:rowOff>
    </xdr:from>
    <xdr:to>
      <xdr:col>14</xdr:col>
      <xdr:colOff>829235</xdr:colOff>
      <xdr:row>14</xdr:row>
      <xdr:rowOff>141942</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CEA45666-C579-41DF-83A8-07236BD37AF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267305" y="2034701"/>
              <a:ext cx="4352472" cy="677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594880</xdr:colOff>
      <xdr:row>2</xdr:row>
      <xdr:rowOff>26047</xdr:rowOff>
    </xdr:from>
    <xdr:to>
      <xdr:col>11</xdr:col>
      <xdr:colOff>432889</xdr:colOff>
      <xdr:row>4</xdr:row>
      <xdr:rowOff>39008</xdr:rowOff>
    </xdr:to>
    <xdr:sp macro="" textlink="'CALC 1'!R5">
      <xdr:nvSpPr>
        <xdr:cNvPr id="11" name="TextBox 10">
          <a:extLst>
            <a:ext uri="{FF2B5EF4-FFF2-40B4-BE49-F238E27FC236}">
              <a16:creationId xmlns:a16="http://schemas.microsoft.com/office/drawing/2014/main" id="{D4123DB1-1934-8563-E1B9-834AADE2B830}"/>
            </a:ext>
          </a:extLst>
        </xdr:cNvPr>
        <xdr:cNvSpPr txBox="1"/>
      </xdr:nvSpPr>
      <xdr:spPr>
        <a:xfrm>
          <a:off x="5862788" y="388904"/>
          <a:ext cx="1205203" cy="375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FDCBCD-F941-4A4A-BA46-66534EB3A690}" type="TxLink">
            <a:rPr lang="en-US" sz="1400" b="1" i="0" u="none" strike="noStrike">
              <a:solidFill>
                <a:srgbClr val="000000"/>
              </a:solidFill>
              <a:latin typeface="Calibri"/>
              <a:ea typeface="Calibri"/>
              <a:cs typeface="Calibri"/>
            </a:rPr>
            <a:pPr algn="ctr"/>
            <a:t>10,44,900</a:t>
          </a:fld>
          <a:endParaRPr lang="en-US" sz="3200" b="1" i="0" u="none" strike="noStrike">
            <a:solidFill>
              <a:srgbClr val="000000"/>
            </a:solidFill>
            <a:latin typeface="Calibri"/>
            <a:ea typeface="Calibri"/>
            <a:cs typeface="Calibri"/>
          </a:endParaRPr>
        </a:p>
      </xdr:txBody>
    </xdr:sp>
    <xdr:clientData/>
  </xdr:twoCellAnchor>
  <xdr:twoCellAnchor>
    <xdr:from>
      <xdr:col>13</xdr:col>
      <xdr:colOff>320250</xdr:colOff>
      <xdr:row>2</xdr:row>
      <xdr:rowOff>26047</xdr:rowOff>
    </xdr:from>
    <xdr:to>
      <xdr:col>15</xdr:col>
      <xdr:colOff>223056</xdr:colOff>
      <xdr:row>4</xdr:row>
      <xdr:rowOff>39008</xdr:rowOff>
    </xdr:to>
    <xdr:sp macro="" textlink="'CALC 1'!R6">
      <xdr:nvSpPr>
        <xdr:cNvPr id="13" name="TextBox 12">
          <a:extLst>
            <a:ext uri="{FF2B5EF4-FFF2-40B4-BE49-F238E27FC236}">
              <a16:creationId xmlns:a16="http://schemas.microsoft.com/office/drawing/2014/main" id="{60439A64-83C5-3DEC-7214-1DD43ACD09C6}"/>
            </a:ext>
          </a:extLst>
        </xdr:cNvPr>
        <xdr:cNvSpPr txBox="1"/>
      </xdr:nvSpPr>
      <xdr:spPr>
        <a:xfrm>
          <a:off x="8063362" y="388904"/>
          <a:ext cx="1749490" cy="375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B0374F-FFD4-4A7B-9746-B1FB34D520D3}" type="TxLink">
            <a:rPr lang="en-US" sz="1400" b="1" i="0" u="none" strike="noStrike">
              <a:solidFill>
                <a:srgbClr val="000000"/>
              </a:solidFill>
              <a:latin typeface="Calibri"/>
              <a:ea typeface="Calibri"/>
              <a:cs typeface="Calibri"/>
            </a:rPr>
            <a:pPr algn="ctr"/>
            <a:t>3,67,850</a:t>
          </a:fld>
          <a:endParaRPr lang="en-US" sz="4000" b="1" i="0" u="none" strike="noStrike">
            <a:solidFill>
              <a:srgbClr val="000000"/>
            </a:solidFill>
            <a:latin typeface="Calibri"/>
            <a:ea typeface="Calibri"/>
            <a:cs typeface="Calibri"/>
          </a:endParaRPr>
        </a:p>
      </xdr:txBody>
    </xdr:sp>
    <xdr:clientData/>
  </xdr:twoCellAnchor>
  <xdr:twoCellAnchor>
    <xdr:from>
      <xdr:col>17</xdr:col>
      <xdr:colOff>262</xdr:colOff>
      <xdr:row>2</xdr:row>
      <xdr:rowOff>26047</xdr:rowOff>
    </xdr:from>
    <xdr:to>
      <xdr:col>19</xdr:col>
      <xdr:colOff>531589</xdr:colOff>
      <xdr:row>4</xdr:row>
      <xdr:rowOff>39008</xdr:rowOff>
    </xdr:to>
    <xdr:sp macro="" textlink="'CALC 1'!R7">
      <xdr:nvSpPr>
        <xdr:cNvPr id="14" name="TextBox 13">
          <a:extLst>
            <a:ext uri="{FF2B5EF4-FFF2-40B4-BE49-F238E27FC236}">
              <a16:creationId xmlns:a16="http://schemas.microsoft.com/office/drawing/2014/main" id="{7E5562EF-B01A-164B-85F3-5A4525AF2FCF}"/>
            </a:ext>
          </a:extLst>
        </xdr:cNvPr>
        <xdr:cNvSpPr txBox="1"/>
      </xdr:nvSpPr>
      <xdr:spPr>
        <a:xfrm>
          <a:off x="10808221" y="388904"/>
          <a:ext cx="1749490" cy="375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C2B9BF-4F98-4440-A5DA-72110F307D50}" type="TxLink">
            <a:rPr lang="en-US" sz="1400" b="1" i="0" u="none" strike="noStrike">
              <a:solidFill>
                <a:srgbClr val="000000"/>
              </a:solidFill>
              <a:latin typeface="Calibri"/>
              <a:ea typeface="Calibri"/>
              <a:cs typeface="Calibri"/>
            </a:rPr>
            <a:pPr algn="ctr"/>
            <a:t>6,77,050</a:t>
          </a:fld>
          <a:endParaRPr lang="en-US" sz="4800" b="1" i="0" u="none" strike="noStrike">
            <a:solidFill>
              <a:srgbClr val="000000"/>
            </a:solidFill>
            <a:latin typeface="Calibri"/>
            <a:ea typeface="Calibri"/>
            <a:cs typeface="Calibri"/>
          </a:endParaRPr>
        </a:p>
      </xdr:txBody>
    </xdr:sp>
    <xdr:clientData/>
  </xdr:twoCellAnchor>
  <xdr:twoCellAnchor>
    <xdr:from>
      <xdr:col>8</xdr:col>
      <xdr:colOff>550766</xdr:colOff>
      <xdr:row>2</xdr:row>
      <xdr:rowOff>16329</xdr:rowOff>
    </xdr:from>
    <xdr:to>
      <xdr:col>10</xdr:col>
      <xdr:colOff>647960</xdr:colOff>
      <xdr:row>4</xdr:row>
      <xdr:rowOff>48727</xdr:rowOff>
    </xdr:to>
    <xdr:sp macro="" textlink="">
      <xdr:nvSpPr>
        <xdr:cNvPr id="15" name="TextBox 14">
          <a:extLst>
            <a:ext uri="{FF2B5EF4-FFF2-40B4-BE49-F238E27FC236}">
              <a16:creationId xmlns:a16="http://schemas.microsoft.com/office/drawing/2014/main" id="{B9B988F4-9A21-9BF2-441D-AB374B785952}"/>
            </a:ext>
          </a:extLst>
        </xdr:cNvPr>
        <xdr:cNvSpPr txBox="1"/>
      </xdr:nvSpPr>
      <xdr:spPr>
        <a:xfrm>
          <a:off x="5015205" y="379186"/>
          <a:ext cx="900663" cy="39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Income</a:t>
          </a:r>
        </a:p>
      </xdr:txBody>
    </xdr:sp>
    <xdr:clientData/>
  </xdr:twoCellAnchor>
  <xdr:twoCellAnchor>
    <xdr:from>
      <xdr:col>11</xdr:col>
      <xdr:colOff>379809</xdr:colOff>
      <xdr:row>2</xdr:row>
      <xdr:rowOff>16329</xdr:rowOff>
    </xdr:from>
    <xdr:to>
      <xdr:col>13</xdr:col>
      <xdr:colOff>373330</xdr:colOff>
      <xdr:row>4</xdr:row>
      <xdr:rowOff>48727</xdr:rowOff>
    </xdr:to>
    <xdr:sp macro="" textlink="">
      <xdr:nvSpPr>
        <xdr:cNvPr id="16" name="TextBox 15">
          <a:extLst>
            <a:ext uri="{FF2B5EF4-FFF2-40B4-BE49-F238E27FC236}">
              <a16:creationId xmlns:a16="http://schemas.microsoft.com/office/drawing/2014/main" id="{18D20104-6C90-0681-6755-EB9AE29847CA}"/>
            </a:ext>
          </a:extLst>
        </xdr:cNvPr>
        <xdr:cNvSpPr txBox="1"/>
      </xdr:nvSpPr>
      <xdr:spPr>
        <a:xfrm>
          <a:off x="7014911" y="379186"/>
          <a:ext cx="1101531" cy="39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Expenses</a:t>
          </a:r>
          <a:endParaRPr lang="en-IN" sz="1800" b="1">
            <a:solidFill>
              <a:schemeClr val="bg1"/>
            </a:solidFill>
          </a:endParaRPr>
        </a:p>
      </xdr:txBody>
    </xdr:sp>
    <xdr:clientData/>
  </xdr:twoCellAnchor>
  <xdr:twoCellAnchor>
    <xdr:from>
      <xdr:col>15</xdr:col>
      <xdr:colOff>169976</xdr:colOff>
      <xdr:row>2</xdr:row>
      <xdr:rowOff>16329</xdr:rowOff>
    </xdr:from>
    <xdr:to>
      <xdr:col>17</xdr:col>
      <xdr:colOff>53344</xdr:colOff>
      <xdr:row>4</xdr:row>
      <xdr:rowOff>48727</xdr:rowOff>
    </xdr:to>
    <xdr:sp macro="" textlink="">
      <xdr:nvSpPr>
        <xdr:cNvPr id="17" name="TextBox 16">
          <a:extLst>
            <a:ext uri="{FF2B5EF4-FFF2-40B4-BE49-F238E27FC236}">
              <a16:creationId xmlns:a16="http://schemas.microsoft.com/office/drawing/2014/main" id="{14ADDD30-CA85-AB99-D4CC-C5D30FC328F4}"/>
            </a:ext>
          </a:extLst>
        </xdr:cNvPr>
        <xdr:cNvSpPr txBox="1"/>
      </xdr:nvSpPr>
      <xdr:spPr>
        <a:xfrm>
          <a:off x="9759772" y="379186"/>
          <a:ext cx="1101531" cy="395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Savings</a:t>
          </a:r>
          <a:endParaRPr lang="en-IN" sz="18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yana Lajudheen" refreshedDate="45833.928571180557" createdVersion="8" refreshedVersion="8" minRefreshableVersion="3" recordCount="196" xr:uid="{475FB36F-8C61-4061-AA28-04139757800F}">
  <cacheSource type="worksheet">
    <worksheetSource name="Records"/>
  </cacheSource>
  <cacheFields count="5">
    <cacheField name="Date" numFmtId="14">
      <sharedItems containsSemiMixedTypes="0" containsNonDate="0" containsDate="1" containsString="0" minDate="2025-01-01T00:00:00" maxDate="2026-01-01T00:00:00"/>
    </cacheField>
    <cacheField name="Amount" numFmtId="3">
      <sharedItems containsSemiMixedTypes="0" containsString="0" containsNumber="1" containsInteger="1" minValue="150" maxValue="61500"/>
    </cacheField>
    <cacheField name="Item" numFmtId="0">
      <sharedItems count="10">
        <s v="Salary"/>
        <s v="Shopping"/>
        <s v="Medical"/>
        <s v="Share trading"/>
        <s v="Rent"/>
        <s v="Transportation"/>
        <s v="Dining out"/>
        <s v="Insurance"/>
        <s v="Entertainment"/>
        <s v="Freelancing"/>
      </sharedItems>
    </cacheField>
    <cacheField name="Category" numFmtId="0">
      <sharedItems count="3">
        <s v="Income"/>
        <s v="Expense"/>
        <s v="Income "/>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463402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d v="2025-01-01T00:00:00"/>
    <n v="55000"/>
    <x v="0"/>
    <x v="0"/>
    <x v="0"/>
  </r>
  <r>
    <d v="2025-01-01T00:00:00"/>
    <n v="4500"/>
    <x v="1"/>
    <x v="1"/>
    <x v="0"/>
  </r>
  <r>
    <d v="2025-01-02T00:00:00"/>
    <n v="1200"/>
    <x v="2"/>
    <x v="1"/>
    <x v="0"/>
  </r>
  <r>
    <d v="2025-01-04T00:00:00"/>
    <n v="3000"/>
    <x v="3"/>
    <x v="0"/>
    <x v="0"/>
  </r>
  <r>
    <d v="2025-01-07T00:00:00"/>
    <n v="15000"/>
    <x v="4"/>
    <x v="1"/>
    <x v="0"/>
  </r>
  <r>
    <d v="2025-01-07T00:00:00"/>
    <n v="250"/>
    <x v="5"/>
    <x v="1"/>
    <x v="0"/>
  </r>
  <r>
    <d v="2025-01-10T00:00:00"/>
    <n v="300"/>
    <x v="6"/>
    <x v="1"/>
    <x v="0"/>
  </r>
  <r>
    <d v="2025-01-11T00:00:00"/>
    <n v="4000"/>
    <x v="3"/>
    <x v="0"/>
    <x v="0"/>
  </r>
  <r>
    <d v="2025-01-12T00:00:00"/>
    <n v="1500"/>
    <x v="7"/>
    <x v="1"/>
    <x v="0"/>
  </r>
  <r>
    <d v="2025-01-15T00:00:00"/>
    <n v="150"/>
    <x v="5"/>
    <x v="1"/>
    <x v="0"/>
  </r>
  <r>
    <d v="2025-01-15T00:00:00"/>
    <n v="250"/>
    <x v="8"/>
    <x v="1"/>
    <x v="0"/>
  </r>
  <r>
    <d v="2025-01-17T00:00:00"/>
    <n v="17500"/>
    <x v="9"/>
    <x v="2"/>
    <x v="0"/>
  </r>
  <r>
    <d v="2025-01-22T00:00:00"/>
    <n v="4500"/>
    <x v="1"/>
    <x v="1"/>
    <x v="0"/>
  </r>
  <r>
    <d v="2025-01-24T00:00:00"/>
    <n v="2200"/>
    <x v="2"/>
    <x v="1"/>
    <x v="0"/>
  </r>
  <r>
    <d v="2025-01-25T00:00:00"/>
    <n v="6000"/>
    <x v="3"/>
    <x v="0"/>
    <x v="0"/>
  </r>
  <r>
    <d v="2025-01-25T00:00:00"/>
    <n v="750"/>
    <x v="6"/>
    <x v="1"/>
    <x v="0"/>
  </r>
  <r>
    <d v="2025-01-26T00:00:00"/>
    <n v="1250"/>
    <x v="5"/>
    <x v="1"/>
    <x v="0"/>
  </r>
  <r>
    <d v="2025-01-27T00:00:00"/>
    <n v="8000"/>
    <x v="3"/>
    <x v="0"/>
    <x v="0"/>
  </r>
  <r>
    <d v="2025-01-27T00:00:00"/>
    <n v="250"/>
    <x v="5"/>
    <x v="1"/>
    <x v="0"/>
  </r>
  <r>
    <d v="2025-01-31T00:00:00"/>
    <n v="300"/>
    <x v="8"/>
    <x v="1"/>
    <x v="0"/>
  </r>
  <r>
    <d v="2025-02-01T00:00:00"/>
    <n v="55000"/>
    <x v="0"/>
    <x v="0"/>
    <x v="1"/>
  </r>
  <r>
    <d v="2025-02-04T00:00:00"/>
    <n v="450"/>
    <x v="6"/>
    <x v="1"/>
    <x v="1"/>
  </r>
  <r>
    <d v="2025-02-06T00:00:00"/>
    <n v="15000"/>
    <x v="4"/>
    <x v="1"/>
    <x v="1"/>
  </r>
  <r>
    <d v="2025-02-09T00:00:00"/>
    <n v="300"/>
    <x v="5"/>
    <x v="1"/>
    <x v="1"/>
  </r>
  <r>
    <d v="2025-02-10T00:00:00"/>
    <n v="1500"/>
    <x v="3"/>
    <x v="0"/>
    <x v="1"/>
  </r>
  <r>
    <d v="2025-02-11T00:00:00"/>
    <n v="1500"/>
    <x v="7"/>
    <x v="1"/>
    <x v="1"/>
  </r>
  <r>
    <d v="2025-02-13T00:00:00"/>
    <n v="150"/>
    <x v="5"/>
    <x v="1"/>
    <x v="1"/>
  </r>
  <r>
    <d v="2025-02-16T00:00:00"/>
    <n v="600"/>
    <x v="8"/>
    <x v="1"/>
    <x v="1"/>
  </r>
  <r>
    <d v="2025-02-19T00:00:00"/>
    <n v="3000"/>
    <x v="1"/>
    <x v="1"/>
    <x v="1"/>
  </r>
  <r>
    <d v="2025-02-21T00:00:00"/>
    <n v="300"/>
    <x v="5"/>
    <x v="1"/>
    <x v="1"/>
  </r>
  <r>
    <d v="2025-02-22T00:00:00"/>
    <n v="3000"/>
    <x v="3"/>
    <x v="0"/>
    <x v="1"/>
  </r>
  <r>
    <d v="2025-02-23T00:00:00"/>
    <n v="1100"/>
    <x v="6"/>
    <x v="1"/>
    <x v="1"/>
  </r>
  <r>
    <d v="2025-02-25T00:00:00"/>
    <n v="450"/>
    <x v="5"/>
    <x v="1"/>
    <x v="1"/>
  </r>
  <r>
    <d v="2025-02-28T00:00:00"/>
    <n v="150"/>
    <x v="8"/>
    <x v="1"/>
    <x v="1"/>
  </r>
  <r>
    <d v="2025-03-01T00:00:00"/>
    <n v="25000"/>
    <x v="9"/>
    <x v="2"/>
    <x v="2"/>
  </r>
  <r>
    <d v="2025-03-01T00:00:00"/>
    <n v="55000"/>
    <x v="0"/>
    <x v="0"/>
    <x v="2"/>
  </r>
  <r>
    <d v="2025-03-04T00:00:00"/>
    <n v="300"/>
    <x v="5"/>
    <x v="1"/>
    <x v="2"/>
  </r>
  <r>
    <d v="2025-03-05T00:00:00"/>
    <n v="1000"/>
    <x v="3"/>
    <x v="0"/>
    <x v="2"/>
  </r>
  <r>
    <d v="2025-03-07T00:00:00"/>
    <n v="15000"/>
    <x v="4"/>
    <x v="1"/>
    <x v="2"/>
  </r>
  <r>
    <d v="2025-03-09T00:00:00"/>
    <n v="300"/>
    <x v="5"/>
    <x v="1"/>
    <x v="2"/>
  </r>
  <r>
    <d v="2025-03-10T00:00:00"/>
    <n v="1500"/>
    <x v="7"/>
    <x v="1"/>
    <x v="2"/>
  </r>
  <r>
    <d v="2025-03-12T00:00:00"/>
    <n v="150"/>
    <x v="5"/>
    <x v="1"/>
    <x v="2"/>
  </r>
  <r>
    <d v="2025-03-14T00:00:00"/>
    <n v="250"/>
    <x v="8"/>
    <x v="1"/>
    <x v="2"/>
  </r>
  <r>
    <d v="2025-03-15T00:00:00"/>
    <n v="3500"/>
    <x v="1"/>
    <x v="1"/>
    <x v="2"/>
  </r>
  <r>
    <d v="2025-03-17T00:00:00"/>
    <n v="750"/>
    <x v="6"/>
    <x v="1"/>
    <x v="2"/>
  </r>
  <r>
    <d v="2025-03-18T00:00:00"/>
    <n v="1250"/>
    <x v="5"/>
    <x v="1"/>
    <x v="2"/>
  </r>
  <r>
    <d v="2025-03-19T00:00:00"/>
    <n v="8000"/>
    <x v="3"/>
    <x v="0"/>
    <x v="2"/>
  </r>
  <r>
    <d v="2025-03-22T00:00:00"/>
    <n v="300"/>
    <x v="8"/>
    <x v="1"/>
    <x v="2"/>
  </r>
  <r>
    <d v="2025-03-24T00:00:00"/>
    <n v="17500"/>
    <x v="9"/>
    <x v="2"/>
    <x v="2"/>
  </r>
  <r>
    <d v="2025-03-27T00:00:00"/>
    <n v="250"/>
    <x v="5"/>
    <x v="1"/>
    <x v="2"/>
  </r>
  <r>
    <d v="2025-03-28T00:00:00"/>
    <n v="150"/>
    <x v="5"/>
    <x v="1"/>
    <x v="2"/>
  </r>
  <r>
    <d v="2025-03-29T00:00:00"/>
    <n v="600"/>
    <x v="8"/>
    <x v="1"/>
    <x v="2"/>
  </r>
  <r>
    <d v="2025-03-30T00:00:00"/>
    <n v="3500"/>
    <x v="1"/>
    <x v="1"/>
    <x v="2"/>
  </r>
  <r>
    <d v="2025-03-31T00:00:00"/>
    <n v="150"/>
    <x v="5"/>
    <x v="1"/>
    <x v="2"/>
  </r>
  <r>
    <d v="2025-04-01T00:00:00"/>
    <n v="600"/>
    <x v="8"/>
    <x v="1"/>
    <x v="3"/>
  </r>
  <r>
    <d v="2025-04-01T00:00:00"/>
    <n v="3500"/>
    <x v="1"/>
    <x v="1"/>
    <x v="3"/>
  </r>
  <r>
    <d v="2025-04-03T00:00:00"/>
    <n v="150"/>
    <x v="5"/>
    <x v="1"/>
    <x v="3"/>
  </r>
  <r>
    <d v="2025-04-07T00:00:00"/>
    <n v="15000"/>
    <x v="4"/>
    <x v="1"/>
    <x v="3"/>
  </r>
  <r>
    <d v="2025-04-08T00:00:00"/>
    <n v="400"/>
    <x v="5"/>
    <x v="1"/>
    <x v="3"/>
  </r>
  <r>
    <d v="2025-04-11T00:00:00"/>
    <n v="1200"/>
    <x v="6"/>
    <x v="1"/>
    <x v="3"/>
  </r>
  <r>
    <d v="2025-04-12T00:00:00"/>
    <n v="6500"/>
    <x v="3"/>
    <x v="0"/>
    <x v="3"/>
  </r>
  <r>
    <d v="2025-04-13T00:00:00"/>
    <n v="1500"/>
    <x v="7"/>
    <x v="1"/>
    <x v="3"/>
  </r>
  <r>
    <d v="2025-04-16T00:00:00"/>
    <n v="1500"/>
    <x v="5"/>
    <x v="1"/>
    <x v="3"/>
  </r>
  <r>
    <d v="2025-04-16T00:00:00"/>
    <n v="300"/>
    <x v="8"/>
    <x v="1"/>
    <x v="3"/>
  </r>
  <r>
    <d v="2025-04-17T00:00:00"/>
    <n v="55000"/>
    <x v="0"/>
    <x v="0"/>
    <x v="3"/>
  </r>
  <r>
    <d v="2025-04-18T00:00:00"/>
    <n v="25000"/>
    <x v="9"/>
    <x v="2"/>
    <x v="3"/>
  </r>
  <r>
    <d v="2025-04-23T00:00:00"/>
    <n v="9500"/>
    <x v="1"/>
    <x v="1"/>
    <x v="3"/>
  </r>
  <r>
    <d v="2025-04-25T00:00:00"/>
    <n v="1500"/>
    <x v="2"/>
    <x v="1"/>
    <x v="3"/>
  </r>
  <r>
    <d v="2025-04-26T00:00:00"/>
    <n v="3000"/>
    <x v="3"/>
    <x v="0"/>
    <x v="3"/>
  </r>
  <r>
    <d v="2025-04-26T00:00:00"/>
    <n v="350"/>
    <x v="6"/>
    <x v="1"/>
    <x v="3"/>
  </r>
  <r>
    <d v="2025-04-27T00:00:00"/>
    <n v="250"/>
    <x v="5"/>
    <x v="1"/>
    <x v="3"/>
  </r>
  <r>
    <d v="2025-04-28T00:00:00"/>
    <n v="1250"/>
    <x v="5"/>
    <x v="1"/>
    <x v="3"/>
  </r>
  <r>
    <d v="2025-05-01T00:00:00"/>
    <n v="55000"/>
    <x v="0"/>
    <x v="0"/>
    <x v="4"/>
  </r>
  <r>
    <d v="2025-05-02T00:00:00"/>
    <n v="1500"/>
    <x v="8"/>
    <x v="1"/>
    <x v="4"/>
  </r>
  <r>
    <d v="2025-05-06T00:00:00"/>
    <n v="450"/>
    <x v="6"/>
    <x v="1"/>
    <x v="4"/>
  </r>
  <r>
    <d v="2025-05-08T00:00:00"/>
    <n v="15000"/>
    <x v="4"/>
    <x v="1"/>
    <x v="4"/>
  </r>
  <r>
    <d v="2025-05-11T00:00:00"/>
    <n v="400"/>
    <x v="5"/>
    <x v="1"/>
    <x v="4"/>
  </r>
  <r>
    <d v="2025-05-12T00:00:00"/>
    <n v="1500"/>
    <x v="3"/>
    <x v="0"/>
    <x v="4"/>
  </r>
  <r>
    <d v="2025-05-13T00:00:00"/>
    <n v="300"/>
    <x v="6"/>
    <x v="1"/>
    <x v="4"/>
  </r>
  <r>
    <d v="2025-05-15T00:00:00"/>
    <n v="450"/>
    <x v="5"/>
    <x v="1"/>
    <x v="4"/>
  </r>
  <r>
    <d v="2025-05-18T00:00:00"/>
    <n v="200"/>
    <x v="8"/>
    <x v="1"/>
    <x v="4"/>
  </r>
  <r>
    <d v="2025-05-21T00:00:00"/>
    <n v="300"/>
    <x v="5"/>
    <x v="1"/>
    <x v="4"/>
  </r>
  <r>
    <d v="2025-05-23T00:00:00"/>
    <n v="1500"/>
    <x v="3"/>
    <x v="0"/>
    <x v="4"/>
  </r>
  <r>
    <d v="2025-05-24T00:00:00"/>
    <n v="1500"/>
    <x v="7"/>
    <x v="1"/>
    <x v="4"/>
  </r>
  <r>
    <d v="2025-05-25T00:00:00"/>
    <n v="150"/>
    <x v="5"/>
    <x v="1"/>
    <x v="4"/>
  </r>
  <r>
    <d v="2025-05-27T00:00:00"/>
    <n v="600"/>
    <x v="8"/>
    <x v="1"/>
    <x v="4"/>
  </r>
  <r>
    <d v="2025-05-30T00:00:00"/>
    <n v="8000"/>
    <x v="1"/>
    <x v="1"/>
    <x v="4"/>
  </r>
  <r>
    <d v="2025-05-31T00:00:00"/>
    <n v="25000"/>
    <x v="9"/>
    <x v="2"/>
    <x v="4"/>
  </r>
  <r>
    <d v="2025-06-01T00:00:00"/>
    <n v="55000"/>
    <x v="0"/>
    <x v="0"/>
    <x v="5"/>
  </r>
  <r>
    <d v="2025-06-03T00:00:00"/>
    <n v="450"/>
    <x v="5"/>
    <x v="1"/>
    <x v="5"/>
  </r>
  <r>
    <d v="2025-06-04T00:00:00"/>
    <n v="2200"/>
    <x v="3"/>
    <x v="0"/>
    <x v="5"/>
  </r>
  <r>
    <d v="2025-06-08T00:00:00"/>
    <n v="15000"/>
    <x v="4"/>
    <x v="1"/>
    <x v="5"/>
  </r>
  <r>
    <d v="2025-06-08T00:00:00"/>
    <n v="450"/>
    <x v="5"/>
    <x v="1"/>
    <x v="5"/>
  </r>
  <r>
    <d v="2025-06-09T00:00:00"/>
    <n v="1500"/>
    <x v="7"/>
    <x v="1"/>
    <x v="5"/>
  </r>
  <r>
    <d v="2025-06-15T00:00:00"/>
    <n v="4500"/>
    <x v="9"/>
    <x v="2"/>
    <x v="5"/>
  </r>
  <r>
    <d v="2025-06-27T00:00:00"/>
    <n v="450"/>
    <x v="5"/>
    <x v="1"/>
    <x v="5"/>
  </r>
  <r>
    <d v="2025-06-28T00:00:00"/>
    <n v="800"/>
    <x v="8"/>
    <x v="1"/>
    <x v="5"/>
  </r>
  <r>
    <d v="2025-06-29T00:00:00"/>
    <n v="4500"/>
    <x v="1"/>
    <x v="1"/>
    <x v="5"/>
  </r>
  <r>
    <d v="2025-06-30T00:00:00"/>
    <n v="300"/>
    <x v="5"/>
    <x v="1"/>
    <x v="5"/>
  </r>
  <r>
    <d v="2025-07-01T00:00:00"/>
    <n v="400"/>
    <x v="8"/>
    <x v="1"/>
    <x v="6"/>
  </r>
  <r>
    <d v="2025-07-01T00:00:00"/>
    <n v="61000"/>
    <x v="0"/>
    <x v="0"/>
    <x v="6"/>
  </r>
  <r>
    <d v="2025-07-02T00:00:00"/>
    <n v="200"/>
    <x v="5"/>
    <x v="1"/>
    <x v="6"/>
  </r>
  <r>
    <d v="2025-07-03T00:00:00"/>
    <n v="1200"/>
    <x v="2"/>
    <x v="1"/>
    <x v="6"/>
  </r>
  <r>
    <d v="2025-07-05T00:00:00"/>
    <n v="2000"/>
    <x v="3"/>
    <x v="0"/>
    <x v="6"/>
  </r>
  <r>
    <d v="2025-07-08T00:00:00"/>
    <n v="18000"/>
    <x v="4"/>
    <x v="1"/>
    <x v="6"/>
  </r>
  <r>
    <d v="2025-07-08T00:00:00"/>
    <n v="250"/>
    <x v="5"/>
    <x v="1"/>
    <x v="6"/>
  </r>
  <r>
    <d v="2025-07-11T00:00:00"/>
    <n v="350"/>
    <x v="6"/>
    <x v="1"/>
    <x v="6"/>
  </r>
  <r>
    <d v="2025-07-12T00:00:00"/>
    <n v="1000"/>
    <x v="3"/>
    <x v="0"/>
    <x v="6"/>
  </r>
  <r>
    <d v="2025-07-13T00:00:00"/>
    <n v="1500"/>
    <x v="7"/>
    <x v="1"/>
    <x v="6"/>
  </r>
  <r>
    <d v="2025-07-16T00:00:00"/>
    <n v="150"/>
    <x v="5"/>
    <x v="1"/>
    <x v="6"/>
  </r>
  <r>
    <d v="2025-07-16T00:00:00"/>
    <n v="500"/>
    <x v="8"/>
    <x v="1"/>
    <x v="6"/>
  </r>
  <r>
    <d v="2025-07-18T00:00:00"/>
    <n v="30000"/>
    <x v="9"/>
    <x v="2"/>
    <x v="6"/>
  </r>
  <r>
    <d v="2025-07-23T00:00:00"/>
    <n v="5500"/>
    <x v="1"/>
    <x v="1"/>
    <x v="6"/>
  </r>
  <r>
    <d v="2025-07-28T00:00:00"/>
    <n v="250"/>
    <x v="5"/>
    <x v="1"/>
    <x v="6"/>
  </r>
  <r>
    <d v="2025-08-01T00:00:00"/>
    <n v="61500"/>
    <x v="0"/>
    <x v="0"/>
    <x v="7"/>
  </r>
  <r>
    <d v="2025-08-07T00:00:00"/>
    <n v="18000"/>
    <x v="4"/>
    <x v="1"/>
    <x v="7"/>
  </r>
  <r>
    <d v="2025-08-10T00:00:00"/>
    <n v="300"/>
    <x v="5"/>
    <x v="1"/>
    <x v="7"/>
  </r>
  <r>
    <d v="2025-08-11T00:00:00"/>
    <n v="5000"/>
    <x v="3"/>
    <x v="0"/>
    <x v="7"/>
  </r>
  <r>
    <d v="2025-08-12T00:00:00"/>
    <n v="2000"/>
    <x v="7"/>
    <x v="1"/>
    <x v="7"/>
  </r>
  <r>
    <d v="2025-08-14T00:00:00"/>
    <n v="400"/>
    <x v="5"/>
    <x v="1"/>
    <x v="7"/>
  </r>
  <r>
    <d v="2025-08-17T00:00:00"/>
    <n v="650"/>
    <x v="8"/>
    <x v="1"/>
    <x v="7"/>
  </r>
  <r>
    <d v="2025-08-20T00:00:00"/>
    <n v="14000"/>
    <x v="1"/>
    <x v="1"/>
    <x v="7"/>
  </r>
  <r>
    <d v="2025-08-22T00:00:00"/>
    <n v="350"/>
    <x v="5"/>
    <x v="1"/>
    <x v="7"/>
  </r>
  <r>
    <d v="2025-08-23T00:00:00"/>
    <n v="4000"/>
    <x v="3"/>
    <x v="0"/>
    <x v="7"/>
  </r>
  <r>
    <d v="2025-08-24T00:00:00"/>
    <n v="900"/>
    <x v="6"/>
    <x v="1"/>
    <x v="7"/>
  </r>
  <r>
    <d v="2025-08-26T00:00:00"/>
    <n v="400"/>
    <x v="5"/>
    <x v="1"/>
    <x v="7"/>
  </r>
  <r>
    <d v="2025-08-29T00:00:00"/>
    <n v="300"/>
    <x v="8"/>
    <x v="1"/>
    <x v="7"/>
  </r>
  <r>
    <d v="2025-08-30T00:00:00"/>
    <n v="25000"/>
    <x v="9"/>
    <x v="2"/>
    <x v="7"/>
  </r>
  <r>
    <d v="2025-09-01T00:00:00"/>
    <n v="18000"/>
    <x v="4"/>
    <x v="1"/>
    <x v="8"/>
  </r>
  <r>
    <d v="2025-09-02T00:00:00"/>
    <n v="250"/>
    <x v="5"/>
    <x v="1"/>
    <x v="8"/>
  </r>
  <r>
    <d v="2025-09-03T00:00:00"/>
    <n v="350"/>
    <x v="6"/>
    <x v="1"/>
    <x v="8"/>
  </r>
  <r>
    <d v="2025-09-04T00:00:00"/>
    <n v="1000"/>
    <x v="3"/>
    <x v="0"/>
    <x v="8"/>
  </r>
  <r>
    <d v="2025-09-05T00:00:00"/>
    <n v="1500"/>
    <x v="7"/>
    <x v="1"/>
    <x v="8"/>
  </r>
  <r>
    <d v="2025-09-06T00:00:00"/>
    <n v="150"/>
    <x v="5"/>
    <x v="1"/>
    <x v="8"/>
  </r>
  <r>
    <d v="2025-09-07T00:00:00"/>
    <n v="500"/>
    <x v="8"/>
    <x v="1"/>
    <x v="8"/>
  </r>
  <r>
    <d v="2025-09-08T00:00:00"/>
    <n v="30000"/>
    <x v="9"/>
    <x v="2"/>
    <x v="8"/>
  </r>
  <r>
    <d v="2025-09-09T00:00:00"/>
    <n v="5500"/>
    <x v="1"/>
    <x v="1"/>
    <x v="8"/>
  </r>
  <r>
    <d v="2025-09-10T00:00:00"/>
    <n v="250"/>
    <x v="5"/>
    <x v="1"/>
    <x v="8"/>
  </r>
  <r>
    <d v="2025-09-13T00:00:00"/>
    <n v="61500"/>
    <x v="0"/>
    <x v="0"/>
    <x v="8"/>
  </r>
  <r>
    <d v="2025-09-15T00:00:00"/>
    <n v="18000"/>
    <x v="4"/>
    <x v="1"/>
    <x v="8"/>
  </r>
  <r>
    <d v="2025-09-17T00:00:00"/>
    <n v="300"/>
    <x v="5"/>
    <x v="1"/>
    <x v="8"/>
  </r>
  <r>
    <d v="2025-09-18T00:00:00"/>
    <n v="5000"/>
    <x v="3"/>
    <x v="0"/>
    <x v="8"/>
  </r>
  <r>
    <d v="2025-09-18T00:00:00"/>
    <n v="2000"/>
    <x v="7"/>
    <x v="1"/>
    <x v="8"/>
  </r>
  <r>
    <d v="2025-09-23T00:00:00"/>
    <n v="400"/>
    <x v="5"/>
    <x v="1"/>
    <x v="8"/>
  </r>
  <r>
    <d v="2025-09-25T00:00:00"/>
    <n v="650"/>
    <x v="8"/>
    <x v="1"/>
    <x v="8"/>
  </r>
  <r>
    <d v="2025-09-27T00:00:00"/>
    <n v="14000"/>
    <x v="1"/>
    <x v="1"/>
    <x v="8"/>
  </r>
  <r>
    <d v="2025-09-29T00:00:00"/>
    <n v="350"/>
    <x v="5"/>
    <x v="1"/>
    <x v="8"/>
  </r>
  <r>
    <d v="2025-09-30T00:00:00"/>
    <n v="4000"/>
    <x v="3"/>
    <x v="0"/>
    <x v="8"/>
  </r>
  <r>
    <d v="2025-10-01T00:00:00"/>
    <n v="900"/>
    <x v="6"/>
    <x v="1"/>
    <x v="9"/>
  </r>
  <r>
    <d v="2025-10-02T00:00:00"/>
    <n v="400"/>
    <x v="5"/>
    <x v="1"/>
    <x v="9"/>
  </r>
  <r>
    <d v="2025-10-06T00:00:00"/>
    <n v="300"/>
    <x v="8"/>
    <x v="1"/>
    <x v="9"/>
  </r>
  <r>
    <d v="2025-10-10T00:00:00"/>
    <n v="25000"/>
    <x v="9"/>
    <x v="2"/>
    <x v="9"/>
  </r>
  <r>
    <d v="2025-10-12T00:00:00"/>
    <n v="600"/>
    <x v="8"/>
    <x v="1"/>
    <x v="9"/>
  </r>
  <r>
    <d v="2025-10-15T00:00:00"/>
    <n v="8000"/>
    <x v="1"/>
    <x v="1"/>
    <x v="9"/>
  </r>
  <r>
    <d v="2025-10-15T00:00:00"/>
    <n v="25000"/>
    <x v="9"/>
    <x v="2"/>
    <x v="9"/>
  </r>
  <r>
    <d v="2025-10-17T00:00:00"/>
    <n v="55000"/>
    <x v="0"/>
    <x v="0"/>
    <x v="9"/>
  </r>
  <r>
    <d v="2025-10-22T00:00:00"/>
    <n v="450"/>
    <x v="5"/>
    <x v="1"/>
    <x v="9"/>
  </r>
  <r>
    <d v="2025-10-24T00:00:00"/>
    <n v="2200"/>
    <x v="3"/>
    <x v="0"/>
    <x v="9"/>
  </r>
  <r>
    <d v="2025-10-25T00:00:00"/>
    <n v="15000"/>
    <x v="4"/>
    <x v="1"/>
    <x v="9"/>
  </r>
  <r>
    <d v="2025-10-25T00:00:00"/>
    <n v="450"/>
    <x v="5"/>
    <x v="1"/>
    <x v="9"/>
  </r>
  <r>
    <d v="2025-10-27T00:00:00"/>
    <n v="1500"/>
    <x v="7"/>
    <x v="1"/>
    <x v="9"/>
  </r>
  <r>
    <d v="2025-10-31T00:00:00"/>
    <n v="4500"/>
    <x v="9"/>
    <x v="2"/>
    <x v="9"/>
  </r>
  <r>
    <d v="2025-11-01T00:00:00"/>
    <n v="450"/>
    <x v="5"/>
    <x v="1"/>
    <x v="10"/>
  </r>
  <r>
    <d v="2025-11-04T00:00:00"/>
    <n v="800"/>
    <x v="8"/>
    <x v="1"/>
    <x v="10"/>
  </r>
  <r>
    <d v="2025-11-06T00:00:00"/>
    <n v="4500"/>
    <x v="1"/>
    <x v="1"/>
    <x v="10"/>
  </r>
  <r>
    <d v="2025-11-09T00:00:00"/>
    <n v="300"/>
    <x v="5"/>
    <x v="1"/>
    <x v="10"/>
  </r>
  <r>
    <d v="2025-11-10T00:00:00"/>
    <n v="400"/>
    <x v="8"/>
    <x v="1"/>
    <x v="10"/>
  </r>
  <r>
    <d v="2025-11-11T00:00:00"/>
    <n v="61000"/>
    <x v="0"/>
    <x v="0"/>
    <x v="10"/>
  </r>
  <r>
    <d v="2025-11-21T00:00:00"/>
    <n v="200"/>
    <x v="5"/>
    <x v="1"/>
    <x v="10"/>
  </r>
  <r>
    <d v="2025-11-22T00:00:00"/>
    <n v="1200"/>
    <x v="2"/>
    <x v="1"/>
    <x v="10"/>
  </r>
  <r>
    <d v="2025-11-23T00:00:00"/>
    <n v="300"/>
    <x v="8"/>
    <x v="1"/>
    <x v="10"/>
  </r>
  <r>
    <d v="2025-11-24T00:00:00"/>
    <n v="4500"/>
    <x v="1"/>
    <x v="1"/>
    <x v="10"/>
  </r>
  <r>
    <d v="2025-11-25T00:00:00"/>
    <n v="750"/>
    <x v="6"/>
    <x v="1"/>
    <x v="10"/>
  </r>
  <r>
    <d v="2025-11-26T00:00:00"/>
    <n v="7500"/>
    <x v="3"/>
    <x v="0"/>
    <x v="10"/>
  </r>
  <r>
    <d v="2025-11-27T00:00:00"/>
    <n v="600"/>
    <x v="8"/>
    <x v="1"/>
    <x v="10"/>
  </r>
  <r>
    <d v="2025-11-28T00:00:00"/>
    <n v="40000"/>
    <x v="9"/>
    <x v="2"/>
    <x v="10"/>
  </r>
  <r>
    <d v="2025-11-29T00:00:00"/>
    <n v="1200"/>
    <x v="5"/>
    <x v="1"/>
    <x v="10"/>
  </r>
  <r>
    <d v="2025-11-30T00:00:00"/>
    <n v="200"/>
    <x v="5"/>
    <x v="1"/>
    <x v="10"/>
  </r>
  <r>
    <d v="2025-12-05T00:00:00"/>
    <n v="1500"/>
    <x v="8"/>
    <x v="1"/>
    <x v="11"/>
  </r>
  <r>
    <d v="2025-12-07T00:00:00"/>
    <n v="4500"/>
    <x v="1"/>
    <x v="1"/>
    <x v="11"/>
  </r>
  <r>
    <d v="2025-12-11T00:00:00"/>
    <n v="600"/>
    <x v="5"/>
    <x v="1"/>
    <x v="11"/>
  </r>
  <r>
    <d v="2025-12-12T00:00:00"/>
    <n v="300"/>
    <x v="8"/>
    <x v="1"/>
    <x v="11"/>
  </r>
  <r>
    <d v="2025-12-13T00:00:00"/>
    <n v="1200"/>
    <x v="5"/>
    <x v="1"/>
    <x v="11"/>
  </r>
  <r>
    <d v="2025-12-15T00:00:00"/>
    <n v="2500"/>
    <x v="6"/>
    <x v="1"/>
    <x v="11"/>
  </r>
  <r>
    <d v="2025-12-16T00:00:00"/>
    <n v="600"/>
    <x v="5"/>
    <x v="1"/>
    <x v="11"/>
  </r>
  <r>
    <d v="2025-12-17T00:00:00"/>
    <n v="600"/>
    <x v="8"/>
    <x v="1"/>
    <x v="11"/>
  </r>
  <r>
    <d v="2025-12-20T00:00:00"/>
    <n v="40000"/>
    <x v="9"/>
    <x v="2"/>
    <x v="11"/>
  </r>
  <r>
    <d v="2025-12-22T00:00:00"/>
    <n v="1200"/>
    <x v="5"/>
    <x v="1"/>
    <x v="11"/>
  </r>
  <r>
    <d v="2025-12-25T00:00:00"/>
    <n v="200"/>
    <x v="5"/>
    <x v="1"/>
    <x v="11"/>
  </r>
  <r>
    <d v="2025-12-26T00:00:00"/>
    <n v="1500"/>
    <x v="8"/>
    <x v="1"/>
    <x v="11"/>
  </r>
  <r>
    <d v="2025-12-27T00:00:00"/>
    <n v="4500"/>
    <x v="1"/>
    <x v="1"/>
    <x v="11"/>
  </r>
  <r>
    <d v="2025-12-28T00:00:00"/>
    <n v="600"/>
    <x v="5"/>
    <x v="1"/>
    <x v="11"/>
  </r>
  <r>
    <d v="2025-12-29T00:00:00"/>
    <n v="300"/>
    <x v="8"/>
    <x v="1"/>
    <x v="11"/>
  </r>
  <r>
    <d v="2025-12-30T00:00:00"/>
    <n v="1200"/>
    <x v="5"/>
    <x v="1"/>
    <x v="11"/>
  </r>
  <r>
    <d v="2025-12-31T00:00:00"/>
    <n v="2500"/>
    <x v="6"/>
    <x v="1"/>
    <x v="11"/>
  </r>
  <r>
    <d v="2025-12-31T00:00:00"/>
    <n v="600"/>
    <x v="5"/>
    <x v="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CA6184-14A3-4343-985A-2DAF2A089A6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N4:O7" firstHeaderRow="1" firstDataRow="1" firstDataCol="1"/>
  <pivotFields count="5">
    <pivotField numFmtId="14" showAll="0"/>
    <pivotField dataField="1" numFmtId="3" showAll="0"/>
    <pivotField showAll="0"/>
    <pivotField axis="axisRow" multipleItemSelectionAllowed="1" showAll="0">
      <items count="4">
        <item x="1"/>
        <item x="0"/>
        <item x="2"/>
        <item t="default"/>
      </items>
    </pivotField>
    <pivotField showAll="0"/>
  </pivotFields>
  <rowFields count="1">
    <field x="3"/>
  </rowFields>
  <rowItems count="3">
    <i>
      <x/>
    </i>
    <i>
      <x v="1"/>
    </i>
    <i>
      <x v="2"/>
    </i>
  </rowItems>
  <colItems count="1">
    <i/>
  </colItem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1A784-08A2-4F3D-BC80-CF5FBB4DD2CD}" name="monthly expens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4:H16" firstHeaderRow="1" firstDataRow="1" firstDataCol="1" rowPageCount="1" colPageCount="1"/>
  <pivotFields count="5">
    <pivotField numFmtId="14" showAll="0"/>
    <pivotField dataField="1" numFmtId="3" showAll="0"/>
    <pivotField showAll="0"/>
    <pivotField axis="axisPage" multipleItemSelectionAllowed="1" showAll="0">
      <items count="4">
        <item x="1"/>
        <item h="1" x="0"/>
        <item h="1" x="2"/>
        <item t="default"/>
      </items>
    </pivotField>
    <pivotField axis="axisRow" showAll="0">
      <items count="13">
        <item x="0"/>
        <item x="1"/>
        <item x="2"/>
        <item x="3"/>
        <item x="4"/>
        <item x="5"/>
        <item x="6"/>
        <item x="7"/>
        <item x="8"/>
        <item x="9"/>
        <item x="10"/>
        <item x="11"/>
        <item t="default"/>
      </items>
    </pivotField>
  </pivotFields>
  <rowFields count="1">
    <field x="4"/>
  </rowFields>
  <rowItems count="12">
    <i>
      <x/>
    </i>
    <i>
      <x v="1"/>
    </i>
    <i>
      <x v="2"/>
    </i>
    <i>
      <x v="3"/>
    </i>
    <i>
      <x v="4"/>
    </i>
    <i>
      <x v="5"/>
    </i>
    <i>
      <x v="6"/>
    </i>
    <i>
      <x v="7"/>
    </i>
    <i>
      <x v="8"/>
    </i>
    <i>
      <x v="9"/>
    </i>
    <i>
      <x v="10"/>
    </i>
    <i>
      <x v="11"/>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47E493-3F5E-4E00-AC6F-BF0A00E10BC1}" name="Monthly inco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B16" firstHeaderRow="1" firstDataRow="1" firstDataCol="1" rowPageCount="1" colPageCount="1"/>
  <pivotFields count="5">
    <pivotField numFmtId="14" showAll="0"/>
    <pivotField dataField="1" numFmtId="3" showAll="0"/>
    <pivotField showAll="0"/>
    <pivotField axis="axisPage" multipleItemSelectionAllowed="1" showAll="0">
      <items count="4">
        <item h="1" x="1"/>
        <item x="0"/>
        <item x="2"/>
        <item t="default"/>
      </items>
    </pivotField>
    <pivotField axis="axisRow" showAll="0">
      <items count="13">
        <item x="0"/>
        <item x="1"/>
        <item x="2"/>
        <item x="3"/>
        <item x="4"/>
        <item x="5"/>
        <item x="6"/>
        <item x="7"/>
        <item x="8"/>
        <item x="9"/>
        <item x="10"/>
        <item x="11"/>
        <item t="default"/>
      </items>
    </pivotField>
  </pivotFields>
  <rowFields count="1">
    <field x="4"/>
  </rowFields>
  <rowItems count="12">
    <i>
      <x/>
    </i>
    <i>
      <x v="1"/>
    </i>
    <i>
      <x v="2"/>
    </i>
    <i>
      <x v="3"/>
    </i>
    <i>
      <x v="4"/>
    </i>
    <i>
      <x v="5"/>
    </i>
    <i>
      <x v="6"/>
    </i>
    <i>
      <x v="7"/>
    </i>
    <i>
      <x v="8"/>
    </i>
    <i>
      <x v="9"/>
    </i>
    <i>
      <x v="10"/>
    </i>
    <i>
      <x v="11"/>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1003B4-0ACB-4A30-B7A8-049721781DB4}" name="Top 5 Expens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4:N9" firstHeaderRow="1" firstDataRow="1" firstDataCol="1" rowPageCount="1" colPageCount="1"/>
  <pivotFields count="5">
    <pivotField numFmtId="14" showAll="0"/>
    <pivotField dataField="1" numFmtId="3" showAll="0"/>
    <pivotField axis="axisRow" showAll="0" measureFilter="1" sortType="descending">
      <items count="11">
        <item x="6"/>
        <item x="8"/>
        <item x="9"/>
        <item x="7"/>
        <item x="2"/>
        <item x="4"/>
        <item x="0"/>
        <item x="3"/>
        <item x="1"/>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x="1"/>
        <item h="1" x="0"/>
        <item h="1" x="2"/>
        <item t="default"/>
      </items>
    </pivotField>
    <pivotField showAll="0">
      <items count="13">
        <item h="1" x="0"/>
        <item h="1" x="1"/>
        <item x="2"/>
        <item h="1" x="3"/>
        <item h="1" x="4"/>
        <item h="1" x="5"/>
        <item h="1" x="6"/>
        <item h="1" x="7"/>
        <item h="1" x="8"/>
        <item h="1" x="9"/>
        <item h="1" x="10"/>
        <item h="1" x="11"/>
        <item t="default"/>
      </items>
    </pivotField>
  </pivotFields>
  <rowFields count="1">
    <field x="2"/>
  </rowFields>
  <rowItems count="5">
    <i>
      <x v="5"/>
    </i>
    <i>
      <x v="8"/>
    </i>
    <i>
      <x v="9"/>
    </i>
    <i>
      <x v="3"/>
    </i>
    <i>
      <x v="1"/>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822343-BE0D-4921-81D4-F3639046DD45}" name="Total expens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4:H10" firstHeaderRow="1" firstDataRow="1" firstDataCol="1" rowPageCount="1" colPageCount="1"/>
  <pivotFields count="5">
    <pivotField numFmtId="14" showAll="0"/>
    <pivotField dataField="1" numFmtId="3" showAll="0"/>
    <pivotField axis="axisRow" showAll="0" sortType="descending">
      <items count="11">
        <item x="6"/>
        <item x="8"/>
        <item x="9"/>
        <item x="7"/>
        <item x="2"/>
        <item x="4"/>
        <item x="0"/>
        <item x="3"/>
        <item x="1"/>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x="1"/>
        <item h="1" x="0"/>
        <item h="1" x="2"/>
        <item t="default"/>
      </items>
    </pivotField>
    <pivotField showAll="0">
      <items count="13">
        <item h="1" x="0"/>
        <item h="1" x="1"/>
        <item x="2"/>
        <item h="1" x="3"/>
        <item h="1" x="4"/>
        <item h="1" x="5"/>
        <item h="1" x="6"/>
        <item h="1" x="7"/>
        <item h="1" x="8"/>
        <item h="1" x="9"/>
        <item h="1" x="10"/>
        <item h="1" x="11"/>
        <item t="default"/>
      </items>
    </pivotField>
  </pivotFields>
  <rowFields count="1">
    <field x="2"/>
  </rowFields>
  <rowItems count="6">
    <i>
      <x v="5"/>
    </i>
    <i>
      <x v="8"/>
    </i>
    <i>
      <x v="9"/>
    </i>
    <i>
      <x v="3"/>
    </i>
    <i>
      <x v="1"/>
    </i>
    <i>
      <x/>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06176E-F98E-49CE-93BC-7094375F5C9E}" name="Total Inco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B7" firstHeaderRow="1" firstDataRow="1" firstDataCol="1" rowPageCount="1" colPageCount="1"/>
  <pivotFields count="5">
    <pivotField numFmtId="14" showAll="0"/>
    <pivotField dataField="1" numFmtId="3" showAll="0"/>
    <pivotField axis="axisRow" showAll="0" sortType="descending">
      <items count="11">
        <item x="6"/>
        <item x="8"/>
        <item x="9"/>
        <item x="7"/>
        <item x="2"/>
        <item x="4"/>
        <item x="0"/>
        <item x="3"/>
        <item x="1"/>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1"/>
        <item x="0"/>
        <item x="2"/>
        <item t="default"/>
      </items>
    </pivotField>
    <pivotField showAll="0">
      <items count="13">
        <item h="1" x="0"/>
        <item h="1" x="1"/>
        <item x="2"/>
        <item h="1" x="3"/>
        <item h="1" x="4"/>
        <item h="1" x="5"/>
        <item h="1" x="6"/>
        <item h="1" x="7"/>
        <item h="1" x="8"/>
        <item h="1" x="9"/>
        <item h="1" x="10"/>
        <item h="1" x="11"/>
        <item t="default"/>
      </items>
    </pivotField>
  </pivotFields>
  <rowFields count="1">
    <field x="2"/>
  </rowFields>
  <rowItems count="3">
    <i>
      <x v="6"/>
    </i>
    <i>
      <x v="2"/>
    </i>
    <i>
      <x v="7"/>
    </i>
  </rowItems>
  <colItems count="1">
    <i/>
  </colItems>
  <pageFields count="1">
    <pageField fld="3" hier="-1"/>
  </pageFields>
  <dataFields count="1">
    <dataField name="Sum of Amount"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47D0C70-732F-4E6D-9978-EC1DA9F4B37B}" sourceName="Month">
  <pivotTables>
    <pivotTable tabId="9" name="Total expense"/>
    <pivotTable tabId="9" name="Top 5 Expenses"/>
    <pivotTable tabId="9" name="Total Income"/>
  </pivotTables>
  <data>
    <tabular pivotCacheId="463402306">
      <items count="12">
        <i x="0"/>
        <i x="1"/>
        <i x="2" s="1"/>
        <i x="3"/>
        <i x="4"/>
        <i x="5"/>
        <i x="6"/>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EC8AE3C-ABD2-4CC1-BB75-1B9E5D427904}" cache="Slicer_Month" caption="Month" columnCount="6" showCaption="0"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E09A8B-7D0C-4636-99C8-C35C1A7EB185}" name="Table4" displayName="Table4" ref="A3:E11" totalsRowShown="0">
  <autoFilter ref="A3:E11" xr:uid="{39E09A8B-7D0C-4636-99C8-C35C1A7EB185}"/>
  <tableColumns count="5">
    <tableColumn id="1" xr3:uid="{C9BB0DCD-AA04-490B-A25E-4B0F02491B0B}" name="Date" dataDxfId="9"/>
    <tableColumn id="2" xr3:uid="{1772C0E0-F1A5-494F-AB47-04BA869583CF}" name="Amount"/>
    <tableColumn id="3" xr3:uid="{810D99E9-D3CD-44DC-828B-A2141FA90CE3}" name="Item"/>
    <tableColumn id="4" xr3:uid="{F7EF0731-A1A8-4728-BD2E-B3B13232959E}" name="Category"/>
    <tableColumn id="5" xr3:uid="{8EA01049-2396-42D0-A58E-FB093EF7F58C}"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85A31F-C581-41B8-885B-60853EB9D365}" name="Table5" displayName="Table5" ref="A3:E28" totalsRowShown="0">
  <autoFilter ref="A3:E28" xr:uid="{7D85A31F-C581-41B8-885B-60853EB9D365}"/>
  <tableColumns count="5">
    <tableColumn id="1" xr3:uid="{94F754BD-DA48-4F78-9376-BA4B18DBC365}" name="Date" dataDxfId="8"/>
    <tableColumn id="2" xr3:uid="{B6EA6B30-1B3C-47FA-986D-82E2679BF432}" name="Amount"/>
    <tableColumn id="3" xr3:uid="{045FD412-4432-4BAD-BEAE-6CDDEEFE1BC2}" name="Item"/>
    <tableColumn id="4" xr3:uid="{7F87D372-8E6B-413D-9AF4-47713A88B7DF}" name="Category"/>
    <tableColumn id="5" xr3:uid="{97C40C25-27F0-4016-86C2-9F9BAF76AA8E}" name="Mont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D32E27-D0B4-4878-B755-8165D41DF234}" name="Table6" displayName="Table6" ref="A3:E13" totalsRowShown="0">
  <autoFilter ref="A3:E13" xr:uid="{F8D32E27-D0B4-4878-B755-8165D41DF234}"/>
  <tableColumns count="5">
    <tableColumn id="1" xr3:uid="{92D05FCD-6B3D-4BF3-BC96-7DDB6FC0AB33}" name="Date" dataDxfId="7"/>
    <tableColumn id="2" xr3:uid="{491855A7-2C6B-47C5-9F29-42AC5362DD6C}" name="Amount"/>
    <tableColumn id="3" xr3:uid="{82060099-2529-499E-B18B-6EE240C05426}" name="Item"/>
    <tableColumn id="4" xr3:uid="{FF20FDFC-C5BB-4191-B1EE-6B1C8443FE12}" name="Category"/>
    <tableColumn id="5" xr3:uid="{A9395147-B03F-48BC-817A-ACF55C6D79A9}" name="Month"/>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3898C-C500-4B49-B0BC-4775000BCC4D}" name="Table7" displayName="Table7" ref="A3:E13" totalsRowShown="0">
  <autoFilter ref="A3:E13" xr:uid="{C823898C-C500-4B49-B0BC-4775000BCC4D}"/>
  <tableColumns count="5">
    <tableColumn id="1" xr3:uid="{F2D01C7F-C630-4656-851C-FDBABA20945A}" name="Date" dataDxfId="6"/>
    <tableColumn id="2" xr3:uid="{2365CA2B-E815-4512-8C62-9EBA8506FE7C}" name="Amount"/>
    <tableColumn id="3" xr3:uid="{95F52E7D-BE28-4A03-99D2-5AA23CC1B8BB}" name="Item"/>
    <tableColumn id="4" xr3:uid="{EA060B6A-857A-4A23-9218-6CFD242F9D0C}" name="Category"/>
    <tableColumn id="5" xr3:uid="{FAA4C973-95EF-4386-804D-45502BE5A31E}" name="Month"/>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34C1C2-404D-43CD-A899-339BA85EB813}" name="Table8" displayName="Table8" ref="A3:E6" totalsRowShown="0">
  <autoFilter ref="A3:E6" xr:uid="{D134C1C2-404D-43CD-A899-339BA85EB813}"/>
  <tableColumns count="5">
    <tableColumn id="1" xr3:uid="{343C4BE1-D2E6-4F27-A341-700DD16ADC1C}" name="Date" dataDxfId="5"/>
    <tableColumn id="2" xr3:uid="{7592B7E4-7E89-4A5F-A389-11768E2E0CA7}" name="Amount"/>
    <tableColumn id="3" xr3:uid="{87CEA070-64D9-4337-92C8-601D4846AF29}" name="Item"/>
    <tableColumn id="4" xr3:uid="{C661672A-D5B0-4C46-AF52-D6EA58531A1A}" name="Category"/>
    <tableColumn id="5" xr3:uid="{EFC50467-6693-4159-8A48-B61E85B5987C}" name="Month"/>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D6BCD61-DDED-4A0E-B668-3922269DA8D7}" name="Table9" displayName="Table9" ref="A3:E13" totalsRowShown="0">
  <autoFilter ref="A3:E13" xr:uid="{CD6BCD61-DDED-4A0E-B668-3922269DA8D7}"/>
  <tableColumns count="5">
    <tableColumn id="1" xr3:uid="{0DA765C4-221E-4067-A078-3E69CF09CA57}" name="Date" dataDxfId="4"/>
    <tableColumn id="2" xr3:uid="{8C7E26EA-0084-4DAB-9DA2-0472EFDB7F5C}" name="Amount"/>
    <tableColumn id="3" xr3:uid="{2CF0FF30-151C-4439-8C97-227BD70B15A8}" name="Item"/>
    <tableColumn id="4" xr3:uid="{4D4B52F4-26F3-43BB-B34D-62D68B4559B5}" name="Category"/>
    <tableColumn id="5" xr3:uid="{328DD182-0DF3-4296-AC61-1054247F1777}" name="Month"/>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27B853-E7D9-4446-B770-0A46A8AFC88A}" name="Table10" displayName="Table10" ref="A3:E4" totalsRowShown="0">
  <autoFilter ref="A3:E4" xr:uid="{D027B853-E7D9-4446-B770-0A46A8AFC88A}"/>
  <tableColumns count="5">
    <tableColumn id="1" xr3:uid="{09D857D7-96ED-4809-A680-4C07DAC5F208}" name="Date" dataDxfId="3"/>
    <tableColumn id="2" xr3:uid="{6E6782B7-1AB2-4988-B0AF-3E06A1CC88A0}" name="Amount"/>
    <tableColumn id="3" xr3:uid="{D1FED186-40C2-44F1-B101-DB76AD02026E}" name="Item"/>
    <tableColumn id="4" xr3:uid="{91D53AF8-0EA9-47CA-B03C-669C4C9F1F75}" name="Category"/>
    <tableColumn id="5" xr3:uid="{F3D43C2C-30C5-43D6-9210-A230EBCD4511}" name="Month"/>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F6559A-CB5E-4414-A2A6-B1158FAE4537}" name="Records" displayName="Records" ref="B4:F200" totalsRowShown="0">
  <autoFilter ref="B4:F200" xr:uid="{2CF6559A-CB5E-4414-A2A6-B1158FAE4537}">
    <filterColumn colId="0" hiddenButton="1"/>
    <filterColumn colId="1" hiddenButton="1"/>
    <filterColumn colId="2" hiddenButton="1"/>
    <filterColumn colId="3" hiddenButton="1"/>
    <filterColumn colId="4" hiddenButton="1"/>
  </autoFilter>
  <tableColumns count="5">
    <tableColumn id="1" xr3:uid="{E9E0DDEF-7E28-4662-81AE-D1DB43B46A34}" name="Date"/>
    <tableColumn id="2" xr3:uid="{1D68132B-59F4-4DAC-A81E-717586483667}" name="Amount" dataDxfId="2"/>
    <tableColumn id="3" xr3:uid="{E7FADC5B-D5CD-4CAF-A834-2455C57107FA}" name="Item"/>
    <tableColumn id="4" xr3:uid="{D7915DC7-C048-4383-8792-0C541985A817}" name="Category" dataDxfId="1">
      <calculatedColumnFormula>VLOOKUP(Records[[#This Row],[Item]],ItemCategory[],2,FALSE)</calculatedColumnFormula>
    </tableColumn>
    <tableColumn id="5" xr3:uid="{8C3D8551-34AD-4278-AD9E-F3B496D2AF81}" name="Month" dataDxfId="0">
      <calculatedColumnFormula>TEXT(Records[[#This Row],[Date]],"MMM")</calculatedColumnFormula>
    </tableColumn>
  </tableColumns>
  <tableStyleInfo name="TableStyleMedium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F28223-6B25-420E-8710-B962489A727D}" name="ItemCategory" displayName="ItemCategory" ref="I6:J16" totalsRowShown="0">
  <autoFilter ref="I6:J16" xr:uid="{A7F28223-6B25-420E-8710-B962489A727D}">
    <filterColumn colId="0" hiddenButton="1"/>
    <filterColumn colId="1" hiddenButton="1"/>
  </autoFilter>
  <tableColumns count="2">
    <tableColumn id="1" xr3:uid="{420A4873-BC44-432E-9C0B-BCEFC1391666}" name="Item"/>
    <tableColumn id="2" xr3:uid="{00FD9972-738B-4BF9-8EDC-C2A121D5D3E8}"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16893-2FC6-40D2-AF5B-A74A081BC142}">
  <dimension ref="A1:E11"/>
  <sheetViews>
    <sheetView workbookViewId="0">
      <selection activeCell="A3" sqref="A3:E11"/>
    </sheetView>
  </sheetViews>
  <sheetFormatPr defaultRowHeight="14.5" x14ac:dyDescent="0.35"/>
  <cols>
    <col min="1" max="1" width="10.08984375" bestFit="1" customWidth="1"/>
    <col min="2" max="2" width="9.90625" bestFit="1" customWidth="1"/>
    <col min="3" max="3" width="10.26953125" bestFit="1" customWidth="1"/>
    <col min="4" max="4" width="10.54296875" bestFit="1" customWidth="1"/>
    <col min="5" max="5" width="8.81640625" bestFit="1" customWidth="1"/>
  </cols>
  <sheetData>
    <row r="1" spans="1:5" x14ac:dyDescent="0.35">
      <c r="A1" s="8" t="s">
        <v>38</v>
      </c>
    </row>
    <row r="3" spans="1:5" x14ac:dyDescent="0.35">
      <c r="A3" t="s">
        <v>0</v>
      </c>
      <c r="B3" t="s">
        <v>1</v>
      </c>
      <c r="C3" t="s">
        <v>2</v>
      </c>
      <c r="D3" t="s">
        <v>3</v>
      </c>
      <c r="E3" t="s">
        <v>4</v>
      </c>
    </row>
    <row r="4" spans="1:5" x14ac:dyDescent="0.35">
      <c r="A4" s="3">
        <v>45899</v>
      </c>
      <c r="B4">
        <v>25000</v>
      </c>
      <c r="C4" t="s">
        <v>8</v>
      </c>
      <c r="D4" t="s">
        <v>16</v>
      </c>
      <c r="E4" t="s">
        <v>27</v>
      </c>
    </row>
    <row r="5" spans="1:5" x14ac:dyDescent="0.35">
      <c r="A5" s="3">
        <v>45856</v>
      </c>
      <c r="B5">
        <v>30000</v>
      </c>
      <c r="C5" t="s">
        <v>8</v>
      </c>
      <c r="D5" t="s">
        <v>16</v>
      </c>
      <c r="E5" t="s">
        <v>26</v>
      </c>
    </row>
    <row r="6" spans="1:5" x14ac:dyDescent="0.35">
      <c r="A6" s="3">
        <v>45823</v>
      </c>
      <c r="B6">
        <v>4500</v>
      </c>
      <c r="C6" t="s">
        <v>8</v>
      </c>
      <c r="D6" t="s">
        <v>16</v>
      </c>
      <c r="E6" t="s">
        <v>25</v>
      </c>
    </row>
    <row r="7" spans="1:5" x14ac:dyDescent="0.35">
      <c r="A7" s="3">
        <v>45808</v>
      </c>
      <c r="B7">
        <v>25000</v>
      </c>
      <c r="C7" t="s">
        <v>8</v>
      </c>
      <c r="D7" t="s">
        <v>16</v>
      </c>
      <c r="E7" t="s">
        <v>24</v>
      </c>
    </row>
    <row r="8" spans="1:5" x14ac:dyDescent="0.35">
      <c r="A8" s="3">
        <v>45765</v>
      </c>
      <c r="B8">
        <v>25000</v>
      </c>
      <c r="C8" t="s">
        <v>8</v>
      </c>
      <c r="D8" t="s">
        <v>16</v>
      </c>
      <c r="E8" t="s">
        <v>23</v>
      </c>
    </row>
    <row r="9" spans="1:5" x14ac:dyDescent="0.35">
      <c r="A9" s="3">
        <v>45740</v>
      </c>
      <c r="B9">
        <v>17500</v>
      </c>
      <c r="C9" t="s">
        <v>8</v>
      </c>
      <c r="D9" t="s">
        <v>16</v>
      </c>
      <c r="E9" t="s">
        <v>22</v>
      </c>
    </row>
    <row r="10" spans="1:5" x14ac:dyDescent="0.35">
      <c r="A10" s="3">
        <v>45717</v>
      </c>
      <c r="B10">
        <v>25000</v>
      </c>
      <c r="C10" t="s">
        <v>8</v>
      </c>
      <c r="D10" t="s">
        <v>16</v>
      </c>
      <c r="E10" t="s">
        <v>22</v>
      </c>
    </row>
    <row r="11" spans="1:5" x14ac:dyDescent="0.35">
      <c r="A11" s="3">
        <v>45674</v>
      </c>
      <c r="B11">
        <v>17500</v>
      </c>
      <c r="C11" t="s">
        <v>8</v>
      </c>
      <c r="D11" t="s">
        <v>16</v>
      </c>
      <c r="E11" t="s">
        <v>20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10087-A17C-430E-85B8-9EAFF9EFBE90}">
  <dimension ref="B2:J200"/>
  <sheetViews>
    <sheetView zoomScale="89" workbookViewId="0">
      <selection activeCell="H191" sqref="H191"/>
    </sheetView>
  </sheetViews>
  <sheetFormatPr defaultRowHeight="14.5" x14ac:dyDescent="0.35"/>
  <cols>
    <col min="2" max="2" width="11.08984375" customWidth="1"/>
    <col min="3" max="3" width="11.90625" style="4" customWidth="1"/>
    <col min="4" max="4" width="16.54296875" customWidth="1"/>
    <col min="5" max="5" width="10.26953125" customWidth="1"/>
    <col min="6" max="6" width="9.7265625" customWidth="1"/>
    <col min="9" max="9" width="15.1796875" customWidth="1"/>
    <col min="10" max="10" width="10.26953125" customWidth="1"/>
  </cols>
  <sheetData>
    <row r="2" spans="2:10" ht="15.5" x14ac:dyDescent="0.35">
      <c r="B2" s="2" t="s">
        <v>5</v>
      </c>
      <c r="C2" s="5"/>
      <c r="D2" s="2"/>
      <c r="E2" s="2"/>
      <c r="F2" s="2"/>
    </row>
    <row r="4" spans="2:10" x14ac:dyDescent="0.35">
      <c r="B4" t="s">
        <v>0</v>
      </c>
      <c r="C4" s="4" t="s">
        <v>1</v>
      </c>
      <c r="D4" t="s">
        <v>2</v>
      </c>
      <c r="E4" t="s">
        <v>3</v>
      </c>
      <c r="F4" t="s">
        <v>4</v>
      </c>
    </row>
    <row r="5" spans="2:10" x14ac:dyDescent="0.35">
      <c r="B5" s="3">
        <v>45658</v>
      </c>
      <c r="C5" s="4">
        <v>55000</v>
      </c>
      <c r="D5" t="s">
        <v>6</v>
      </c>
      <c r="E5" t="str">
        <f>VLOOKUP(Records[[#This Row],[Item]],ItemCategory[],2,FALSE)</f>
        <v>Income</v>
      </c>
      <c r="F5" t="str">
        <f>TEXT(Records[[#This Row],[Date]],"MMM")</f>
        <v>Jan</v>
      </c>
    </row>
    <row r="6" spans="2:10" x14ac:dyDescent="0.35">
      <c r="B6" s="3">
        <v>45658</v>
      </c>
      <c r="C6" s="4">
        <v>4500</v>
      </c>
      <c r="D6" t="s">
        <v>14</v>
      </c>
      <c r="E6" t="str">
        <f>VLOOKUP(Records[[#This Row],[Item]],ItemCategory[],2,FALSE)</f>
        <v>Expense</v>
      </c>
      <c r="F6" t="str">
        <f>TEXT(Records[[#This Row],[Date]],"MMM")</f>
        <v>Jan</v>
      </c>
      <c r="I6" t="s">
        <v>2</v>
      </c>
      <c r="J6" t="s">
        <v>3</v>
      </c>
    </row>
    <row r="7" spans="2:10" x14ac:dyDescent="0.35">
      <c r="B7" s="3">
        <v>45659</v>
      </c>
      <c r="C7" s="4">
        <v>1200</v>
      </c>
      <c r="D7" t="s">
        <v>18</v>
      </c>
      <c r="E7" t="str">
        <f>VLOOKUP(Records[[#This Row],[Item]],ItemCategory[],2,FALSE)</f>
        <v>Expense</v>
      </c>
      <c r="F7" t="str">
        <f>TEXT(Records[[#This Row],[Date]],"MMM")</f>
        <v>Jan</v>
      </c>
      <c r="I7" t="s">
        <v>6</v>
      </c>
      <c r="J7" t="s">
        <v>15</v>
      </c>
    </row>
    <row r="8" spans="2:10" x14ac:dyDescent="0.35">
      <c r="B8" s="3">
        <v>45661</v>
      </c>
      <c r="C8" s="4">
        <v>3000</v>
      </c>
      <c r="D8" t="s">
        <v>7</v>
      </c>
      <c r="E8" t="str">
        <f>VLOOKUP(Records[[#This Row],[Item]],ItemCategory[],2,FALSE)</f>
        <v>Income</v>
      </c>
      <c r="F8" t="str">
        <f>TEXT(Records[[#This Row],[Date]],"MMM")</f>
        <v>Jan</v>
      </c>
      <c r="I8" t="s">
        <v>7</v>
      </c>
      <c r="J8" t="s">
        <v>15</v>
      </c>
    </row>
    <row r="9" spans="2:10" x14ac:dyDescent="0.35">
      <c r="B9" s="3">
        <v>45664</v>
      </c>
      <c r="C9" s="4">
        <v>15000</v>
      </c>
      <c r="D9" t="s">
        <v>9</v>
      </c>
      <c r="E9" t="str">
        <f>VLOOKUP(Records[[#This Row],[Item]],ItemCategory[],2,FALSE)</f>
        <v>Expense</v>
      </c>
      <c r="F9" t="str">
        <f>TEXT(Records[[#This Row],[Date]],"MMM")</f>
        <v>Jan</v>
      </c>
      <c r="I9" t="s">
        <v>8</v>
      </c>
      <c r="J9" t="s">
        <v>16</v>
      </c>
    </row>
    <row r="10" spans="2:10" x14ac:dyDescent="0.35">
      <c r="B10" s="3">
        <v>45664</v>
      </c>
      <c r="C10" s="4">
        <v>250</v>
      </c>
      <c r="D10" t="s">
        <v>12</v>
      </c>
      <c r="E10" t="str">
        <f>VLOOKUP(Records[[#This Row],[Item]],ItemCategory[],2,FALSE)</f>
        <v>Expense</v>
      </c>
      <c r="F10" t="str">
        <f>TEXT(Records[[#This Row],[Date]],"MMM")</f>
        <v>Jan</v>
      </c>
      <c r="I10" t="s">
        <v>9</v>
      </c>
      <c r="J10" t="s">
        <v>17</v>
      </c>
    </row>
    <row r="11" spans="2:10" x14ac:dyDescent="0.35">
      <c r="B11" s="3">
        <v>45667</v>
      </c>
      <c r="C11" s="4">
        <v>300</v>
      </c>
      <c r="D11" t="s">
        <v>10</v>
      </c>
      <c r="E11" t="str">
        <f>VLOOKUP(Records[[#This Row],[Item]],ItemCategory[],2,FALSE)</f>
        <v>Expense</v>
      </c>
      <c r="F11" t="str">
        <f>TEXT(Records[[#This Row],[Date]],"MMM")</f>
        <v>Jan</v>
      </c>
      <c r="I11" t="s">
        <v>10</v>
      </c>
      <c r="J11" t="s">
        <v>17</v>
      </c>
    </row>
    <row r="12" spans="2:10" x14ac:dyDescent="0.35">
      <c r="B12" s="3">
        <v>45668</v>
      </c>
      <c r="C12" s="4">
        <v>4000</v>
      </c>
      <c r="D12" t="s">
        <v>7</v>
      </c>
      <c r="E12" t="str">
        <f>VLOOKUP(Records[[#This Row],[Item]],ItemCategory[],2,FALSE)</f>
        <v>Income</v>
      </c>
      <c r="F12" t="str">
        <f>TEXT(Records[[#This Row],[Date]],"MMM")</f>
        <v>Jan</v>
      </c>
      <c r="I12" t="s">
        <v>11</v>
      </c>
      <c r="J12" t="s">
        <v>17</v>
      </c>
    </row>
    <row r="13" spans="2:10" x14ac:dyDescent="0.35">
      <c r="B13" s="3">
        <v>45669</v>
      </c>
      <c r="C13" s="4">
        <v>1500</v>
      </c>
      <c r="D13" t="s">
        <v>11</v>
      </c>
      <c r="E13" t="str">
        <f>VLOOKUP(Records[[#This Row],[Item]],ItemCategory[],2,FALSE)</f>
        <v>Expense</v>
      </c>
      <c r="F13" t="str">
        <f>TEXT(Records[[#This Row],[Date]],"MMM")</f>
        <v>Jan</v>
      </c>
      <c r="I13" t="s">
        <v>12</v>
      </c>
      <c r="J13" t="s">
        <v>17</v>
      </c>
    </row>
    <row r="14" spans="2:10" x14ac:dyDescent="0.35">
      <c r="B14" s="3">
        <v>45672</v>
      </c>
      <c r="C14" s="4">
        <v>150</v>
      </c>
      <c r="D14" t="s">
        <v>12</v>
      </c>
      <c r="E14" t="str">
        <f>VLOOKUP(Records[[#This Row],[Item]],ItemCategory[],2,FALSE)</f>
        <v>Expense</v>
      </c>
      <c r="F14" t="str">
        <f>TEXT(Records[[#This Row],[Date]],"MMM")</f>
        <v>Jan</v>
      </c>
      <c r="I14" t="s">
        <v>13</v>
      </c>
      <c r="J14" t="s">
        <v>17</v>
      </c>
    </row>
    <row r="15" spans="2:10" x14ac:dyDescent="0.35">
      <c r="B15" s="3">
        <v>45672</v>
      </c>
      <c r="C15" s="4">
        <v>250</v>
      </c>
      <c r="D15" t="s">
        <v>13</v>
      </c>
      <c r="E15" t="str">
        <f>VLOOKUP(Records[[#This Row],[Item]],ItemCategory[],2,FALSE)</f>
        <v>Expense</v>
      </c>
      <c r="F15" t="str">
        <f>TEXT(Records[[#This Row],[Date]],"MMM")</f>
        <v>Jan</v>
      </c>
      <c r="I15" t="s">
        <v>14</v>
      </c>
      <c r="J15" t="s">
        <v>17</v>
      </c>
    </row>
    <row r="16" spans="2:10" x14ac:dyDescent="0.35">
      <c r="B16" s="3">
        <v>45674</v>
      </c>
      <c r="C16" s="4">
        <v>17500</v>
      </c>
      <c r="D16" t="s">
        <v>8</v>
      </c>
      <c r="E16" t="str">
        <f>VLOOKUP(Records[[#This Row],[Item]],ItemCategory[],2,FALSE)</f>
        <v xml:space="preserve">Income </v>
      </c>
      <c r="F16" t="str">
        <f>TEXT(Records[[#This Row],[Date]],"MMM")</f>
        <v>Jan</v>
      </c>
      <c r="I16" t="s">
        <v>18</v>
      </c>
      <c r="J16" t="s">
        <v>17</v>
      </c>
    </row>
    <row r="17" spans="2:6" x14ac:dyDescent="0.35">
      <c r="B17" s="3">
        <v>45679</v>
      </c>
      <c r="C17" s="4">
        <v>4500</v>
      </c>
      <c r="D17" t="s">
        <v>14</v>
      </c>
      <c r="E17" t="str">
        <f>VLOOKUP(Records[[#This Row],[Item]],ItemCategory[],2,FALSE)</f>
        <v>Expense</v>
      </c>
      <c r="F17" t="str">
        <f>TEXT(Records[[#This Row],[Date]],"MMM")</f>
        <v>Jan</v>
      </c>
    </row>
    <row r="18" spans="2:6" x14ac:dyDescent="0.35">
      <c r="B18" s="3">
        <v>45681</v>
      </c>
      <c r="C18" s="4">
        <v>2200</v>
      </c>
      <c r="D18" t="s">
        <v>18</v>
      </c>
      <c r="E18" t="str">
        <f>VLOOKUP(Records[[#This Row],[Item]],ItemCategory[],2,FALSE)</f>
        <v>Expense</v>
      </c>
      <c r="F18" t="str">
        <f>TEXT(Records[[#This Row],[Date]],"MMM")</f>
        <v>Jan</v>
      </c>
    </row>
    <row r="19" spans="2:6" x14ac:dyDescent="0.35">
      <c r="B19" s="3">
        <v>45682</v>
      </c>
      <c r="C19" s="4">
        <v>6000</v>
      </c>
      <c r="D19" t="s">
        <v>7</v>
      </c>
      <c r="E19" t="str">
        <f>VLOOKUP(Records[[#This Row],[Item]],ItemCategory[],2,FALSE)</f>
        <v>Income</v>
      </c>
      <c r="F19" t="str">
        <f>TEXT(Records[[#This Row],[Date]],"MMM")</f>
        <v>Jan</v>
      </c>
    </row>
    <row r="20" spans="2:6" x14ac:dyDescent="0.35">
      <c r="B20" s="3">
        <v>45682</v>
      </c>
      <c r="C20" s="4">
        <v>750</v>
      </c>
      <c r="D20" t="s">
        <v>10</v>
      </c>
      <c r="E20" t="str">
        <f>VLOOKUP(Records[[#This Row],[Item]],ItemCategory[],2,FALSE)</f>
        <v>Expense</v>
      </c>
      <c r="F20" t="str">
        <f>TEXT(Records[[#This Row],[Date]],"MMM")</f>
        <v>Jan</v>
      </c>
    </row>
    <row r="21" spans="2:6" x14ac:dyDescent="0.35">
      <c r="B21" s="3">
        <v>45683</v>
      </c>
      <c r="C21" s="4">
        <v>1250</v>
      </c>
      <c r="D21" t="s">
        <v>12</v>
      </c>
      <c r="E21" t="str">
        <f>VLOOKUP(Records[[#This Row],[Item]],ItemCategory[],2,FALSE)</f>
        <v>Expense</v>
      </c>
      <c r="F21" t="str">
        <f>TEXT(Records[[#This Row],[Date]],"MMM")</f>
        <v>Jan</v>
      </c>
    </row>
    <row r="22" spans="2:6" x14ac:dyDescent="0.35">
      <c r="B22" s="3">
        <v>45684</v>
      </c>
      <c r="C22" s="4">
        <v>8000</v>
      </c>
      <c r="D22" t="s">
        <v>7</v>
      </c>
      <c r="E22" t="str">
        <f>VLOOKUP(Records[[#This Row],[Item]],ItemCategory[],2,FALSE)</f>
        <v>Income</v>
      </c>
      <c r="F22" t="str">
        <f>TEXT(Records[[#This Row],[Date]],"MMM")</f>
        <v>Jan</v>
      </c>
    </row>
    <row r="23" spans="2:6" x14ac:dyDescent="0.35">
      <c r="B23" s="3">
        <v>45684</v>
      </c>
      <c r="C23" s="4">
        <v>250</v>
      </c>
      <c r="D23" t="s">
        <v>12</v>
      </c>
      <c r="E23" t="str">
        <f>VLOOKUP(Records[[#This Row],[Item]],ItemCategory[],2,FALSE)</f>
        <v>Expense</v>
      </c>
      <c r="F23" t="str">
        <f>TEXT(Records[[#This Row],[Date]],"MMM")</f>
        <v>Jan</v>
      </c>
    </row>
    <row r="24" spans="2:6" x14ac:dyDescent="0.35">
      <c r="B24" s="3">
        <v>45688</v>
      </c>
      <c r="C24" s="4">
        <v>300</v>
      </c>
      <c r="D24" t="s">
        <v>13</v>
      </c>
      <c r="E24" t="str">
        <f>VLOOKUP(Records[[#This Row],[Item]],ItemCategory[],2,FALSE)</f>
        <v>Expense</v>
      </c>
      <c r="F24" t="str">
        <f>TEXT(Records[[#This Row],[Date]],"MMM")</f>
        <v>Jan</v>
      </c>
    </row>
    <row r="25" spans="2:6" x14ac:dyDescent="0.35">
      <c r="B25" s="3">
        <v>45689</v>
      </c>
      <c r="C25" s="4">
        <v>55000</v>
      </c>
      <c r="D25" t="s">
        <v>6</v>
      </c>
      <c r="E25" t="str">
        <f>VLOOKUP(Records[[#This Row],[Item]],ItemCategory[],2,FALSE)</f>
        <v>Income</v>
      </c>
      <c r="F25" t="str">
        <f>TEXT(Records[[#This Row],[Date]],"MMM")</f>
        <v>Feb</v>
      </c>
    </row>
    <row r="26" spans="2:6" x14ac:dyDescent="0.35">
      <c r="B26" s="3">
        <v>45692</v>
      </c>
      <c r="C26" s="4">
        <v>450</v>
      </c>
      <c r="D26" t="s">
        <v>10</v>
      </c>
      <c r="E26" t="str">
        <f>VLOOKUP(Records[[#This Row],[Item]],ItemCategory[],2,FALSE)</f>
        <v>Expense</v>
      </c>
      <c r="F26" t="str">
        <f>TEXT(Records[[#This Row],[Date]],"MMM")</f>
        <v>Feb</v>
      </c>
    </row>
    <row r="27" spans="2:6" x14ac:dyDescent="0.35">
      <c r="B27" s="3">
        <v>45694</v>
      </c>
      <c r="C27" s="4">
        <v>15000</v>
      </c>
      <c r="D27" t="s">
        <v>9</v>
      </c>
      <c r="E27" t="str">
        <f>VLOOKUP(Records[[#This Row],[Item]],ItemCategory[],2,FALSE)</f>
        <v>Expense</v>
      </c>
      <c r="F27" t="str">
        <f>TEXT(Records[[#This Row],[Date]],"MMM")</f>
        <v>Feb</v>
      </c>
    </row>
    <row r="28" spans="2:6" x14ac:dyDescent="0.35">
      <c r="B28" s="3">
        <v>45697</v>
      </c>
      <c r="C28" s="4">
        <v>300</v>
      </c>
      <c r="D28" t="s">
        <v>12</v>
      </c>
      <c r="E28" t="str">
        <f>VLOOKUP(Records[[#This Row],[Item]],ItemCategory[],2,FALSE)</f>
        <v>Expense</v>
      </c>
      <c r="F28" t="str">
        <f>TEXT(Records[[#This Row],[Date]],"MMM")</f>
        <v>Feb</v>
      </c>
    </row>
    <row r="29" spans="2:6" x14ac:dyDescent="0.35">
      <c r="B29" s="3">
        <v>45698</v>
      </c>
      <c r="C29" s="4">
        <v>1500</v>
      </c>
      <c r="D29" t="s">
        <v>7</v>
      </c>
      <c r="E29" t="str">
        <f>VLOOKUP(Records[[#This Row],[Item]],ItemCategory[],2,FALSE)</f>
        <v>Income</v>
      </c>
      <c r="F29" t="str">
        <f>TEXT(Records[[#This Row],[Date]],"MMM")</f>
        <v>Feb</v>
      </c>
    </row>
    <row r="30" spans="2:6" x14ac:dyDescent="0.35">
      <c r="B30" s="3">
        <v>45699</v>
      </c>
      <c r="C30" s="4">
        <v>1500</v>
      </c>
      <c r="D30" t="s">
        <v>11</v>
      </c>
      <c r="E30" t="str">
        <f>VLOOKUP(Records[[#This Row],[Item]],ItemCategory[],2,FALSE)</f>
        <v>Expense</v>
      </c>
      <c r="F30" t="str">
        <f>TEXT(Records[[#This Row],[Date]],"MMM")</f>
        <v>Feb</v>
      </c>
    </row>
    <row r="31" spans="2:6" x14ac:dyDescent="0.35">
      <c r="B31" s="3">
        <v>45701</v>
      </c>
      <c r="C31" s="4">
        <v>150</v>
      </c>
      <c r="D31" t="s">
        <v>12</v>
      </c>
      <c r="E31" t="str">
        <f>VLOOKUP(Records[[#This Row],[Item]],ItemCategory[],2,FALSE)</f>
        <v>Expense</v>
      </c>
      <c r="F31" t="str">
        <f>TEXT(Records[[#This Row],[Date]],"MMM")</f>
        <v>Feb</v>
      </c>
    </row>
    <row r="32" spans="2:6" x14ac:dyDescent="0.35">
      <c r="B32" s="3">
        <v>45704</v>
      </c>
      <c r="C32" s="4">
        <v>600</v>
      </c>
      <c r="D32" t="s">
        <v>13</v>
      </c>
      <c r="E32" t="str">
        <f>VLOOKUP(Records[[#This Row],[Item]],ItemCategory[],2,FALSE)</f>
        <v>Expense</v>
      </c>
      <c r="F32" t="str">
        <f>TEXT(Records[[#This Row],[Date]],"MMM")</f>
        <v>Feb</v>
      </c>
    </row>
    <row r="33" spans="2:6" x14ac:dyDescent="0.35">
      <c r="B33" s="3">
        <v>45707</v>
      </c>
      <c r="C33" s="4">
        <v>3000</v>
      </c>
      <c r="D33" t="s">
        <v>14</v>
      </c>
      <c r="E33" t="str">
        <f>VLOOKUP(Records[[#This Row],[Item]],ItemCategory[],2,FALSE)</f>
        <v>Expense</v>
      </c>
      <c r="F33" t="str">
        <f>TEXT(Records[[#This Row],[Date]],"MMM")</f>
        <v>Feb</v>
      </c>
    </row>
    <row r="34" spans="2:6" x14ac:dyDescent="0.35">
      <c r="B34" s="3">
        <v>45709</v>
      </c>
      <c r="C34" s="4">
        <v>300</v>
      </c>
      <c r="D34" t="s">
        <v>12</v>
      </c>
      <c r="E34" t="str">
        <f>VLOOKUP(Records[[#This Row],[Item]],ItemCategory[],2,FALSE)</f>
        <v>Expense</v>
      </c>
      <c r="F34" t="str">
        <f>TEXT(Records[[#This Row],[Date]],"MMM")</f>
        <v>Feb</v>
      </c>
    </row>
    <row r="35" spans="2:6" x14ac:dyDescent="0.35">
      <c r="B35" s="3">
        <v>45710</v>
      </c>
      <c r="C35" s="4">
        <v>3000</v>
      </c>
      <c r="D35" t="s">
        <v>7</v>
      </c>
      <c r="E35" t="str">
        <f>VLOOKUP(Records[[#This Row],[Item]],ItemCategory[],2,FALSE)</f>
        <v>Income</v>
      </c>
      <c r="F35" t="str">
        <f>TEXT(Records[[#This Row],[Date]],"MMM")</f>
        <v>Feb</v>
      </c>
    </row>
    <row r="36" spans="2:6" x14ac:dyDescent="0.35">
      <c r="B36" s="3">
        <v>45711</v>
      </c>
      <c r="C36" s="4">
        <v>1100</v>
      </c>
      <c r="D36" t="s">
        <v>10</v>
      </c>
      <c r="E36" t="str">
        <f>VLOOKUP(Records[[#This Row],[Item]],ItemCategory[],2,FALSE)</f>
        <v>Expense</v>
      </c>
      <c r="F36" t="str">
        <f>TEXT(Records[[#This Row],[Date]],"MMM")</f>
        <v>Feb</v>
      </c>
    </row>
    <row r="37" spans="2:6" x14ac:dyDescent="0.35">
      <c r="B37" s="3">
        <v>45713</v>
      </c>
      <c r="C37" s="4">
        <v>450</v>
      </c>
      <c r="D37" t="s">
        <v>12</v>
      </c>
      <c r="E37" t="str">
        <f>VLOOKUP(Records[[#This Row],[Item]],ItemCategory[],2,FALSE)</f>
        <v>Expense</v>
      </c>
      <c r="F37" t="str">
        <f>TEXT(Records[[#This Row],[Date]],"MMM")</f>
        <v>Feb</v>
      </c>
    </row>
    <row r="38" spans="2:6" x14ac:dyDescent="0.35">
      <c r="B38" s="3">
        <v>45716</v>
      </c>
      <c r="C38" s="4">
        <v>150</v>
      </c>
      <c r="D38" t="s">
        <v>13</v>
      </c>
      <c r="E38" t="str">
        <f>VLOOKUP(Records[[#This Row],[Item]],ItemCategory[],2,FALSE)</f>
        <v>Expense</v>
      </c>
      <c r="F38" t="str">
        <f>TEXT(Records[[#This Row],[Date]],"MMM")</f>
        <v>Feb</v>
      </c>
    </row>
    <row r="39" spans="2:6" x14ac:dyDescent="0.35">
      <c r="B39" s="3">
        <v>45717</v>
      </c>
      <c r="C39" s="4">
        <v>25000</v>
      </c>
      <c r="D39" t="s">
        <v>8</v>
      </c>
      <c r="E39" t="str">
        <f>VLOOKUP(Records[[#This Row],[Item]],ItemCategory[],2,FALSE)</f>
        <v xml:space="preserve">Income </v>
      </c>
      <c r="F39" t="str">
        <f>TEXT(Records[[#This Row],[Date]],"MMM")</f>
        <v>Mar</v>
      </c>
    </row>
    <row r="40" spans="2:6" x14ac:dyDescent="0.35">
      <c r="B40" s="3">
        <v>45717</v>
      </c>
      <c r="C40" s="4">
        <v>55000</v>
      </c>
      <c r="D40" t="s">
        <v>6</v>
      </c>
      <c r="E40" t="str">
        <f>VLOOKUP(Records[[#This Row],[Item]],ItemCategory[],2,FALSE)</f>
        <v>Income</v>
      </c>
      <c r="F40" t="str">
        <f>TEXT(Records[[#This Row],[Date]],"MMM")</f>
        <v>Mar</v>
      </c>
    </row>
    <row r="41" spans="2:6" x14ac:dyDescent="0.35">
      <c r="B41" s="3">
        <v>45720</v>
      </c>
      <c r="C41" s="4">
        <v>300</v>
      </c>
      <c r="D41" t="s">
        <v>12</v>
      </c>
      <c r="E41" t="str">
        <f>VLOOKUP(Records[[#This Row],[Item]],ItemCategory[],2,FALSE)</f>
        <v>Expense</v>
      </c>
      <c r="F41" t="str">
        <f>TEXT(Records[[#This Row],[Date]],"MMM")</f>
        <v>Mar</v>
      </c>
    </row>
    <row r="42" spans="2:6" x14ac:dyDescent="0.35">
      <c r="B42" s="3">
        <v>45721</v>
      </c>
      <c r="C42" s="4">
        <v>1000</v>
      </c>
      <c r="D42" t="s">
        <v>7</v>
      </c>
      <c r="E42" t="str">
        <f>VLOOKUP(Records[[#This Row],[Item]],ItemCategory[],2,FALSE)</f>
        <v>Income</v>
      </c>
      <c r="F42" t="str">
        <f>TEXT(Records[[#This Row],[Date]],"MMM")</f>
        <v>Mar</v>
      </c>
    </row>
    <row r="43" spans="2:6" x14ac:dyDescent="0.35">
      <c r="B43" s="3">
        <v>45723</v>
      </c>
      <c r="C43" s="4">
        <v>15000</v>
      </c>
      <c r="D43" t="s">
        <v>9</v>
      </c>
      <c r="E43" t="str">
        <f>VLOOKUP(Records[[#This Row],[Item]],ItemCategory[],2,FALSE)</f>
        <v>Expense</v>
      </c>
      <c r="F43" t="str">
        <f>TEXT(Records[[#This Row],[Date]],"MMM")</f>
        <v>Mar</v>
      </c>
    </row>
    <row r="44" spans="2:6" x14ac:dyDescent="0.35">
      <c r="B44" s="3">
        <v>45725</v>
      </c>
      <c r="C44" s="4">
        <v>300</v>
      </c>
      <c r="D44" t="s">
        <v>12</v>
      </c>
      <c r="E44" t="str">
        <f>VLOOKUP(Records[[#This Row],[Item]],ItemCategory[],2,FALSE)</f>
        <v>Expense</v>
      </c>
      <c r="F44" t="str">
        <f>TEXT(Records[[#This Row],[Date]],"MMM")</f>
        <v>Mar</v>
      </c>
    </row>
    <row r="45" spans="2:6" x14ac:dyDescent="0.35">
      <c r="B45" s="3">
        <v>45726</v>
      </c>
      <c r="C45" s="4">
        <v>1500</v>
      </c>
      <c r="D45" t="s">
        <v>11</v>
      </c>
      <c r="E45" t="str">
        <f>VLOOKUP(Records[[#This Row],[Item]],ItemCategory[],2,FALSE)</f>
        <v>Expense</v>
      </c>
      <c r="F45" t="str">
        <f>TEXT(Records[[#This Row],[Date]],"MMM")</f>
        <v>Mar</v>
      </c>
    </row>
    <row r="46" spans="2:6" x14ac:dyDescent="0.35">
      <c r="B46" s="3">
        <v>45728</v>
      </c>
      <c r="C46" s="4">
        <v>150</v>
      </c>
      <c r="D46" t="s">
        <v>12</v>
      </c>
      <c r="E46" t="str">
        <f>VLOOKUP(Records[[#This Row],[Item]],ItemCategory[],2,FALSE)</f>
        <v>Expense</v>
      </c>
      <c r="F46" t="str">
        <f>TEXT(Records[[#This Row],[Date]],"MMM")</f>
        <v>Mar</v>
      </c>
    </row>
    <row r="47" spans="2:6" x14ac:dyDescent="0.35">
      <c r="B47" s="3">
        <v>45730</v>
      </c>
      <c r="C47" s="4">
        <v>250</v>
      </c>
      <c r="D47" t="s">
        <v>13</v>
      </c>
      <c r="E47" t="str">
        <f>VLOOKUP(Records[[#This Row],[Item]],ItemCategory[],2,FALSE)</f>
        <v>Expense</v>
      </c>
      <c r="F47" t="str">
        <f>TEXT(Records[[#This Row],[Date]],"MMM")</f>
        <v>Mar</v>
      </c>
    </row>
    <row r="48" spans="2:6" x14ac:dyDescent="0.35">
      <c r="B48" s="3">
        <v>45731</v>
      </c>
      <c r="C48" s="4">
        <v>3500</v>
      </c>
      <c r="D48" t="s">
        <v>14</v>
      </c>
      <c r="E48" t="str">
        <f>VLOOKUP(Records[[#This Row],[Item]],ItemCategory[],2,FALSE)</f>
        <v>Expense</v>
      </c>
      <c r="F48" t="str">
        <f>TEXT(Records[[#This Row],[Date]],"MMM")</f>
        <v>Mar</v>
      </c>
    </row>
    <row r="49" spans="2:6" x14ac:dyDescent="0.35">
      <c r="B49" s="3">
        <v>45733</v>
      </c>
      <c r="C49" s="4">
        <v>750</v>
      </c>
      <c r="D49" t="s">
        <v>10</v>
      </c>
      <c r="E49" t="str">
        <f>VLOOKUP(Records[[#This Row],[Item]],ItemCategory[],2,FALSE)</f>
        <v>Expense</v>
      </c>
      <c r="F49" t="str">
        <f>TEXT(Records[[#This Row],[Date]],"MMM")</f>
        <v>Mar</v>
      </c>
    </row>
    <row r="50" spans="2:6" x14ac:dyDescent="0.35">
      <c r="B50" s="3">
        <v>45734</v>
      </c>
      <c r="C50" s="4">
        <v>1250</v>
      </c>
      <c r="D50" t="s">
        <v>12</v>
      </c>
      <c r="E50" t="str">
        <f>VLOOKUP(Records[[#This Row],[Item]],ItemCategory[],2,FALSE)</f>
        <v>Expense</v>
      </c>
      <c r="F50" t="str">
        <f>TEXT(Records[[#This Row],[Date]],"MMM")</f>
        <v>Mar</v>
      </c>
    </row>
    <row r="51" spans="2:6" x14ac:dyDescent="0.35">
      <c r="B51" s="3">
        <v>45735</v>
      </c>
      <c r="C51" s="4">
        <v>8000</v>
      </c>
      <c r="D51" t="s">
        <v>7</v>
      </c>
      <c r="E51" t="str">
        <f>VLOOKUP(Records[[#This Row],[Item]],ItemCategory[],2,FALSE)</f>
        <v>Income</v>
      </c>
      <c r="F51" t="str">
        <f>TEXT(Records[[#This Row],[Date]],"MMM")</f>
        <v>Mar</v>
      </c>
    </row>
    <row r="52" spans="2:6" x14ac:dyDescent="0.35">
      <c r="B52" s="3">
        <v>45738</v>
      </c>
      <c r="C52" s="4">
        <v>300</v>
      </c>
      <c r="D52" t="s">
        <v>13</v>
      </c>
      <c r="E52" t="str">
        <f>VLOOKUP(Records[[#This Row],[Item]],ItemCategory[],2,FALSE)</f>
        <v>Expense</v>
      </c>
      <c r="F52" t="str">
        <f>TEXT(Records[[#This Row],[Date]],"MMM")</f>
        <v>Mar</v>
      </c>
    </row>
    <row r="53" spans="2:6" x14ac:dyDescent="0.35">
      <c r="B53" s="3">
        <v>45740</v>
      </c>
      <c r="C53" s="4">
        <v>17500</v>
      </c>
      <c r="D53" t="s">
        <v>8</v>
      </c>
      <c r="E53" t="str">
        <f>VLOOKUP(Records[[#This Row],[Item]],ItemCategory[],2,FALSE)</f>
        <v xml:space="preserve">Income </v>
      </c>
      <c r="F53" t="str">
        <f>TEXT(Records[[#This Row],[Date]],"MMM")</f>
        <v>Mar</v>
      </c>
    </row>
    <row r="54" spans="2:6" x14ac:dyDescent="0.35">
      <c r="B54" s="3">
        <v>45743</v>
      </c>
      <c r="C54" s="4">
        <v>250</v>
      </c>
      <c r="D54" t="s">
        <v>12</v>
      </c>
      <c r="E54" t="str">
        <f>VLOOKUP(Records[[#This Row],[Item]],ItemCategory[],2,FALSE)</f>
        <v>Expense</v>
      </c>
      <c r="F54" t="str">
        <f>TEXT(Records[[#This Row],[Date]],"MMM")</f>
        <v>Mar</v>
      </c>
    </row>
    <row r="55" spans="2:6" x14ac:dyDescent="0.35">
      <c r="B55" s="3">
        <v>45744</v>
      </c>
      <c r="C55" s="4">
        <v>150</v>
      </c>
      <c r="D55" t="s">
        <v>12</v>
      </c>
      <c r="E55" t="str">
        <f>VLOOKUP(Records[[#This Row],[Item]],ItemCategory[],2,FALSE)</f>
        <v>Expense</v>
      </c>
      <c r="F55" t="str">
        <f>TEXT(Records[[#This Row],[Date]],"MMM")</f>
        <v>Mar</v>
      </c>
    </row>
    <row r="56" spans="2:6" x14ac:dyDescent="0.35">
      <c r="B56" s="3">
        <v>45745</v>
      </c>
      <c r="C56" s="4">
        <v>600</v>
      </c>
      <c r="D56" t="s">
        <v>13</v>
      </c>
      <c r="E56" t="str">
        <f>VLOOKUP(Records[[#This Row],[Item]],ItemCategory[],2,FALSE)</f>
        <v>Expense</v>
      </c>
      <c r="F56" t="str">
        <f>TEXT(Records[[#This Row],[Date]],"MMM")</f>
        <v>Mar</v>
      </c>
    </row>
    <row r="57" spans="2:6" x14ac:dyDescent="0.35">
      <c r="B57" s="3">
        <v>45746</v>
      </c>
      <c r="C57" s="4">
        <v>3500</v>
      </c>
      <c r="D57" t="s">
        <v>14</v>
      </c>
      <c r="E57" t="str">
        <f>VLOOKUP(Records[[#This Row],[Item]],ItemCategory[],2,FALSE)</f>
        <v>Expense</v>
      </c>
      <c r="F57" t="str">
        <f>TEXT(Records[[#This Row],[Date]],"MMM")</f>
        <v>Mar</v>
      </c>
    </row>
    <row r="58" spans="2:6" x14ac:dyDescent="0.35">
      <c r="B58" s="3">
        <v>45747</v>
      </c>
      <c r="C58" s="4">
        <v>150</v>
      </c>
      <c r="D58" t="s">
        <v>12</v>
      </c>
      <c r="E58" t="str">
        <f>VLOOKUP(Records[[#This Row],[Item]],ItemCategory[],2,FALSE)</f>
        <v>Expense</v>
      </c>
      <c r="F58" t="str">
        <f>TEXT(Records[[#This Row],[Date]],"MMM")</f>
        <v>Mar</v>
      </c>
    </row>
    <row r="59" spans="2:6" x14ac:dyDescent="0.35">
      <c r="B59" s="3">
        <v>45748</v>
      </c>
      <c r="C59" s="4">
        <v>600</v>
      </c>
      <c r="D59" t="s">
        <v>13</v>
      </c>
      <c r="E59" t="str">
        <f>VLOOKUP(Records[[#This Row],[Item]],ItemCategory[],2,FALSE)</f>
        <v>Expense</v>
      </c>
      <c r="F59" t="str">
        <f>TEXT(Records[[#This Row],[Date]],"MMM")</f>
        <v>Apr</v>
      </c>
    </row>
    <row r="60" spans="2:6" x14ac:dyDescent="0.35">
      <c r="B60" s="3">
        <v>45748</v>
      </c>
      <c r="C60" s="4">
        <v>3500</v>
      </c>
      <c r="D60" t="s">
        <v>14</v>
      </c>
      <c r="E60" t="str">
        <f>VLOOKUP(Records[[#This Row],[Item]],ItemCategory[],2,FALSE)</f>
        <v>Expense</v>
      </c>
      <c r="F60" t="str">
        <f>TEXT(Records[[#This Row],[Date]],"MMM")</f>
        <v>Apr</v>
      </c>
    </row>
    <row r="61" spans="2:6" x14ac:dyDescent="0.35">
      <c r="B61" s="3">
        <v>45750</v>
      </c>
      <c r="C61" s="4">
        <v>150</v>
      </c>
      <c r="D61" t="s">
        <v>12</v>
      </c>
      <c r="E61" t="str">
        <f>VLOOKUP(Records[[#This Row],[Item]],ItemCategory[],2,FALSE)</f>
        <v>Expense</v>
      </c>
      <c r="F61" t="str">
        <f>TEXT(Records[[#This Row],[Date]],"MMM")</f>
        <v>Apr</v>
      </c>
    </row>
    <row r="62" spans="2:6" x14ac:dyDescent="0.35">
      <c r="B62" s="3">
        <v>45754</v>
      </c>
      <c r="C62" s="4">
        <v>15000</v>
      </c>
      <c r="D62" t="s">
        <v>9</v>
      </c>
      <c r="E62" t="str">
        <f>VLOOKUP(Records[[#This Row],[Item]],ItemCategory[],2,FALSE)</f>
        <v>Expense</v>
      </c>
      <c r="F62" t="str">
        <f>TEXT(Records[[#This Row],[Date]],"MMM")</f>
        <v>Apr</v>
      </c>
    </row>
    <row r="63" spans="2:6" x14ac:dyDescent="0.35">
      <c r="B63" s="3">
        <v>45755</v>
      </c>
      <c r="C63" s="4">
        <v>400</v>
      </c>
      <c r="D63" t="s">
        <v>12</v>
      </c>
      <c r="E63" t="str">
        <f>VLOOKUP(Records[[#This Row],[Item]],ItemCategory[],2,FALSE)</f>
        <v>Expense</v>
      </c>
      <c r="F63" t="str">
        <f>TEXT(Records[[#This Row],[Date]],"MMM")</f>
        <v>Apr</v>
      </c>
    </row>
    <row r="64" spans="2:6" x14ac:dyDescent="0.35">
      <c r="B64" s="3">
        <v>45758</v>
      </c>
      <c r="C64" s="4">
        <v>1200</v>
      </c>
      <c r="D64" t="s">
        <v>10</v>
      </c>
      <c r="E64" t="str">
        <f>VLOOKUP(Records[[#This Row],[Item]],ItemCategory[],2,FALSE)</f>
        <v>Expense</v>
      </c>
      <c r="F64" t="str">
        <f>TEXT(Records[[#This Row],[Date]],"MMM")</f>
        <v>Apr</v>
      </c>
    </row>
    <row r="65" spans="2:6" x14ac:dyDescent="0.35">
      <c r="B65" s="3">
        <v>45759</v>
      </c>
      <c r="C65" s="4">
        <v>6500</v>
      </c>
      <c r="D65" t="s">
        <v>7</v>
      </c>
      <c r="E65" t="str">
        <f>VLOOKUP(Records[[#This Row],[Item]],ItemCategory[],2,FALSE)</f>
        <v>Income</v>
      </c>
      <c r="F65" t="str">
        <f>TEXT(Records[[#This Row],[Date]],"MMM")</f>
        <v>Apr</v>
      </c>
    </row>
    <row r="66" spans="2:6" x14ac:dyDescent="0.35">
      <c r="B66" s="3">
        <v>45760</v>
      </c>
      <c r="C66" s="4">
        <v>1500</v>
      </c>
      <c r="D66" t="s">
        <v>11</v>
      </c>
      <c r="E66" t="str">
        <f>VLOOKUP(Records[[#This Row],[Item]],ItemCategory[],2,FALSE)</f>
        <v>Expense</v>
      </c>
      <c r="F66" t="str">
        <f>TEXT(Records[[#This Row],[Date]],"MMM")</f>
        <v>Apr</v>
      </c>
    </row>
    <row r="67" spans="2:6" x14ac:dyDescent="0.35">
      <c r="B67" s="3">
        <v>45763</v>
      </c>
      <c r="C67" s="4">
        <v>1500</v>
      </c>
      <c r="D67" t="s">
        <v>12</v>
      </c>
      <c r="E67" t="str">
        <f>VLOOKUP(Records[[#This Row],[Item]],ItemCategory[],2,FALSE)</f>
        <v>Expense</v>
      </c>
      <c r="F67" t="str">
        <f>TEXT(Records[[#This Row],[Date]],"MMM")</f>
        <v>Apr</v>
      </c>
    </row>
    <row r="68" spans="2:6" x14ac:dyDescent="0.35">
      <c r="B68" s="3">
        <v>45763</v>
      </c>
      <c r="C68" s="4">
        <v>300</v>
      </c>
      <c r="D68" t="s">
        <v>13</v>
      </c>
      <c r="E68" t="str">
        <f>VLOOKUP(Records[[#This Row],[Item]],ItemCategory[],2,FALSE)</f>
        <v>Expense</v>
      </c>
      <c r="F68" t="str">
        <f>TEXT(Records[[#This Row],[Date]],"MMM")</f>
        <v>Apr</v>
      </c>
    </row>
    <row r="69" spans="2:6" x14ac:dyDescent="0.35">
      <c r="B69" s="3">
        <v>45764</v>
      </c>
      <c r="C69" s="4">
        <v>55000</v>
      </c>
      <c r="D69" t="s">
        <v>6</v>
      </c>
      <c r="E69" t="str">
        <f>VLOOKUP(Records[[#This Row],[Item]],ItemCategory[],2,FALSE)</f>
        <v>Income</v>
      </c>
      <c r="F69" t="str">
        <f>TEXT(Records[[#This Row],[Date]],"MMM")</f>
        <v>Apr</v>
      </c>
    </row>
    <row r="70" spans="2:6" x14ac:dyDescent="0.35">
      <c r="B70" s="3">
        <v>45765</v>
      </c>
      <c r="C70" s="4">
        <v>25000</v>
      </c>
      <c r="D70" t="s">
        <v>8</v>
      </c>
      <c r="E70" t="str">
        <f>VLOOKUP(Records[[#This Row],[Item]],ItemCategory[],2,FALSE)</f>
        <v xml:space="preserve">Income </v>
      </c>
      <c r="F70" t="str">
        <f>TEXT(Records[[#This Row],[Date]],"MMM")</f>
        <v>Apr</v>
      </c>
    </row>
    <row r="71" spans="2:6" x14ac:dyDescent="0.35">
      <c r="B71" s="3">
        <v>45770</v>
      </c>
      <c r="C71" s="4">
        <v>9500</v>
      </c>
      <c r="D71" t="s">
        <v>14</v>
      </c>
      <c r="E71" t="str">
        <f>VLOOKUP(Records[[#This Row],[Item]],ItemCategory[],2,FALSE)</f>
        <v>Expense</v>
      </c>
      <c r="F71" t="str">
        <f>TEXT(Records[[#This Row],[Date]],"MMM")</f>
        <v>Apr</v>
      </c>
    </row>
    <row r="72" spans="2:6" x14ac:dyDescent="0.35">
      <c r="B72" s="3">
        <v>45772</v>
      </c>
      <c r="C72" s="4">
        <v>1500</v>
      </c>
      <c r="D72" t="s">
        <v>18</v>
      </c>
      <c r="E72" t="str">
        <f>VLOOKUP(Records[[#This Row],[Item]],ItemCategory[],2,FALSE)</f>
        <v>Expense</v>
      </c>
      <c r="F72" t="str">
        <f>TEXT(Records[[#This Row],[Date]],"MMM")</f>
        <v>Apr</v>
      </c>
    </row>
    <row r="73" spans="2:6" x14ac:dyDescent="0.35">
      <c r="B73" s="3">
        <v>45773</v>
      </c>
      <c r="C73" s="4">
        <v>3000</v>
      </c>
      <c r="D73" t="s">
        <v>7</v>
      </c>
      <c r="E73" t="str">
        <f>VLOOKUP(Records[[#This Row],[Item]],ItemCategory[],2,FALSE)</f>
        <v>Income</v>
      </c>
      <c r="F73" t="str">
        <f>TEXT(Records[[#This Row],[Date]],"MMM")</f>
        <v>Apr</v>
      </c>
    </row>
    <row r="74" spans="2:6" x14ac:dyDescent="0.35">
      <c r="B74" s="3">
        <v>45773</v>
      </c>
      <c r="C74" s="4">
        <v>350</v>
      </c>
      <c r="D74" t="s">
        <v>10</v>
      </c>
      <c r="E74" t="str">
        <f>VLOOKUP(Records[[#This Row],[Item]],ItemCategory[],2,FALSE)</f>
        <v>Expense</v>
      </c>
      <c r="F74" t="str">
        <f>TEXT(Records[[#This Row],[Date]],"MMM")</f>
        <v>Apr</v>
      </c>
    </row>
    <row r="75" spans="2:6" x14ac:dyDescent="0.35">
      <c r="B75" s="3">
        <v>45774</v>
      </c>
      <c r="C75" s="4">
        <v>250</v>
      </c>
      <c r="D75" t="s">
        <v>12</v>
      </c>
      <c r="E75" t="str">
        <f>VLOOKUP(Records[[#This Row],[Item]],ItemCategory[],2,FALSE)</f>
        <v>Expense</v>
      </c>
      <c r="F75" t="str">
        <f>TEXT(Records[[#This Row],[Date]],"MMM")</f>
        <v>Apr</v>
      </c>
    </row>
    <row r="76" spans="2:6" x14ac:dyDescent="0.35">
      <c r="B76" s="3">
        <v>45775</v>
      </c>
      <c r="C76" s="4">
        <v>1250</v>
      </c>
      <c r="D76" t="s">
        <v>12</v>
      </c>
      <c r="E76" t="str">
        <f>VLOOKUP(Records[[#This Row],[Item]],ItemCategory[],2,FALSE)</f>
        <v>Expense</v>
      </c>
      <c r="F76" t="str">
        <f>TEXT(Records[[#This Row],[Date]],"MMM")</f>
        <v>Apr</v>
      </c>
    </row>
    <row r="77" spans="2:6" x14ac:dyDescent="0.35">
      <c r="B77" s="3">
        <v>45778</v>
      </c>
      <c r="C77" s="4">
        <v>55000</v>
      </c>
      <c r="D77" t="s">
        <v>6</v>
      </c>
      <c r="E77" t="str">
        <f>VLOOKUP(Records[[#This Row],[Item]],ItemCategory[],2,FALSE)</f>
        <v>Income</v>
      </c>
      <c r="F77" t="str">
        <f>TEXT(Records[[#This Row],[Date]],"MMM")</f>
        <v>May</v>
      </c>
    </row>
    <row r="78" spans="2:6" x14ac:dyDescent="0.35">
      <c r="B78" s="3">
        <v>45779</v>
      </c>
      <c r="C78" s="4">
        <v>1500</v>
      </c>
      <c r="D78" t="s">
        <v>13</v>
      </c>
      <c r="E78" t="str">
        <f>VLOOKUP(Records[[#This Row],[Item]],ItemCategory[],2,FALSE)</f>
        <v>Expense</v>
      </c>
      <c r="F78" t="str">
        <f>TEXT(Records[[#This Row],[Date]],"MMM")</f>
        <v>May</v>
      </c>
    </row>
    <row r="79" spans="2:6" x14ac:dyDescent="0.35">
      <c r="B79" s="3">
        <v>45783</v>
      </c>
      <c r="C79" s="4">
        <v>450</v>
      </c>
      <c r="D79" t="s">
        <v>10</v>
      </c>
      <c r="E79" t="str">
        <f>VLOOKUP(Records[[#This Row],[Item]],ItemCategory[],2,FALSE)</f>
        <v>Expense</v>
      </c>
      <c r="F79" t="str">
        <f>TEXT(Records[[#This Row],[Date]],"MMM")</f>
        <v>May</v>
      </c>
    </row>
    <row r="80" spans="2:6" x14ac:dyDescent="0.35">
      <c r="B80" s="3">
        <v>45785</v>
      </c>
      <c r="C80" s="4">
        <v>15000</v>
      </c>
      <c r="D80" t="s">
        <v>9</v>
      </c>
      <c r="E80" t="str">
        <f>VLOOKUP(Records[[#This Row],[Item]],ItemCategory[],2,FALSE)</f>
        <v>Expense</v>
      </c>
      <c r="F80" t="str">
        <f>TEXT(Records[[#This Row],[Date]],"MMM")</f>
        <v>May</v>
      </c>
    </row>
    <row r="81" spans="2:6" x14ac:dyDescent="0.35">
      <c r="B81" s="3">
        <v>45788</v>
      </c>
      <c r="C81" s="4">
        <v>400</v>
      </c>
      <c r="D81" t="s">
        <v>12</v>
      </c>
      <c r="E81" t="str">
        <f>VLOOKUP(Records[[#This Row],[Item]],ItemCategory[],2,FALSE)</f>
        <v>Expense</v>
      </c>
      <c r="F81" t="str">
        <f>TEXT(Records[[#This Row],[Date]],"MMM")</f>
        <v>May</v>
      </c>
    </row>
    <row r="82" spans="2:6" x14ac:dyDescent="0.35">
      <c r="B82" s="3">
        <v>45789</v>
      </c>
      <c r="C82" s="4">
        <v>1500</v>
      </c>
      <c r="D82" t="s">
        <v>7</v>
      </c>
      <c r="E82" t="str">
        <f>VLOOKUP(Records[[#This Row],[Item]],ItemCategory[],2,FALSE)</f>
        <v>Income</v>
      </c>
      <c r="F82" t="str">
        <f>TEXT(Records[[#This Row],[Date]],"MMM")</f>
        <v>May</v>
      </c>
    </row>
    <row r="83" spans="2:6" x14ac:dyDescent="0.35">
      <c r="B83" s="3">
        <v>45790</v>
      </c>
      <c r="C83" s="4">
        <v>300</v>
      </c>
      <c r="D83" t="s">
        <v>10</v>
      </c>
      <c r="E83" t="str">
        <f>VLOOKUP(Records[[#This Row],[Item]],ItemCategory[],2,FALSE)</f>
        <v>Expense</v>
      </c>
      <c r="F83" t="str">
        <f>TEXT(Records[[#This Row],[Date]],"MMM")</f>
        <v>May</v>
      </c>
    </row>
    <row r="84" spans="2:6" x14ac:dyDescent="0.35">
      <c r="B84" s="3">
        <v>45792</v>
      </c>
      <c r="C84" s="4">
        <v>450</v>
      </c>
      <c r="D84" t="s">
        <v>12</v>
      </c>
      <c r="E84" t="str">
        <f>VLOOKUP(Records[[#This Row],[Item]],ItemCategory[],2,FALSE)</f>
        <v>Expense</v>
      </c>
      <c r="F84" t="str">
        <f>TEXT(Records[[#This Row],[Date]],"MMM")</f>
        <v>May</v>
      </c>
    </row>
    <row r="85" spans="2:6" x14ac:dyDescent="0.35">
      <c r="B85" s="3">
        <v>45795</v>
      </c>
      <c r="C85" s="4">
        <v>200</v>
      </c>
      <c r="D85" t="s">
        <v>13</v>
      </c>
      <c r="E85" t="str">
        <f>VLOOKUP(Records[[#This Row],[Item]],ItemCategory[],2,FALSE)</f>
        <v>Expense</v>
      </c>
      <c r="F85" t="str">
        <f>TEXT(Records[[#This Row],[Date]],"MMM")</f>
        <v>May</v>
      </c>
    </row>
    <row r="86" spans="2:6" x14ac:dyDescent="0.35">
      <c r="B86" s="3">
        <v>45798</v>
      </c>
      <c r="C86" s="4">
        <v>300</v>
      </c>
      <c r="D86" t="s">
        <v>12</v>
      </c>
      <c r="E86" t="str">
        <f>VLOOKUP(Records[[#This Row],[Item]],ItemCategory[],2,FALSE)</f>
        <v>Expense</v>
      </c>
      <c r="F86" t="str">
        <f>TEXT(Records[[#This Row],[Date]],"MMM")</f>
        <v>May</v>
      </c>
    </row>
    <row r="87" spans="2:6" x14ac:dyDescent="0.35">
      <c r="B87" s="3">
        <v>45800</v>
      </c>
      <c r="C87" s="4">
        <v>1500</v>
      </c>
      <c r="D87" t="s">
        <v>7</v>
      </c>
      <c r="E87" t="str">
        <f>VLOOKUP(Records[[#This Row],[Item]],ItemCategory[],2,FALSE)</f>
        <v>Income</v>
      </c>
      <c r="F87" t="str">
        <f>TEXT(Records[[#This Row],[Date]],"MMM")</f>
        <v>May</v>
      </c>
    </row>
    <row r="88" spans="2:6" x14ac:dyDescent="0.35">
      <c r="B88" s="3">
        <v>45801</v>
      </c>
      <c r="C88" s="4">
        <v>1500</v>
      </c>
      <c r="D88" t="s">
        <v>11</v>
      </c>
      <c r="E88" t="str">
        <f>VLOOKUP(Records[[#This Row],[Item]],ItemCategory[],2,FALSE)</f>
        <v>Expense</v>
      </c>
      <c r="F88" t="str">
        <f>TEXT(Records[[#This Row],[Date]],"MMM")</f>
        <v>May</v>
      </c>
    </row>
    <row r="89" spans="2:6" x14ac:dyDescent="0.35">
      <c r="B89" s="3">
        <v>45802</v>
      </c>
      <c r="C89" s="4">
        <v>150</v>
      </c>
      <c r="D89" t="s">
        <v>12</v>
      </c>
      <c r="E89" t="str">
        <f>VLOOKUP(Records[[#This Row],[Item]],ItemCategory[],2,FALSE)</f>
        <v>Expense</v>
      </c>
      <c r="F89" t="str">
        <f>TEXT(Records[[#This Row],[Date]],"MMM")</f>
        <v>May</v>
      </c>
    </row>
    <row r="90" spans="2:6" x14ac:dyDescent="0.35">
      <c r="B90" s="3">
        <v>45804</v>
      </c>
      <c r="C90" s="4">
        <v>600</v>
      </c>
      <c r="D90" t="s">
        <v>13</v>
      </c>
      <c r="E90" t="str">
        <f>VLOOKUP(Records[[#This Row],[Item]],ItemCategory[],2,FALSE)</f>
        <v>Expense</v>
      </c>
      <c r="F90" t="str">
        <f>TEXT(Records[[#This Row],[Date]],"MMM")</f>
        <v>May</v>
      </c>
    </row>
    <row r="91" spans="2:6" x14ac:dyDescent="0.35">
      <c r="B91" s="3">
        <v>45807</v>
      </c>
      <c r="C91" s="4">
        <v>8000</v>
      </c>
      <c r="D91" t="s">
        <v>14</v>
      </c>
      <c r="E91" t="str">
        <f>VLOOKUP(Records[[#This Row],[Item]],ItemCategory[],2,FALSE)</f>
        <v>Expense</v>
      </c>
      <c r="F91" t="str">
        <f>TEXT(Records[[#This Row],[Date]],"MMM")</f>
        <v>May</v>
      </c>
    </row>
    <row r="92" spans="2:6" x14ac:dyDescent="0.35">
      <c r="B92" s="3">
        <v>45808</v>
      </c>
      <c r="C92" s="4">
        <v>25000</v>
      </c>
      <c r="D92" t="s">
        <v>8</v>
      </c>
      <c r="E92" t="str">
        <f>VLOOKUP(Records[[#This Row],[Item]],ItemCategory[],2,FALSE)</f>
        <v xml:space="preserve">Income </v>
      </c>
      <c r="F92" t="str">
        <f>TEXT(Records[[#This Row],[Date]],"MMM")</f>
        <v>May</v>
      </c>
    </row>
    <row r="93" spans="2:6" x14ac:dyDescent="0.35">
      <c r="B93" s="3">
        <v>45809</v>
      </c>
      <c r="C93" s="4">
        <v>55000</v>
      </c>
      <c r="D93" t="s">
        <v>6</v>
      </c>
      <c r="E93" t="str">
        <f>VLOOKUP(Records[[#This Row],[Item]],ItemCategory[],2,FALSE)</f>
        <v>Income</v>
      </c>
      <c r="F93" t="str">
        <f>TEXT(Records[[#This Row],[Date]],"MMM")</f>
        <v>Jun</v>
      </c>
    </row>
    <row r="94" spans="2:6" x14ac:dyDescent="0.35">
      <c r="B94" s="3">
        <v>45811</v>
      </c>
      <c r="C94" s="4">
        <v>450</v>
      </c>
      <c r="D94" t="s">
        <v>12</v>
      </c>
      <c r="E94" t="str">
        <f>VLOOKUP(Records[[#This Row],[Item]],ItemCategory[],2,FALSE)</f>
        <v>Expense</v>
      </c>
      <c r="F94" t="str">
        <f>TEXT(Records[[#This Row],[Date]],"MMM")</f>
        <v>Jun</v>
      </c>
    </row>
    <row r="95" spans="2:6" x14ac:dyDescent="0.35">
      <c r="B95" s="3">
        <v>45812</v>
      </c>
      <c r="C95" s="4">
        <v>2200</v>
      </c>
      <c r="D95" t="s">
        <v>7</v>
      </c>
      <c r="E95" t="str">
        <f>VLOOKUP(Records[[#This Row],[Item]],ItemCategory[],2,FALSE)</f>
        <v>Income</v>
      </c>
      <c r="F95" t="str">
        <f>TEXT(Records[[#This Row],[Date]],"MMM")</f>
        <v>Jun</v>
      </c>
    </row>
    <row r="96" spans="2:6" x14ac:dyDescent="0.35">
      <c r="B96" s="3">
        <v>45816</v>
      </c>
      <c r="C96" s="4">
        <v>15000</v>
      </c>
      <c r="D96" t="s">
        <v>9</v>
      </c>
      <c r="E96" t="str">
        <f>VLOOKUP(Records[[#This Row],[Item]],ItemCategory[],2,FALSE)</f>
        <v>Expense</v>
      </c>
      <c r="F96" t="str">
        <f>TEXT(Records[[#This Row],[Date]],"MMM")</f>
        <v>Jun</v>
      </c>
    </row>
    <row r="97" spans="2:6" x14ac:dyDescent="0.35">
      <c r="B97" s="3">
        <v>45816</v>
      </c>
      <c r="C97" s="4">
        <v>450</v>
      </c>
      <c r="D97" t="s">
        <v>12</v>
      </c>
      <c r="E97" t="str">
        <f>VLOOKUP(Records[[#This Row],[Item]],ItemCategory[],2,FALSE)</f>
        <v>Expense</v>
      </c>
      <c r="F97" t="str">
        <f>TEXT(Records[[#This Row],[Date]],"MMM")</f>
        <v>Jun</v>
      </c>
    </row>
    <row r="98" spans="2:6" x14ac:dyDescent="0.35">
      <c r="B98" s="3">
        <v>45817</v>
      </c>
      <c r="C98" s="4">
        <v>1500</v>
      </c>
      <c r="D98" t="s">
        <v>11</v>
      </c>
      <c r="E98" t="str">
        <f>VLOOKUP(Records[[#This Row],[Item]],ItemCategory[],2,FALSE)</f>
        <v>Expense</v>
      </c>
      <c r="F98" t="str">
        <f>TEXT(Records[[#This Row],[Date]],"MMM")</f>
        <v>Jun</v>
      </c>
    </row>
    <row r="99" spans="2:6" x14ac:dyDescent="0.35">
      <c r="B99" s="3">
        <v>45823</v>
      </c>
      <c r="C99" s="4">
        <v>4500</v>
      </c>
      <c r="D99" t="s">
        <v>8</v>
      </c>
      <c r="E99" t="str">
        <f>VLOOKUP(Records[[#This Row],[Item]],ItemCategory[],2,FALSE)</f>
        <v xml:space="preserve">Income </v>
      </c>
      <c r="F99" t="str">
        <f>TEXT(Records[[#This Row],[Date]],"MMM")</f>
        <v>Jun</v>
      </c>
    </row>
    <row r="100" spans="2:6" x14ac:dyDescent="0.35">
      <c r="B100" s="3">
        <v>45835</v>
      </c>
      <c r="C100" s="4">
        <v>450</v>
      </c>
      <c r="D100" t="s">
        <v>12</v>
      </c>
      <c r="E100" t="str">
        <f>VLOOKUP(Records[[#This Row],[Item]],ItemCategory[],2,FALSE)</f>
        <v>Expense</v>
      </c>
      <c r="F100" t="str">
        <f>TEXT(Records[[#This Row],[Date]],"MMM")</f>
        <v>Jun</v>
      </c>
    </row>
    <row r="101" spans="2:6" x14ac:dyDescent="0.35">
      <c r="B101" s="3">
        <v>45836</v>
      </c>
      <c r="C101" s="4">
        <v>800</v>
      </c>
      <c r="D101" t="s">
        <v>13</v>
      </c>
      <c r="E101" t="str">
        <f>VLOOKUP(Records[[#This Row],[Item]],ItemCategory[],2,FALSE)</f>
        <v>Expense</v>
      </c>
      <c r="F101" t="str">
        <f>TEXT(Records[[#This Row],[Date]],"MMM")</f>
        <v>Jun</v>
      </c>
    </row>
    <row r="102" spans="2:6" x14ac:dyDescent="0.35">
      <c r="B102" s="3">
        <v>45837</v>
      </c>
      <c r="C102" s="4">
        <v>4500</v>
      </c>
      <c r="D102" t="s">
        <v>14</v>
      </c>
      <c r="E102" t="str">
        <f>VLOOKUP(Records[[#This Row],[Item]],ItemCategory[],2,FALSE)</f>
        <v>Expense</v>
      </c>
      <c r="F102" t="str">
        <f>TEXT(Records[[#This Row],[Date]],"MMM")</f>
        <v>Jun</v>
      </c>
    </row>
    <row r="103" spans="2:6" x14ac:dyDescent="0.35">
      <c r="B103" s="3">
        <v>45838</v>
      </c>
      <c r="C103" s="4">
        <v>300</v>
      </c>
      <c r="D103" t="s">
        <v>12</v>
      </c>
      <c r="E103" t="str">
        <f>VLOOKUP(Records[[#This Row],[Item]],ItemCategory[],2,FALSE)</f>
        <v>Expense</v>
      </c>
      <c r="F103" t="str">
        <f>TEXT(Records[[#This Row],[Date]],"MMM")</f>
        <v>Jun</v>
      </c>
    </row>
    <row r="104" spans="2:6" x14ac:dyDescent="0.35">
      <c r="B104" s="3">
        <v>45839</v>
      </c>
      <c r="C104" s="4">
        <v>400</v>
      </c>
      <c r="D104" t="s">
        <v>13</v>
      </c>
      <c r="E104" t="str">
        <f>VLOOKUP(Records[[#This Row],[Item]],ItemCategory[],2,FALSE)</f>
        <v>Expense</v>
      </c>
      <c r="F104" t="str">
        <f>TEXT(Records[[#This Row],[Date]],"MMM")</f>
        <v>Jul</v>
      </c>
    </row>
    <row r="105" spans="2:6" x14ac:dyDescent="0.35">
      <c r="B105" s="3">
        <v>45839</v>
      </c>
      <c r="C105" s="4">
        <v>61000</v>
      </c>
      <c r="D105" t="s">
        <v>6</v>
      </c>
      <c r="E105" t="str">
        <f>VLOOKUP(Records[[#This Row],[Item]],ItemCategory[],2,FALSE)</f>
        <v>Income</v>
      </c>
      <c r="F105" t="str">
        <f>TEXT(Records[[#This Row],[Date]],"MMM")</f>
        <v>Jul</v>
      </c>
    </row>
    <row r="106" spans="2:6" x14ac:dyDescent="0.35">
      <c r="B106" s="3">
        <v>45840</v>
      </c>
      <c r="C106" s="4">
        <v>200</v>
      </c>
      <c r="D106" t="s">
        <v>12</v>
      </c>
      <c r="E106" t="str">
        <f>VLOOKUP(Records[[#This Row],[Item]],ItemCategory[],2,FALSE)</f>
        <v>Expense</v>
      </c>
      <c r="F106" t="str">
        <f>TEXT(Records[[#This Row],[Date]],"MMM")</f>
        <v>Jul</v>
      </c>
    </row>
    <row r="107" spans="2:6" x14ac:dyDescent="0.35">
      <c r="B107" s="3">
        <v>45841</v>
      </c>
      <c r="C107" s="4">
        <v>1200</v>
      </c>
      <c r="D107" t="s">
        <v>18</v>
      </c>
      <c r="E107" t="str">
        <f>VLOOKUP(Records[[#This Row],[Item]],ItemCategory[],2,FALSE)</f>
        <v>Expense</v>
      </c>
      <c r="F107" t="str">
        <f>TEXT(Records[[#This Row],[Date]],"MMM")</f>
        <v>Jul</v>
      </c>
    </row>
    <row r="108" spans="2:6" x14ac:dyDescent="0.35">
      <c r="B108" s="3">
        <v>45843</v>
      </c>
      <c r="C108" s="4">
        <v>2000</v>
      </c>
      <c r="D108" t="s">
        <v>7</v>
      </c>
      <c r="E108" t="str">
        <f>VLOOKUP(Records[[#This Row],[Item]],ItemCategory[],2,FALSE)</f>
        <v>Income</v>
      </c>
      <c r="F108" t="str">
        <f>TEXT(Records[[#This Row],[Date]],"MMM")</f>
        <v>Jul</v>
      </c>
    </row>
    <row r="109" spans="2:6" x14ac:dyDescent="0.35">
      <c r="B109" s="3">
        <v>45846</v>
      </c>
      <c r="C109" s="4">
        <v>18000</v>
      </c>
      <c r="D109" t="s">
        <v>9</v>
      </c>
      <c r="E109" t="str">
        <f>VLOOKUP(Records[[#This Row],[Item]],ItemCategory[],2,FALSE)</f>
        <v>Expense</v>
      </c>
      <c r="F109" t="str">
        <f>TEXT(Records[[#This Row],[Date]],"MMM")</f>
        <v>Jul</v>
      </c>
    </row>
    <row r="110" spans="2:6" x14ac:dyDescent="0.35">
      <c r="B110" s="3">
        <v>45846</v>
      </c>
      <c r="C110" s="4">
        <v>250</v>
      </c>
      <c r="D110" t="s">
        <v>12</v>
      </c>
      <c r="E110" t="str">
        <f>VLOOKUP(Records[[#This Row],[Item]],ItemCategory[],2,FALSE)</f>
        <v>Expense</v>
      </c>
      <c r="F110" t="str">
        <f>TEXT(Records[[#This Row],[Date]],"MMM")</f>
        <v>Jul</v>
      </c>
    </row>
    <row r="111" spans="2:6" x14ac:dyDescent="0.35">
      <c r="B111" s="3">
        <v>45849</v>
      </c>
      <c r="C111" s="4">
        <v>350</v>
      </c>
      <c r="D111" t="s">
        <v>10</v>
      </c>
      <c r="E111" t="str">
        <f>VLOOKUP(Records[[#This Row],[Item]],ItemCategory[],2,FALSE)</f>
        <v>Expense</v>
      </c>
      <c r="F111" t="str">
        <f>TEXT(Records[[#This Row],[Date]],"MMM")</f>
        <v>Jul</v>
      </c>
    </row>
    <row r="112" spans="2:6" x14ac:dyDescent="0.35">
      <c r="B112" s="3">
        <v>45850</v>
      </c>
      <c r="C112" s="4">
        <v>1000</v>
      </c>
      <c r="D112" t="s">
        <v>7</v>
      </c>
      <c r="E112" t="str">
        <f>VLOOKUP(Records[[#This Row],[Item]],ItemCategory[],2,FALSE)</f>
        <v>Income</v>
      </c>
      <c r="F112" t="str">
        <f>TEXT(Records[[#This Row],[Date]],"MMM")</f>
        <v>Jul</v>
      </c>
    </row>
    <row r="113" spans="2:6" x14ac:dyDescent="0.35">
      <c r="B113" s="3">
        <v>45851</v>
      </c>
      <c r="C113" s="4">
        <v>1500</v>
      </c>
      <c r="D113" t="s">
        <v>11</v>
      </c>
      <c r="E113" t="str">
        <f>VLOOKUP(Records[[#This Row],[Item]],ItemCategory[],2,FALSE)</f>
        <v>Expense</v>
      </c>
      <c r="F113" t="str">
        <f>TEXT(Records[[#This Row],[Date]],"MMM")</f>
        <v>Jul</v>
      </c>
    </row>
    <row r="114" spans="2:6" x14ac:dyDescent="0.35">
      <c r="B114" s="3">
        <v>45854</v>
      </c>
      <c r="C114" s="4">
        <v>150</v>
      </c>
      <c r="D114" t="s">
        <v>12</v>
      </c>
      <c r="E114" t="str">
        <f>VLOOKUP(Records[[#This Row],[Item]],ItemCategory[],2,FALSE)</f>
        <v>Expense</v>
      </c>
      <c r="F114" t="str">
        <f>TEXT(Records[[#This Row],[Date]],"MMM")</f>
        <v>Jul</v>
      </c>
    </row>
    <row r="115" spans="2:6" x14ac:dyDescent="0.35">
      <c r="B115" s="3">
        <v>45854</v>
      </c>
      <c r="C115" s="4">
        <v>500</v>
      </c>
      <c r="D115" t="s">
        <v>13</v>
      </c>
      <c r="E115" t="str">
        <f>VLOOKUP(Records[[#This Row],[Item]],ItemCategory[],2,FALSE)</f>
        <v>Expense</v>
      </c>
      <c r="F115" t="str">
        <f>TEXT(Records[[#This Row],[Date]],"MMM")</f>
        <v>Jul</v>
      </c>
    </row>
    <row r="116" spans="2:6" x14ac:dyDescent="0.35">
      <c r="B116" s="3">
        <v>45856</v>
      </c>
      <c r="C116" s="4">
        <v>30000</v>
      </c>
      <c r="D116" t="s">
        <v>8</v>
      </c>
      <c r="E116" t="str">
        <f>VLOOKUP(Records[[#This Row],[Item]],ItemCategory[],2,FALSE)</f>
        <v xml:space="preserve">Income </v>
      </c>
      <c r="F116" t="str">
        <f>TEXT(Records[[#This Row],[Date]],"MMM")</f>
        <v>Jul</v>
      </c>
    </row>
    <row r="117" spans="2:6" x14ac:dyDescent="0.35">
      <c r="B117" s="3">
        <v>45861</v>
      </c>
      <c r="C117" s="4">
        <v>5500</v>
      </c>
      <c r="D117" t="s">
        <v>14</v>
      </c>
      <c r="E117" t="str">
        <f>VLOOKUP(Records[[#This Row],[Item]],ItemCategory[],2,FALSE)</f>
        <v>Expense</v>
      </c>
      <c r="F117" t="str">
        <f>TEXT(Records[[#This Row],[Date]],"MMM")</f>
        <v>Jul</v>
      </c>
    </row>
    <row r="118" spans="2:6" x14ac:dyDescent="0.35">
      <c r="B118" s="3">
        <v>45866</v>
      </c>
      <c r="C118" s="4">
        <v>250</v>
      </c>
      <c r="D118" t="s">
        <v>12</v>
      </c>
      <c r="E118" t="str">
        <f>VLOOKUP(Records[[#This Row],[Item]],ItemCategory[],2,FALSE)</f>
        <v>Expense</v>
      </c>
      <c r="F118" t="str">
        <f>TEXT(Records[[#This Row],[Date]],"MMM")</f>
        <v>Jul</v>
      </c>
    </row>
    <row r="119" spans="2:6" x14ac:dyDescent="0.35">
      <c r="B119" s="3">
        <v>45870</v>
      </c>
      <c r="C119" s="4">
        <v>61500</v>
      </c>
      <c r="D119" t="s">
        <v>6</v>
      </c>
      <c r="E119" t="str">
        <f>VLOOKUP(Records[[#This Row],[Item]],ItemCategory[],2,FALSE)</f>
        <v>Income</v>
      </c>
      <c r="F119" t="str">
        <f>TEXT(Records[[#This Row],[Date]],"MMM")</f>
        <v>Aug</v>
      </c>
    </row>
    <row r="120" spans="2:6" x14ac:dyDescent="0.35">
      <c r="B120" s="3">
        <v>45876</v>
      </c>
      <c r="C120" s="4">
        <v>18000</v>
      </c>
      <c r="D120" t="s">
        <v>9</v>
      </c>
      <c r="E120" t="str">
        <f>VLOOKUP(Records[[#This Row],[Item]],ItemCategory[],2,FALSE)</f>
        <v>Expense</v>
      </c>
      <c r="F120" t="str">
        <f>TEXT(Records[[#This Row],[Date]],"MMM")</f>
        <v>Aug</v>
      </c>
    </row>
    <row r="121" spans="2:6" x14ac:dyDescent="0.35">
      <c r="B121" s="3">
        <v>45879</v>
      </c>
      <c r="C121" s="4">
        <v>300</v>
      </c>
      <c r="D121" t="s">
        <v>12</v>
      </c>
      <c r="E121" t="str">
        <f>VLOOKUP(Records[[#This Row],[Item]],ItemCategory[],2,FALSE)</f>
        <v>Expense</v>
      </c>
      <c r="F121" t="str">
        <f>TEXT(Records[[#This Row],[Date]],"MMM")</f>
        <v>Aug</v>
      </c>
    </row>
    <row r="122" spans="2:6" x14ac:dyDescent="0.35">
      <c r="B122" s="3">
        <v>45880</v>
      </c>
      <c r="C122" s="4">
        <v>5000</v>
      </c>
      <c r="D122" t="s">
        <v>7</v>
      </c>
      <c r="E122" t="str">
        <f>VLOOKUP(Records[[#This Row],[Item]],ItemCategory[],2,FALSE)</f>
        <v>Income</v>
      </c>
      <c r="F122" t="str">
        <f>TEXT(Records[[#This Row],[Date]],"MMM")</f>
        <v>Aug</v>
      </c>
    </row>
    <row r="123" spans="2:6" x14ac:dyDescent="0.35">
      <c r="B123" s="3">
        <v>45881</v>
      </c>
      <c r="C123" s="4">
        <v>2000</v>
      </c>
      <c r="D123" t="s">
        <v>11</v>
      </c>
      <c r="E123" t="str">
        <f>VLOOKUP(Records[[#This Row],[Item]],ItemCategory[],2,FALSE)</f>
        <v>Expense</v>
      </c>
      <c r="F123" t="str">
        <f>TEXT(Records[[#This Row],[Date]],"MMM")</f>
        <v>Aug</v>
      </c>
    </row>
    <row r="124" spans="2:6" x14ac:dyDescent="0.35">
      <c r="B124" s="3">
        <v>45883</v>
      </c>
      <c r="C124" s="4">
        <v>400</v>
      </c>
      <c r="D124" t="s">
        <v>12</v>
      </c>
      <c r="E124" t="str">
        <f>VLOOKUP(Records[[#This Row],[Item]],ItemCategory[],2,FALSE)</f>
        <v>Expense</v>
      </c>
      <c r="F124" t="str">
        <f>TEXT(Records[[#This Row],[Date]],"MMM")</f>
        <v>Aug</v>
      </c>
    </row>
    <row r="125" spans="2:6" x14ac:dyDescent="0.35">
      <c r="B125" s="3">
        <v>45886</v>
      </c>
      <c r="C125" s="4">
        <v>650</v>
      </c>
      <c r="D125" t="s">
        <v>13</v>
      </c>
      <c r="E125" t="str">
        <f>VLOOKUP(Records[[#This Row],[Item]],ItemCategory[],2,FALSE)</f>
        <v>Expense</v>
      </c>
      <c r="F125" t="str">
        <f>TEXT(Records[[#This Row],[Date]],"MMM")</f>
        <v>Aug</v>
      </c>
    </row>
    <row r="126" spans="2:6" x14ac:dyDescent="0.35">
      <c r="B126" s="3">
        <v>45889</v>
      </c>
      <c r="C126" s="4">
        <v>14000</v>
      </c>
      <c r="D126" t="s">
        <v>14</v>
      </c>
      <c r="E126" t="str">
        <f>VLOOKUP(Records[[#This Row],[Item]],ItemCategory[],2,FALSE)</f>
        <v>Expense</v>
      </c>
      <c r="F126" t="str">
        <f>TEXT(Records[[#This Row],[Date]],"MMM")</f>
        <v>Aug</v>
      </c>
    </row>
    <row r="127" spans="2:6" x14ac:dyDescent="0.35">
      <c r="B127" s="3">
        <v>45891</v>
      </c>
      <c r="C127" s="4">
        <v>350</v>
      </c>
      <c r="D127" t="s">
        <v>12</v>
      </c>
      <c r="E127" t="str">
        <f>VLOOKUP(Records[[#This Row],[Item]],ItemCategory[],2,FALSE)</f>
        <v>Expense</v>
      </c>
      <c r="F127" t="str">
        <f>TEXT(Records[[#This Row],[Date]],"MMM")</f>
        <v>Aug</v>
      </c>
    </row>
    <row r="128" spans="2:6" x14ac:dyDescent="0.35">
      <c r="B128" s="3">
        <v>45892</v>
      </c>
      <c r="C128" s="4">
        <v>4000</v>
      </c>
      <c r="D128" t="s">
        <v>7</v>
      </c>
      <c r="E128" t="str">
        <f>VLOOKUP(Records[[#This Row],[Item]],ItemCategory[],2,FALSE)</f>
        <v>Income</v>
      </c>
      <c r="F128" t="str">
        <f>TEXT(Records[[#This Row],[Date]],"MMM")</f>
        <v>Aug</v>
      </c>
    </row>
    <row r="129" spans="2:6" x14ac:dyDescent="0.35">
      <c r="B129" s="3">
        <v>45893</v>
      </c>
      <c r="C129" s="4">
        <v>900</v>
      </c>
      <c r="D129" t="s">
        <v>10</v>
      </c>
      <c r="E129" t="str">
        <f>VLOOKUP(Records[[#This Row],[Item]],ItemCategory[],2,FALSE)</f>
        <v>Expense</v>
      </c>
      <c r="F129" t="str">
        <f>TEXT(Records[[#This Row],[Date]],"MMM")</f>
        <v>Aug</v>
      </c>
    </row>
    <row r="130" spans="2:6" x14ac:dyDescent="0.35">
      <c r="B130" s="3">
        <v>45895</v>
      </c>
      <c r="C130" s="4">
        <v>400</v>
      </c>
      <c r="D130" t="s">
        <v>12</v>
      </c>
      <c r="E130" t="str">
        <f>VLOOKUP(Records[[#This Row],[Item]],ItemCategory[],2,FALSE)</f>
        <v>Expense</v>
      </c>
      <c r="F130" t="str">
        <f>TEXT(Records[[#This Row],[Date]],"MMM")</f>
        <v>Aug</v>
      </c>
    </row>
    <row r="131" spans="2:6" x14ac:dyDescent="0.35">
      <c r="B131" s="3">
        <v>45898</v>
      </c>
      <c r="C131" s="4">
        <v>300</v>
      </c>
      <c r="D131" t="s">
        <v>13</v>
      </c>
      <c r="E131" t="str">
        <f>VLOOKUP(Records[[#This Row],[Item]],ItemCategory[],2,FALSE)</f>
        <v>Expense</v>
      </c>
      <c r="F131" t="str">
        <f>TEXT(Records[[#This Row],[Date]],"MMM")</f>
        <v>Aug</v>
      </c>
    </row>
    <row r="132" spans="2:6" x14ac:dyDescent="0.35">
      <c r="B132" s="3">
        <v>45899</v>
      </c>
      <c r="C132" s="4">
        <v>25000</v>
      </c>
      <c r="D132" t="s">
        <v>8</v>
      </c>
      <c r="E132" t="str">
        <f>VLOOKUP(Records[[#This Row],[Item]],ItemCategory[],2,FALSE)</f>
        <v xml:space="preserve">Income </v>
      </c>
      <c r="F132" t="str">
        <f>TEXT(Records[[#This Row],[Date]],"MMM")</f>
        <v>Aug</v>
      </c>
    </row>
    <row r="133" spans="2:6" x14ac:dyDescent="0.35">
      <c r="B133" s="3">
        <v>45901</v>
      </c>
      <c r="C133" s="4">
        <v>18000</v>
      </c>
      <c r="D133" t="s">
        <v>9</v>
      </c>
      <c r="E133" t="str">
        <f>VLOOKUP(Records[[#This Row],[Item]],ItemCategory[],2,FALSE)</f>
        <v>Expense</v>
      </c>
      <c r="F133" t="str">
        <f>TEXT(Records[[#This Row],[Date]],"MMM")</f>
        <v>Sep</v>
      </c>
    </row>
    <row r="134" spans="2:6" x14ac:dyDescent="0.35">
      <c r="B134" s="3">
        <v>45902</v>
      </c>
      <c r="C134" s="4">
        <v>250</v>
      </c>
      <c r="D134" t="s">
        <v>12</v>
      </c>
      <c r="E134" t="str">
        <f>VLOOKUP(Records[[#This Row],[Item]],ItemCategory[],2,FALSE)</f>
        <v>Expense</v>
      </c>
      <c r="F134" t="str">
        <f>TEXT(Records[[#This Row],[Date]],"MMM")</f>
        <v>Sep</v>
      </c>
    </row>
    <row r="135" spans="2:6" x14ac:dyDescent="0.35">
      <c r="B135" s="3">
        <v>45903</v>
      </c>
      <c r="C135" s="4">
        <v>350</v>
      </c>
      <c r="D135" t="s">
        <v>10</v>
      </c>
      <c r="E135" t="str">
        <f>VLOOKUP(Records[[#This Row],[Item]],ItemCategory[],2,FALSE)</f>
        <v>Expense</v>
      </c>
      <c r="F135" t="str">
        <f>TEXT(Records[[#This Row],[Date]],"MMM")</f>
        <v>Sep</v>
      </c>
    </row>
    <row r="136" spans="2:6" x14ac:dyDescent="0.35">
      <c r="B136" s="3">
        <v>45904</v>
      </c>
      <c r="C136" s="4">
        <v>1000</v>
      </c>
      <c r="D136" t="s">
        <v>7</v>
      </c>
      <c r="E136" t="str">
        <f>VLOOKUP(Records[[#This Row],[Item]],ItemCategory[],2,FALSE)</f>
        <v>Income</v>
      </c>
      <c r="F136" t="str">
        <f>TEXT(Records[[#This Row],[Date]],"MMM")</f>
        <v>Sep</v>
      </c>
    </row>
    <row r="137" spans="2:6" x14ac:dyDescent="0.35">
      <c r="B137" s="3">
        <v>45905</v>
      </c>
      <c r="C137" s="4">
        <v>1500</v>
      </c>
      <c r="D137" t="s">
        <v>11</v>
      </c>
      <c r="E137" t="str">
        <f>VLOOKUP(Records[[#This Row],[Item]],ItemCategory[],2,FALSE)</f>
        <v>Expense</v>
      </c>
      <c r="F137" t="str">
        <f>TEXT(Records[[#This Row],[Date]],"MMM")</f>
        <v>Sep</v>
      </c>
    </row>
    <row r="138" spans="2:6" x14ac:dyDescent="0.35">
      <c r="B138" s="3">
        <v>45906</v>
      </c>
      <c r="C138" s="4">
        <v>150</v>
      </c>
      <c r="D138" t="s">
        <v>12</v>
      </c>
      <c r="E138" t="str">
        <f>VLOOKUP(Records[[#This Row],[Item]],ItemCategory[],2,FALSE)</f>
        <v>Expense</v>
      </c>
      <c r="F138" t="str">
        <f>TEXT(Records[[#This Row],[Date]],"MMM")</f>
        <v>Sep</v>
      </c>
    </row>
    <row r="139" spans="2:6" x14ac:dyDescent="0.35">
      <c r="B139" s="3">
        <v>45907</v>
      </c>
      <c r="C139" s="4">
        <v>500</v>
      </c>
      <c r="D139" t="s">
        <v>13</v>
      </c>
      <c r="E139" t="str">
        <f>VLOOKUP(Records[[#This Row],[Item]],ItemCategory[],2,FALSE)</f>
        <v>Expense</v>
      </c>
      <c r="F139" t="str">
        <f>TEXT(Records[[#This Row],[Date]],"MMM")</f>
        <v>Sep</v>
      </c>
    </row>
    <row r="140" spans="2:6" x14ac:dyDescent="0.35">
      <c r="B140" s="3">
        <v>45908</v>
      </c>
      <c r="C140" s="4">
        <v>30000</v>
      </c>
      <c r="D140" t="s">
        <v>8</v>
      </c>
      <c r="E140" t="str">
        <f>VLOOKUP(Records[[#This Row],[Item]],ItemCategory[],2,FALSE)</f>
        <v xml:space="preserve">Income </v>
      </c>
      <c r="F140" t="str">
        <f>TEXT(Records[[#This Row],[Date]],"MMM")</f>
        <v>Sep</v>
      </c>
    </row>
    <row r="141" spans="2:6" x14ac:dyDescent="0.35">
      <c r="B141" s="3">
        <v>45909</v>
      </c>
      <c r="C141" s="4">
        <v>5500</v>
      </c>
      <c r="D141" t="s">
        <v>14</v>
      </c>
      <c r="E141" t="str">
        <f>VLOOKUP(Records[[#This Row],[Item]],ItemCategory[],2,FALSE)</f>
        <v>Expense</v>
      </c>
      <c r="F141" t="str">
        <f>TEXT(Records[[#This Row],[Date]],"MMM")</f>
        <v>Sep</v>
      </c>
    </row>
    <row r="142" spans="2:6" x14ac:dyDescent="0.35">
      <c r="B142" s="3">
        <v>45910</v>
      </c>
      <c r="C142" s="4">
        <v>250</v>
      </c>
      <c r="D142" t="s">
        <v>12</v>
      </c>
      <c r="E142" t="str">
        <f>VLOOKUP(Records[[#This Row],[Item]],ItemCategory[],2,FALSE)</f>
        <v>Expense</v>
      </c>
      <c r="F142" t="str">
        <f>TEXT(Records[[#This Row],[Date]],"MMM")</f>
        <v>Sep</v>
      </c>
    </row>
    <row r="143" spans="2:6" x14ac:dyDescent="0.35">
      <c r="B143" s="3">
        <v>45913</v>
      </c>
      <c r="C143" s="4">
        <v>61500</v>
      </c>
      <c r="D143" t="s">
        <v>6</v>
      </c>
      <c r="E143" t="str">
        <f>VLOOKUP(Records[[#This Row],[Item]],ItemCategory[],2,FALSE)</f>
        <v>Income</v>
      </c>
      <c r="F143" t="str">
        <f>TEXT(Records[[#This Row],[Date]],"MMM")</f>
        <v>Sep</v>
      </c>
    </row>
    <row r="144" spans="2:6" x14ac:dyDescent="0.35">
      <c r="B144" s="3">
        <v>45915</v>
      </c>
      <c r="C144" s="4">
        <v>18000</v>
      </c>
      <c r="D144" t="s">
        <v>9</v>
      </c>
      <c r="E144" t="str">
        <f>VLOOKUP(Records[[#This Row],[Item]],ItemCategory[],2,FALSE)</f>
        <v>Expense</v>
      </c>
      <c r="F144" t="str">
        <f>TEXT(Records[[#This Row],[Date]],"MMM")</f>
        <v>Sep</v>
      </c>
    </row>
    <row r="145" spans="2:6" x14ac:dyDescent="0.35">
      <c r="B145" s="3">
        <v>45917</v>
      </c>
      <c r="C145" s="4">
        <v>300</v>
      </c>
      <c r="D145" t="s">
        <v>12</v>
      </c>
      <c r="E145" t="str">
        <f>VLOOKUP(Records[[#This Row],[Item]],ItemCategory[],2,FALSE)</f>
        <v>Expense</v>
      </c>
      <c r="F145" t="str">
        <f>TEXT(Records[[#This Row],[Date]],"MMM")</f>
        <v>Sep</v>
      </c>
    </row>
    <row r="146" spans="2:6" x14ac:dyDescent="0.35">
      <c r="B146" s="3">
        <v>45918</v>
      </c>
      <c r="C146" s="4">
        <v>5000</v>
      </c>
      <c r="D146" t="s">
        <v>7</v>
      </c>
      <c r="E146" t="str">
        <f>VLOOKUP(Records[[#This Row],[Item]],ItemCategory[],2,FALSE)</f>
        <v>Income</v>
      </c>
      <c r="F146" t="str">
        <f>TEXT(Records[[#This Row],[Date]],"MMM")</f>
        <v>Sep</v>
      </c>
    </row>
    <row r="147" spans="2:6" x14ac:dyDescent="0.35">
      <c r="B147" s="3">
        <v>45918</v>
      </c>
      <c r="C147" s="4">
        <v>2000</v>
      </c>
      <c r="D147" t="s">
        <v>11</v>
      </c>
      <c r="E147" t="str">
        <f>VLOOKUP(Records[[#This Row],[Item]],ItemCategory[],2,FALSE)</f>
        <v>Expense</v>
      </c>
      <c r="F147" t="str">
        <f>TEXT(Records[[#This Row],[Date]],"MMM")</f>
        <v>Sep</v>
      </c>
    </row>
    <row r="148" spans="2:6" x14ac:dyDescent="0.35">
      <c r="B148" s="3">
        <v>45923</v>
      </c>
      <c r="C148" s="4">
        <v>400</v>
      </c>
      <c r="D148" t="s">
        <v>12</v>
      </c>
      <c r="E148" t="str">
        <f>VLOOKUP(Records[[#This Row],[Item]],ItemCategory[],2,FALSE)</f>
        <v>Expense</v>
      </c>
      <c r="F148" t="str">
        <f>TEXT(Records[[#This Row],[Date]],"MMM")</f>
        <v>Sep</v>
      </c>
    </row>
    <row r="149" spans="2:6" x14ac:dyDescent="0.35">
      <c r="B149" s="3">
        <v>45925</v>
      </c>
      <c r="C149" s="4">
        <v>650</v>
      </c>
      <c r="D149" t="s">
        <v>13</v>
      </c>
      <c r="E149" t="str">
        <f>VLOOKUP(Records[[#This Row],[Item]],ItemCategory[],2,FALSE)</f>
        <v>Expense</v>
      </c>
      <c r="F149" t="str">
        <f>TEXT(Records[[#This Row],[Date]],"MMM")</f>
        <v>Sep</v>
      </c>
    </row>
    <row r="150" spans="2:6" x14ac:dyDescent="0.35">
      <c r="B150" s="3">
        <v>45927</v>
      </c>
      <c r="C150" s="4">
        <v>14000</v>
      </c>
      <c r="D150" t="s">
        <v>14</v>
      </c>
      <c r="E150" t="str">
        <f>VLOOKUP(Records[[#This Row],[Item]],ItemCategory[],2,FALSE)</f>
        <v>Expense</v>
      </c>
      <c r="F150" t="str">
        <f>TEXT(Records[[#This Row],[Date]],"MMM")</f>
        <v>Sep</v>
      </c>
    </row>
    <row r="151" spans="2:6" x14ac:dyDescent="0.35">
      <c r="B151" s="3">
        <v>45929</v>
      </c>
      <c r="C151" s="4">
        <v>350</v>
      </c>
      <c r="D151" t="s">
        <v>12</v>
      </c>
      <c r="E151" t="str">
        <f>VLOOKUP(Records[[#This Row],[Item]],ItemCategory[],2,FALSE)</f>
        <v>Expense</v>
      </c>
      <c r="F151" t="str">
        <f>TEXT(Records[[#This Row],[Date]],"MMM")</f>
        <v>Sep</v>
      </c>
    </row>
    <row r="152" spans="2:6" x14ac:dyDescent="0.35">
      <c r="B152" s="3">
        <v>45930</v>
      </c>
      <c r="C152" s="4">
        <v>4000</v>
      </c>
      <c r="D152" t="s">
        <v>7</v>
      </c>
      <c r="E152" t="str">
        <f>VLOOKUP(Records[[#This Row],[Item]],ItemCategory[],2,FALSE)</f>
        <v>Income</v>
      </c>
      <c r="F152" t="str">
        <f>TEXT(Records[[#This Row],[Date]],"MMM")</f>
        <v>Sep</v>
      </c>
    </row>
    <row r="153" spans="2:6" x14ac:dyDescent="0.35">
      <c r="B153" s="3">
        <v>45931</v>
      </c>
      <c r="C153" s="4">
        <v>900</v>
      </c>
      <c r="D153" t="s">
        <v>10</v>
      </c>
      <c r="E153" t="str">
        <f>VLOOKUP(Records[[#This Row],[Item]],ItemCategory[],2,FALSE)</f>
        <v>Expense</v>
      </c>
      <c r="F153" t="str">
        <f>TEXT(Records[[#This Row],[Date]],"MMM")</f>
        <v>Oct</v>
      </c>
    </row>
    <row r="154" spans="2:6" x14ac:dyDescent="0.35">
      <c r="B154" s="3">
        <v>45932</v>
      </c>
      <c r="C154" s="4">
        <v>400</v>
      </c>
      <c r="D154" t="s">
        <v>12</v>
      </c>
      <c r="E154" t="str">
        <f>VLOOKUP(Records[[#This Row],[Item]],ItemCategory[],2,FALSE)</f>
        <v>Expense</v>
      </c>
      <c r="F154" t="str">
        <f>TEXT(Records[[#This Row],[Date]],"MMM")</f>
        <v>Oct</v>
      </c>
    </row>
    <row r="155" spans="2:6" x14ac:dyDescent="0.35">
      <c r="B155" s="3">
        <v>45936</v>
      </c>
      <c r="C155" s="4">
        <v>300</v>
      </c>
      <c r="D155" t="s">
        <v>13</v>
      </c>
      <c r="E155" t="str">
        <f>VLOOKUP(Records[[#This Row],[Item]],ItemCategory[],2,FALSE)</f>
        <v>Expense</v>
      </c>
      <c r="F155" t="str">
        <f>TEXT(Records[[#This Row],[Date]],"MMM")</f>
        <v>Oct</v>
      </c>
    </row>
    <row r="156" spans="2:6" x14ac:dyDescent="0.35">
      <c r="B156" s="3">
        <v>45940</v>
      </c>
      <c r="C156" s="4">
        <v>25000</v>
      </c>
      <c r="D156" t="s">
        <v>8</v>
      </c>
      <c r="E156" t="str">
        <f>VLOOKUP(Records[[#This Row],[Item]],ItemCategory[],2,FALSE)</f>
        <v xml:space="preserve">Income </v>
      </c>
      <c r="F156" t="str">
        <f>TEXT(Records[[#This Row],[Date]],"MMM")</f>
        <v>Oct</v>
      </c>
    </row>
    <row r="157" spans="2:6" x14ac:dyDescent="0.35">
      <c r="B157" s="3">
        <v>45942</v>
      </c>
      <c r="C157" s="4">
        <v>600</v>
      </c>
      <c r="D157" t="s">
        <v>13</v>
      </c>
      <c r="E157" t="str">
        <f>VLOOKUP(Records[[#This Row],[Item]],ItemCategory[],2,FALSE)</f>
        <v>Expense</v>
      </c>
      <c r="F157" t="str">
        <f>TEXT(Records[[#This Row],[Date]],"MMM")</f>
        <v>Oct</v>
      </c>
    </row>
    <row r="158" spans="2:6" x14ac:dyDescent="0.35">
      <c r="B158" s="3">
        <v>45945</v>
      </c>
      <c r="C158" s="4">
        <v>8000</v>
      </c>
      <c r="D158" t="s">
        <v>14</v>
      </c>
      <c r="E158" t="str">
        <f>VLOOKUP(Records[[#This Row],[Item]],ItemCategory[],2,FALSE)</f>
        <v>Expense</v>
      </c>
      <c r="F158" t="str">
        <f>TEXT(Records[[#This Row],[Date]],"MMM")</f>
        <v>Oct</v>
      </c>
    </row>
    <row r="159" spans="2:6" x14ac:dyDescent="0.35">
      <c r="B159" s="3">
        <v>45945</v>
      </c>
      <c r="C159" s="4">
        <v>25000</v>
      </c>
      <c r="D159" t="s">
        <v>8</v>
      </c>
      <c r="E159" t="str">
        <f>VLOOKUP(Records[[#This Row],[Item]],ItemCategory[],2,FALSE)</f>
        <v xml:space="preserve">Income </v>
      </c>
      <c r="F159" t="str">
        <f>TEXT(Records[[#This Row],[Date]],"MMM")</f>
        <v>Oct</v>
      </c>
    </row>
    <row r="160" spans="2:6" x14ac:dyDescent="0.35">
      <c r="B160" s="3">
        <v>45947</v>
      </c>
      <c r="C160" s="4">
        <v>55000</v>
      </c>
      <c r="D160" t="s">
        <v>6</v>
      </c>
      <c r="E160" t="str">
        <f>VLOOKUP(Records[[#This Row],[Item]],ItemCategory[],2,FALSE)</f>
        <v>Income</v>
      </c>
      <c r="F160" t="str">
        <f>TEXT(Records[[#This Row],[Date]],"MMM")</f>
        <v>Oct</v>
      </c>
    </row>
    <row r="161" spans="2:6" x14ac:dyDescent="0.35">
      <c r="B161" s="3">
        <v>45952</v>
      </c>
      <c r="C161" s="4">
        <v>450</v>
      </c>
      <c r="D161" t="s">
        <v>12</v>
      </c>
      <c r="E161" t="str">
        <f>VLOOKUP(Records[[#This Row],[Item]],ItemCategory[],2,FALSE)</f>
        <v>Expense</v>
      </c>
      <c r="F161" t="str">
        <f>TEXT(Records[[#This Row],[Date]],"MMM")</f>
        <v>Oct</v>
      </c>
    </row>
    <row r="162" spans="2:6" x14ac:dyDescent="0.35">
      <c r="B162" s="3">
        <v>45954</v>
      </c>
      <c r="C162" s="4">
        <v>2200</v>
      </c>
      <c r="D162" t="s">
        <v>7</v>
      </c>
      <c r="E162" t="str">
        <f>VLOOKUP(Records[[#This Row],[Item]],ItemCategory[],2,FALSE)</f>
        <v>Income</v>
      </c>
      <c r="F162" t="str">
        <f>TEXT(Records[[#This Row],[Date]],"MMM")</f>
        <v>Oct</v>
      </c>
    </row>
    <row r="163" spans="2:6" x14ac:dyDescent="0.35">
      <c r="B163" s="3">
        <v>45955</v>
      </c>
      <c r="C163" s="4">
        <v>15000</v>
      </c>
      <c r="D163" t="s">
        <v>9</v>
      </c>
      <c r="E163" t="str">
        <f>VLOOKUP(Records[[#This Row],[Item]],ItemCategory[],2,FALSE)</f>
        <v>Expense</v>
      </c>
      <c r="F163" t="str">
        <f>TEXT(Records[[#This Row],[Date]],"MMM")</f>
        <v>Oct</v>
      </c>
    </row>
    <row r="164" spans="2:6" x14ac:dyDescent="0.35">
      <c r="B164" s="3">
        <v>45955</v>
      </c>
      <c r="C164" s="4">
        <v>450</v>
      </c>
      <c r="D164" t="s">
        <v>12</v>
      </c>
      <c r="E164" t="str">
        <f>VLOOKUP(Records[[#This Row],[Item]],ItemCategory[],2,FALSE)</f>
        <v>Expense</v>
      </c>
      <c r="F164" t="str">
        <f>TEXT(Records[[#This Row],[Date]],"MMM")</f>
        <v>Oct</v>
      </c>
    </row>
    <row r="165" spans="2:6" x14ac:dyDescent="0.35">
      <c r="B165" s="3">
        <v>45957</v>
      </c>
      <c r="C165" s="4">
        <v>1500</v>
      </c>
      <c r="D165" t="s">
        <v>11</v>
      </c>
      <c r="E165" t="str">
        <f>VLOOKUP(Records[[#This Row],[Item]],ItemCategory[],2,FALSE)</f>
        <v>Expense</v>
      </c>
      <c r="F165" t="str">
        <f>TEXT(Records[[#This Row],[Date]],"MMM")</f>
        <v>Oct</v>
      </c>
    </row>
    <row r="166" spans="2:6" x14ac:dyDescent="0.35">
      <c r="B166" s="3">
        <v>45961</v>
      </c>
      <c r="C166" s="4">
        <v>4500</v>
      </c>
      <c r="D166" t="s">
        <v>8</v>
      </c>
      <c r="E166" t="str">
        <f>VLOOKUP(Records[[#This Row],[Item]],ItemCategory[],2,FALSE)</f>
        <v xml:space="preserve">Income </v>
      </c>
      <c r="F166" t="str">
        <f>TEXT(Records[[#This Row],[Date]],"MMM")</f>
        <v>Oct</v>
      </c>
    </row>
    <row r="167" spans="2:6" x14ac:dyDescent="0.35">
      <c r="B167" s="3">
        <v>45962</v>
      </c>
      <c r="C167" s="4">
        <v>450</v>
      </c>
      <c r="D167" t="s">
        <v>12</v>
      </c>
      <c r="E167" t="str">
        <f>VLOOKUP(Records[[#This Row],[Item]],ItemCategory[],2,FALSE)</f>
        <v>Expense</v>
      </c>
      <c r="F167" t="str">
        <f>TEXT(Records[[#This Row],[Date]],"MMM")</f>
        <v>Nov</v>
      </c>
    </row>
    <row r="168" spans="2:6" x14ac:dyDescent="0.35">
      <c r="B168" s="3">
        <v>45965</v>
      </c>
      <c r="C168" s="4">
        <v>800</v>
      </c>
      <c r="D168" t="s">
        <v>13</v>
      </c>
      <c r="E168" t="str">
        <f>VLOOKUP(Records[[#This Row],[Item]],ItemCategory[],2,FALSE)</f>
        <v>Expense</v>
      </c>
      <c r="F168" t="str">
        <f>TEXT(Records[[#This Row],[Date]],"MMM")</f>
        <v>Nov</v>
      </c>
    </row>
    <row r="169" spans="2:6" x14ac:dyDescent="0.35">
      <c r="B169" s="3">
        <v>45967</v>
      </c>
      <c r="C169" s="4">
        <v>4500</v>
      </c>
      <c r="D169" t="s">
        <v>14</v>
      </c>
      <c r="E169" t="str">
        <f>VLOOKUP(Records[[#This Row],[Item]],ItemCategory[],2,FALSE)</f>
        <v>Expense</v>
      </c>
      <c r="F169" t="str">
        <f>TEXT(Records[[#This Row],[Date]],"MMM")</f>
        <v>Nov</v>
      </c>
    </row>
    <row r="170" spans="2:6" x14ac:dyDescent="0.35">
      <c r="B170" s="3">
        <v>45970</v>
      </c>
      <c r="C170" s="4">
        <v>300</v>
      </c>
      <c r="D170" t="s">
        <v>12</v>
      </c>
      <c r="E170" t="str">
        <f>VLOOKUP(Records[[#This Row],[Item]],ItemCategory[],2,FALSE)</f>
        <v>Expense</v>
      </c>
      <c r="F170" t="str">
        <f>TEXT(Records[[#This Row],[Date]],"MMM")</f>
        <v>Nov</v>
      </c>
    </row>
    <row r="171" spans="2:6" x14ac:dyDescent="0.35">
      <c r="B171" s="3">
        <v>45971</v>
      </c>
      <c r="C171" s="4">
        <v>400</v>
      </c>
      <c r="D171" t="s">
        <v>13</v>
      </c>
      <c r="E171" t="str">
        <f>VLOOKUP(Records[[#This Row],[Item]],ItemCategory[],2,FALSE)</f>
        <v>Expense</v>
      </c>
      <c r="F171" t="str">
        <f>TEXT(Records[[#This Row],[Date]],"MMM")</f>
        <v>Nov</v>
      </c>
    </row>
    <row r="172" spans="2:6" x14ac:dyDescent="0.35">
      <c r="B172" s="3">
        <v>45972</v>
      </c>
      <c r="C172" s="4">
        <v>61000</v>
      </c>
      <c r="D172" t="s">
        <v>6</v>
      </c>
      <c r="E172" t="str">
        <f>VLOOKUP(Records[[#This Row],[Item]],ItemCategory[],2,FALSE)</f>
        <v>Income</v>
      </c>
      <c r="F172" t="str">
        <f>TEXT(Records[[#This Row],[Date]],"MMM")</f>
        <v>Nov</v>
      </c>
    </row>
    <row r="173" spans="2:6" x14ac:dyDescent="0.35">
      <c r="B173" s="3">
        <v>45982</v>
      </c>
      <c r="C173" s="4">
        <v>200</v>
      </c>
      <c r="D173" t="s">
        <v>12</v>
      </c>
      <c r="E173" t="str">
        <f>VLOOKUP(Records[[#This Row],[Item]],ItemCategory[],2,FALSE)</f>
        <v>Expense</v>
      </c>
      <c r="F173" t="str">
        <f>TEXT(Records[[#This Row],[Date]],"MMM")</f>
        <v>Nov</v>
      </c>
    </row>
    <row r="174" spans="2:6" x14ac:dyDescent="0.35">
      <c r="B174" s="3">
        <v>45983</v>
      </c>
      <c r="C174" s="4">
        <v>1200</v>
      </c>
      <c r="D174" t="s">
        <v>18</v>
      </c>
      <c r="E174" t="str">
        <f>VLOOKUP(Records[[#This Row],[Item]],ItemCategory[],2,FALSE)</f>
        <v>Expense</v>
      </c>
      <c r="F174" t="str">
        <f>TEXT(Records[[#This Row],[Date]],"MMM")</f>
        <v>Nov</v>
      </c>
    </row>
    <row r="175" spans="2:6" x14ac:dyDescent="0.35">
      <c r="B175" s="3">
        <v>45984</v>
      </c>
      <c r="C175" s="4">
        <v>300</v>
      </c>
      <c r="D175" t="s">
        <v>13</v>
      </c>
      <c r="E175" t="str">
        <f>VLOOKUP(Records[[#This Row],[Item]],ItemCategory[],2,FALSE)</f>
        <v>Expense</v>
      </c>
      <c r="F175" t="str">
        <f>TEXT(Records[[#This Row],[Date]],"MMM")</f>
        <v>Nov</v>
      </c>
    </row>
    <row r="176" spans="2:6" x14ac:dyDescent="0.35">
      <c r="B176" s="3">
        <v>45985</v>
      </c>
      <c r="C176" s="4">
        <v>4500</v>
      </c>
      <c r="D176" t="s">
        <v>14</v>
      </c>
      <c r="E176" t="str">
        <f>VLOOKUP(Records[[#This Row],[Item]],ItemCategory[],2,FALSE)</f>
        <v>Expense</v>
      </c>
      <c r="F176" t="str">
        <f>TEXT(Records[[#This Row],[Date]],"MMM")</f>
        <v>Nov</v>
      </c>
    </row>
    <row r="177" spans="2:6" x14ac:dyDescent="0.35">
      <c r="B177" s="3">
        <v>45986</v>
      </c>
      <c r="C177" s="4">
        <v>750</v>
      </c>
      <c r="D177" t="s">
        <v>10</v>
      </c>
      <c r="E177" t="str">
        <f>VLOOKUP(Records[[#This Row],[Item]],ItemCategory[],2,FALSE)</f>
        <v>Expense</v>
      </c>
      <c r="F177" t="str">
        <f>TEXT(Records[[#This Row],[Date]],"MMM")</f>
        <v>Nov</v>
      </c>
    </row>
    <row r="178" spans="2:6" x14ac:dyDescent="0.35">
      <c r="B178" s="3">
        <v>45987</v>
      </c>
      <c r="C178" s="4">
        <v>7500</v>
      </c>
      <c r="D178" t="s">
        <v>7</v>
      </c>
      <c r="E178" t="str">
        <f>VLOOKUP(Records[[#This Row],[Item]],ItemCategory[],2,FALSE)</f>
        <v>Income</v>
      </c>
      <c r="F178" t="str">
        <f>TEXT(Records[[#This Row],[Date]],"MMM")</f>
        <v>Nov</v>
      </c>
    </row>
    <row r="179" spans="2:6" x14ac:dyDescent="0.35">
      <c r="B179" s="3">
        <v>45988</v>
      </c>
      <c r="C179" s="4">
        <v>600</v>
      </c>
      <c r="D179" t="s">
        <v>13</v>
      </c>
      <c r="E179" t="str">
        <f>VLOOKUP(Records[[#This Row],[Item]],ItemCategory[],2,FALSE)</f>
        <v>Expense</v>
      </c>
      <c r="F179" t="str">
        <f>TEXT(Records[[#This Row],[Date]],"MMM")</f>
        <v>Nov</v>
      </c>
    </row>
    <row r="180" spans="2:6" x14ac:dyDescent="0.35">
      <c r="B180" s="3">
        <v>45989</v>
      </c>
      <c r="C180" s="4">
        <v>40000</v>
      </c>
      <c r="D180" t="s">
        <v>8</v>
      </c>
      <c r="E180" t="str">
        <f>VLOOKUP(Records[[#This Row],[Item]],ItemCategory[],2,FALSE)</f>
        <v xml:space="preserve">Income </v>
      </c>
      <c r="F180" t="str">
        <f>TEXT(Records[[#This Row],[Date]],"MMM")</f>
        <v>Nov</v>
      </c>
    </row>
    <row r="181" spans="2:6" x14ac:dyDescent="0.35">
      <c r="B181" s="3">
        <v>45990</v>
      </c>
      <c r="C181" s="4">
        <v>1200</v>
      </c>
      <c r="D181" t="s">
        <v>12</v>
      </c>
      <c r="E181" t="str">
        <f>VLOOKUP(Records[[#This Row],[Item]],ItemCategory[],2,FALSE)</f>
        <v>Expense</v>
      </c>
      <c r="F181" t="str">
        <f>TEXT(Records[[#This Row],[Date]],"MMM")</f>
        <v>Nov</v>
      </c>
    </row>
    <row r="182" spans="2:6" x14ac:dyDescent="0.35">
      <c r="B182" s="3">
        <v>45991</v>
      </c>
      <c r="C182" s="4">
        <v>200</v>
      </c>
      <c r="D182" t="s">
        <v>12</v>
      </c>
      <c r="E182" t="str">
        <f>VLOOKUP(Records[[#This Row],[Item]],ItemCategory[],2,FALSE)</f>
        <v>Expense</v>
      </c>
      <c r="F182" t="str">
        <f>TEXT(Records[[#This Row],[Date]],"MMM")</f>
        <v>Nov</v>
      </c>
    </row>
    <row r="183" spans="2:6" x14ac:dyDescent="0.35">
      <c r="B183" s="3">
        <v>45996</v>
      </c>
      <c r="C183" s="4">
        <v>1500</v>
      </c>
      <c r="D183" t="s">
        <v>13</v>
      </c>
      <c r="E183" t="str">
        <f>VLOOKUP(Records[[#This Row],[Item]],ItemCategory[],2,FALSE)</f>
        <v>Expense</v>
      </c>
      <c r="F183" t="str">
        <f>TEXT(Records[[#This Row],[Date]],"MMM")</f>
        <v>Dec</v>
      </c>
    </row>
    <row r="184" spans="2:6" x14ac:dyDescent="0.35">
      <c r="B184" s="3">
        <v>45998</v>
      </c>
      <c r="C184" s="4">
        <v>4500</v>
      </c>
      <c r="D184" t="s">
        <v>14</v>
      </c>
      <c r="E184" t="str">
        <f>VLOOKUP(Records[[#This Row],[Item]],ItemCategory[],2,FALSE)</f>
        <v>Expense</v>
      </c>
      <c r="F184" t="str">
        <f>TEXT(Records[[#This Row],[Date]],"MMM")</f>
        <v>Dec</v>
      </c>
    </row>
    <row r="185" spans="2:6" x14ac:dyDescent="0.35">
      <c r="B185" s="3">
        <v>46002</v>
      </c>
      <c r="C185" s="4">
        <v>600</v>
      </c>
      <c r="D185" t="s">
        <v>12</v>
      </c>
      <c r="E185" t="str">
        <f>VLOOKUP(Records[[#This Row],[Item]],ItemCategory[],2,FALSE)</f>
        <v>Expense</v>
      </c>
      <c r="F185" t="str">
        <f>TEXT(Records[[#This Row],[Date]],"MMM")</f>
        <v>Dec</v>
      </c>
    </row>
    <row r="186" spans="2:6" x14ac:dyDescent="0.35">
      <c r="B186" s="3">
        <v>46003</v>
      </c>
      <c r="C186" s="4">
        <v>300</v>
      </c>
      <c r="D186" t="s">
        <v>13</v>
      </c>
      <c r="E186" t="str">
        <f>VLOOKUP(Records[[#This Row],[Item]],ItemCategory[],2,FALSE)</f>
        <v>Expense</v>
      </c>
      <c r="F186" t="str">
        <f>TEXT(Records[[#This Row],[Date]],"MMM")</f>
        <v>Dec</v>
      </c>
    </row>
    <row r="187" spans="2:6" x14ac:dyDescent="0.35">
      <c r="B187" s="3">
        <v>46004</v>
      </c>
      <c r="C187" s="4">
        <v>1200</v>
      </c>
      <c r="D187" t="s">
        <v>12</v>
      </c>
      <c r="E187" t="str">
        <f>VLOOKUP(Records[[#This Row],[Item]],ItemCategory[],2,FALSE)</f>
        <v>Expense</v>
      </c>
      <c r="F187" t="str">
        <f>TEXT(Records[[#This Row],[Date]],"MMM")</f>
        <v>Dec</v>
      </c>
    </row>
    <row r="188" spans="2:6" x14ac:dyDescent="0.35">
      <c r="B188" s="3">
        <v>46006</v>
      </c>
      <c r="C188" s="4">
        <v>2500</v>
      </c>
      <c r="D188" t="s">
        <v>10</v>
      </c>
      <c r="E188" t="str">
        <f>VLOOKUP(Records[[#This Row],[Item]],ItemCategory[],2,FALSE)</f>
        <v>Expense</v>
      </c>
      <c r="F188" t="str">
        <f>TEXT(Records[[#This Row],[Date]],"MMM")</f>
        <v>Dec</v>
      </c>
    </row>
    <row r="189" spans="2:6" x14ac:dyDescent="0.35">
      <c r="B189" s="3">
        <v>46007</v>
      </c>
      <c r="C189" s="4">
        <v>600</v>
      </c>
      <c r="D189" t="s">
        <v>12</v>
      </c>
      <c r="E189" t="str">
        <f>VLOOKUP(Records[[#This Row],[Item]],ItemCategory[],2,FALSE)</f>
        <v>Expense</v>
      </c>
      <c r="F189" t="str">
        <f>TEXT(Records[[#This Row],[Date]],"MMM")</f>
        <v>Dec</v>
      </c>
    </row>
    <row r="190" spans="2:6" x14ac:dyDescent="0.35">
      <c r="B190" s="3">
        <v>46008</v>
      </c>
      <c r="C190" s="4">
        <v>600</v>
      </c>
      <c r="D190" t="s">
        <v>13</v>
      </c>
      <c r="E190" t="str">
        <f>VLOOKUP(Records[[#This Row],[Item]],ItemCategory[],2,FALSE)</f>
        <v>Expense</v>
      </c>
      <c r="F190" t="str">
        <f>TEXT(Records[[#This Row],[Date]],"MMM")</f>
        <v>Dec</v>
      </c>
    </row>
    <row r="191" spans="2:6" x14ac:dyDescent="0.35">
      <c r="B191" s="3">
        <v>46011</v>
      </c>
      <c r="C191" s="4">
        <v>40000</v>
      </c>
      <c r="D191" t="s">
        <v>8</v>
      </c>
      <c r="E191" t="str">
        <f>VLOOKUP(Records[[#This Row],[Item]],ItemCategory[],2,FALSE)</f>
        <v xml:space="preserve">Income </v>
      </c>
      <c r="F191" t="str">
        <f>TEXT(Records[[#This Row],[Date]],"MMM")</f>
        <v>Dec</v>
      </c>
    </row>
    <row r="192" spans="2:6" x14ac:dyDescent="0.35">
      <c r="B192" s="3">
        <v>46013</v>
      </c>
      <c r="C192" s="4">
        <v>1200</v>
      </c>
      <c r="D192" t="s">
        <v>12</v>
      </c>
      <c r="E192" t="str">
        <f>VLOOKUP(Records[[#This Row],[Item]],ItemCategory[],2,FALSE)</f>
        <v>Expense</v>
      </c>
      <c r="F192" t="str">
        <f>TEXT(Records[[#This Row],[Date]],"MMM")</f>
        <v>Dec</v>
      </c>
    </row>
    <row r="193" spans="2:6" x14ac:dyDescent="0.35">
      <c r="B193" s="3">
        <v>46016</v>
      </c>
      <c r="C193" s="4">
        <v>200</v>
      </c>
      <c r="D193" t="s">
        <v>12</v>
      </c>
      <c r="E193" t="str">
        <f>VLOOKUP(Records[[#This Row],[Item]],ItemCategory[],2,FALSE)</f>
        <v>Expense</v>
      </c>
      <c r="F193" t="str">
        <f>TEXT(Records[[#This Row],[Date]],"MMM")</f>
        <v>Dec</v>
      </c>
    </row>
    <row r="194" spans="2:6" x14ac:dyDescent="0.35">
      <c r="B194" s="3">
        <v>46017</v>
      </c>
      <c r="C194" s="4">
        <v>1500</v>
      </c>
      <c r="D194" t="s">
        <v>13</v>
      </c>
      <c r="E194" t="str">
        <f>VLOOKUP(Records[[#This Row],[Item]],ItemCategory[],2,FALSE)</f>
        <v>Expense</v>
      </c>
      <c r="F194" t="str">
        <f>TEXT(Records[[#This Row],[Date]],"MMM")</f>
        <v>Dec</v>
      </c>
    </row>
    <row r="195" spans="2:6" x14ac:dyDescent="0.35">
      <c r="B195" s="3">
        <v>46018</v>
      </c>
      <c r="C195" s="4">
        <v>4500</v>
      </c>
      <c r="D195" t="s">
        <v>14</v>
      </c>
      <c r="E195" t="str">
        <f>VLOOKUP(Records[[#This Row],[Item]],ItemCategory[],2,FALSE)</f>
        <v>Expense</v>
      </c>
      <c r="F195" t="str">
        <f>TEXT(Records[[#This Row],[Date]],"MMM")</f>
        <v>Dec</v>
      </c>
    </row>
    <row r="196" spans="2:6" x14ac:dyDescent="0.35">
      <c r="B196" s="3">
        <v>46019</v>
      </c>
      <c r="C196" s="4">
        <v>600</v>
      </c>
      <c r="D196" t="s">
        <v>12</v>
      </c>
      <c r="E196" t="str">
        <f>VLOOKUP(Records[[#This Row],[Item]],ItemCategory[],2,FALSE)</f>
        <v>Expense</v>
      </c>
      <c r="F196" t="str">
        <f>TEXT(Records[[#This Row],[Date]],"MMM")</f>
        <v>Dec</v>
      </c>
    </row>
    <row r="197" spans="2:6" x14ac:dyDescent="0.35">
      <c r="B197" s="3">
        <v>46020</v>
      </c>
      <c r="C197" s="4">
        <v>300</v>
      </c>
      <c r="D197" t="s">
        <v>13</v>
      </c>
      <c r="E197" t="str">
        <f>VLOOKUP(Records[[#This Row],[Item]],ItemCategory[],2,FALSE)</f>
        <v>Expense</v>
      </c>
      <c r="F197" t="str">
        <f>TEXT(Records[[#This Row],[Date]],"MMM")</f>
        <v>Dec</v>
      </c>
    </row>
    <row r="198" spans="2:6" x14ac:dyDescent="0.35">
      <c r="B198" s="3">
        <v>46021</v>
      </c>
      <c r="C198" s="4">
        <v>1200</v>
      </c>
      <c r="D198" t="s">
        <v>12</v>
      </c>
      <c r="E198" t="str">
        <f>VLOOKUP(Records[[#This Row],[Item]],ItemCategory[],2,FALSE)</f>
        <v>Expense</v>
      </c>
      <c r="F198" t="str">
        <f>TEXT(Records[[#This Row],[Date]],"MMM")</f>
        <v>Dec</v>
      </c>
    </row>
    <row r="199" spans="2:6" x14ac:dyDescent="0.35">
      <c r="B199" s="3">
        <v>46022</v>
      </c>
      <c r="C199" s="4">
        <v>2500</v>
      </c>
      <c r="D199" t="s">
        <v>10</v>
      </c>
      <c r="E199" t="str">
        <f>VLOOKUP(Records[[#This Row],[Item]],ItemCategory[],2,FALSE)</f>
        <v>Expense</v>
      </c>
      <c r="F199" t="str">
        <f>TEXT(Records[[#This Row],[Date]],"MMM")</f>
        <v>Dec</v>
      </c>
    </row>
    <row r="200" spans="2:6" x14ac:dyDescent="0.35">
      <c r="B200" s="3">
        <v>46022</v>
      </c>
      <c r="C200" s="4">
        <v>600</v>
      </c>
      <c r="D200" t="s">
        <v>12</v>
      </c>
      <c r="E200" t="str">
        <f>VLOOKUP(Records[[#This Row],[Item]],ItemCategory[],2,FALSE)</f>
        <v>Expense</v>
      </c>
      <c r="F200" t="str">
        <f>TEXT(Records[[#This Row],[Date]],"MMM")</f>
        <v>Dec</v>
      </c>
    </row>
  </sheetData>
  <dataValidations count="1">
    <dataValidation type="list" allowBlank="1" showInputMessage="1" showErrorMessage="1" sqref="D1:D1048576" xr:uid="{60A20018-4DB4-47E9-A1B1-49149DBFE1AA}">
      <formula1>$I$7:$I$16</formula1>
    </dataValidation>
  </dataValidation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33849-ABD9-4020-A4A6-C194CF406361}">
  <dimension ref="K6:O11"/>
  <sheetViews>
    <sheetView showGridLines="0" tabSelected="1" zoomScale="75" zoomScaleNormal="75" workbookViewId="0">
      <selection activeCell="O28" sqref="O28"/>
    </sheetView>
  </sheetViews>
  <sheetFormatPr defaultRowHeight="14.5" x14ac:dyDescent="0.35"/>
  <cols>
    <col min="1" max="1" width="2.90625" style="11" customWidth="1"/>
    <col min="2" max="9" width="8.7265625" style="11"/>
    <col min="10" max="10" width="2.81640625" style="11" customWidth="1"/>
    <col min="11" max="11" width="19.54296875" style="11" customWidth="1"/>
    <col min="12" max="12" width="12" style="11" bestFit="1" customWidth="1"/>
    <col min="13" max="13" width="3.90625" style="11" customWidth="1"/>
    <col min="14" max="14" width="14.453125" style="11" customWidth="1"/>
    <col min="15" max="15" width="12" style="11" bestFit="1" customWidth="1"/>
    <col min="16" max="16384" width="8.7265625" style="11"/>
  </cols>
  <sheetData>
    <row r="6" spans="11:15" x14ac:dyDescent="0.35">
      <c r="K6" s="12" t="s">
        <v>46</v>
      </c>
      <c r="L6" s="12" t="s">
        <v>1</v>
      </c>
      <c r="N6" s="12" t="s">
        <v>42</v>
      </c>
      <c r="O6" s="12" t="s">
        <v>1</v>
      </c>
    </row>
    <row r="7" spans="11:15" x14ac:dyDescent="0.35">
      <c r="K7" s="11" t="str">
        <f>'CALC 2'!P5</f>
        <v>Rent</v>
      </c>
      <c r="L7" s="13">
        <f>'CALC 2'!Q5</f>
        <v>15000</v>
      </c>
      <c r="N7" s="11" t="str">
        <f>'CALC 2'!A5</f>
        <v>Salary</v>
      </c>
      <c r="O7" s="13">
        <f>'CALC 2'!B5</f>
        <v>55000</v>
      </c>
    </row>
    <row r="8" spans="11:15" x14ac:dyDescent="0.35">
      <c r="K8" s="11" t="str">
        <f>'CALC 2'!P6</f>
        <v>Shopping</v>
      </c>
      <c r="L8" s="13">
        <f>'CALC 2'!Q6</f>
        <v>7000</v>
      </c>
      <c r="N8" s="11" t="str">
        <f>'CALC 2'!A6</f>
        <v>Freelancing</v>
      </c>
      <c r="O8" s="13">
        <f>'CALC 2'!B6</f>
        <v>42500</v>
      </c>
    </row>
    <row r="9" spans="11:15" x14ac:dyDescent="0.35">
      <c r="K9" s="11" t="str">
        <f>'CALC 2'!P7</f>
        <v>Transportation</v>
      </c>
      <c r="L9" s="13">
        <f>'CALC 2'!Q7</f>
        <v>2550</v>
      </c>
      <c r="N9" s="11" t="str">
        <f>'CALC 2'!A7</f>
        <v>Share trading</v>
      </c>
      <c r="O9" s="13">
        <f>'CALC 2'!B7</f>
        <v>9000</v>
      </c>
    </row>
    <row r="10" spans="11:15" x14ac:dyDescent="0.35">
      <c r="K10" s="11" t="str">
        <f>'CALC 2'!P8</f>
        <v>Insurance</v>
      </c>
      <c r="L10" s="13">
        <f>'CALC 2'!Q8</f>
        <v>1500</v>
      </c>
    </row>
    <row r="11" spans="11:15" x14ac:dyDescent="0.35">
      <c r="K11" s="11" t="str">
        <f>'CALC 2'!P9</f>
        <v>Entertainment</v>
      </c>
      <c r="L11" s="13">
        <f>'CALC 2'!Q9</f>
        <v>1150</v>
      </c>
    </row>
  </sheetData>
  <conditionalFormatting sqref="L7:L11">
    <cfRule type="dataBar" priority="4">
      <dataBar>
        <cfvo type="min"/>
        <cfvo type="max"/>
        <color rgb="FF638EC6"/>
      </dataBar>
      <extLst>
        <ext xmlns:x14="http://schemas.microsoft.com/office/spreadsheetml/2009/9/main" uri="{B025F937-C7B1-47D3-B67F-A62EFF666E3E}">
          <x14:id>{30FFD35F-5806-4211-ABA5-7822D86F5515}</x14:id>
        </ext>
      </extLst>
    </cfRule>
  </conditionalFormatting>
  <conditionalFormatting sqref="O7:O9">
    <cfRule type="dataBar" priority="1">
      <dataBar>
        <cfvo type="min"/>
        <cfvo type="max"/>
        <color rgb="FFFF555A"/>
      </dataBar>
      <extLst>
        <ext xmlns:x14="http://schemas.microsoft.com/office/spreadsheetml/2009/9/main" uri="{B025F937-C7B1-47D3-B67F-A62EFF666E3E}">
          <x14:id>{E9C63DA6-FBDD-4017-BAC9-684E39EC9B53}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0FFD35F-5806-4211-ABA5-7822D86F5515}">
            <x14:dataBar minLength="0" maxLength="100" border="1" negativeBarBorderColorSameAsPositive="0">
              <x14:cfvo type="autoMin"/>
              <x14:cfvo type="autoMax"/>
              <x14:borderColor rgb="FF638EC6"/>
              <x14:negativeFillColor rgb="FFFF0000"/>
              <x14:negativeBorderColor rgb="FFFF0000"/>
              <x14:axisColor rgb="FF000000"/>
            </x14:dataBar>
          </x14:cfRule>
          <xm:sqref>L7:L11</xm:sqref>
        </x14:conditionalFormatting>
        <x14:conditionalFormatting xmlns:xm="http://schemas.microsoft.com/office/excel/2006/main">
          <x14:cfRule type="dataBar" id="{E9C63DA6-FBDD-4017-BAC9-684E39EC9B53}">
            <x14:dataBar minLength="0" maxLength="100" border="1" negativeBarBorderColorSameAsPositive="0">
              <x14:cfvo type="autoMin"/>
              <x14:cfvo type="autoMax"/>
              <x14:borderColor rgb="FFFF555A"/>
              <x14:negativeFillColor rgb="FFFF0000"/>
              <x14:negativeBorderColor rgb="FFFF0000"/>
              <x14:axisColor rgb="FF000000"/>
            </x14:dataBar>
          </x14:cfRule>
          <xm:sqref>O7:O9</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79E32-D609-4CB3-827D-4D0DB25F612A}">
  <dimension ref="A1:E28"/>
  <sheetViews>
    <sheetView workbookViewId="0">
      <selection activeCell="A3" sqref="A3:E28"/>
    </sheetView>
  </sheetViews>
  <sheetFormatPr defaultRowHeight="14.5" x14ac:dyDescent="0.35"/>
  <cols>
    <col min="1" max="1" width="10.08984375" bestFit="1" customWidth="1"/>
    <col min="2" max="2" width="9.90625" bestFit="1" customWidth="1"/>
    <col min="3" max="3" width="11.90625" bestFit="1" customWidth="1"/>
    <col min="4" max="4" width="10.54296875" bestFit="1" customWidth="1"/>
    <col min="5" max="5" width="8.81640625" bestFit="1" customWidth="1"/>
  </cols>
  <sheetData>
    <row r="1" spans="1:5" x14ac:dyDescent="0.35">
      <c r="A1" s="8" t="s">
        <v>39</v>
      </c>
    </row>
    <row r="3" spans="1:5" x14ac:dyDescent="0.35">
      <c r="A3" t="s">
        <v>0</v>
      </c>
      <c r="B3" t="s">
        <v>1</v>
      </c>
      <c r="C3" t="s">
        <v>2</v>
      </c>
      <c r="D3" t="s">
        <v>3</v>
      </c>
      <c r="E3" t="s">
        <v>4</v>
      </c>
    </row>
    <row r="4" spans="1:5" x14ac:dyDescent="0.35">
      <c r="A4" s="3">
        <v>45658</v>
      </c>
      <c r="B4">
        <v>55000</v>
      </c>
      <c r="C4" t="s">
        <v>6</v>
      </c>
      <c r="D4" t="s">
        <v>15</v>
      </c>
      <c r="E4" t="s">
        <v>20</v>
      </c>
    </row>
    <row r="5" spans="1:5" x14ac:dyDescent="0.35">
      <c r="A5" s="3">
        <v>45892</v>
      </c>
      <c r="B5">
        <v>4000</v>
      </c>
      <c r="C5" t="s">
        <v>7</v>
      </c>
      <c r="D5" t="s">
        <v>15</v>
      </c>
      <c r="E5" t="s">
        <v>27</v>
      </c>
    </row>
    <row r="6" spans="1:5" x14ac:dyDescent="0.35">
      <c r="A6" s="3">
        <v>45880</v>
      </c>
      <c r="B6">
        <v>5000</v>
      </c>
      <c r="C6" t="s">
        <v>7</v>
      </c>
      <c r="D6" t="s">
        <v>15</v>
      </c>
      <c r="E6" t="s">
        <v>27</v>
      </c>
    </row>
    <row r="7" spans="1:5" x14ac:dyDescent="0.35">
      <c r="A7" s="3">
        <v>45661</v>
      </c>
      <c r="B7">
        <v>3000</v>
      </c>
      <c r="C7" t="s">
        <v>7</v>
      </c>
      <c r="D7" t="s">
        <v>15</v>
      </c>
      <c r="E7" t="s">
        <v>20</v>
      </c>
    </row>
    <row r="8" spans="1:5" x14ac:dyDescent="0.35">
      <c r="A8" s="3">
        <v>45870</v>
      </c>
      <c r="B8">
        <v>61500</v>
      </c>
      <c r="C8" t="s">
        <v>6</v>
      </c>
      <c r="D8" t="s">
        <v>15</v>
      </c>
      <c r="E8" t="s">
        <v>27</v>
      </c>
    </row>
    <row r="9" spans="1:5" x14ac:dyDescent="0.35">
      <c r="A9" s="3">
        <v>45850</v>
      </c>
      <c r="B9">
        <v>1000</v>
      </c>
      <c r="C9" t="s">
        <v>7</v>
      </c>
      <c r="D9" t="s">
        <v>15</v>
      </c>
      <c r="E9" t="s">
        <v>26</v>
      </c>
    </row>
    <row r="10" spans="1:5" x14ac:dyDescent="0.35">
      <c r="A10" s="3">
        <v>45843</v>
      </c>
      <c r="B10">
        <v>2000</v>
      </c>
      <c r="C10" t="s">
        <v>7</v>
      </c>
      <c r="D10" t="s">
        <v>15</v>
      </c>
      <c r="E10" t="s">
        <v>26</v>
      </c>
    </row>
    <row r="11" spans="1:5" x14ac:dyDescent="0.35">
      <c r="A11" s="3">
        <v>45668</v>
      </c>
      <c r="B11">
        <v>4000</v>
      </c>
      <c r="C11" t="s">
        <v>7</v>
      </c>
      <c r="D11" t="s">
        <v>15</v>
      </c>
      <c r="E11" t="s">
        <v>20</v>
      </c>
    </row>
    <row r="12" spans="1:5" x14ac:dyDescent="0.35">
      <c r="A12" s="3">
        <v>45839</v>
      </c>
      <c r="B12">
        <v>61000</v>
      </c>
      <c r="C12" t="s">
        <v>6</v>
      </c>
      <c r="D12" t="s">
        <v>15</v>
      </c>
      <c r="E12" t="s">
        <v>26</v>
      </c>
    </row>
    <row r="13" spans="1:5" x14ac:dyDescent="0.35">
      <c r="A13" s="3">
        <v>45812</v>
      </c>
      <c r="B13">
        <v>2200</v>
      </c>
      <c r="C13" t="s">
        <v>7</v>
      </c>
      <c r="D13" t="s">
        <v>15</v>
      </c>
      <c r="E13" t="s">
        <v>25</v>
      </c>
    </row>
    <row r="14" spans="1:5" x14ac:dyDescent="0.35">
      <c r="A14" s="3">
        <v>45809</v>
      </c>
      <c r="B14">
        <v>55000</v>
      </c>
      <c r="C14" t="s">
        <v>6</v>
      </c>
      <c r="D14" t="s">
        <v>15</v>
      </c>
      <c r="E14" t="s">
        <v>25</v>
      </c>
    </row>
    <row r="15" spans="1:5" x14ac:dyDescent="0.35">
      <c r="A15" s="3">
        <v>45800</v>
      </c>
      <c r="B15">
        <v>1500</v>
      </c>
      <c r="C15" t="s">
        <v>7</v>
      </c>
      <c r="D15" t="s">
        <v>15</v>
      </c>
      <c r="E15" t="s">
        <v>24</v>
      </c>
    </row>
    <row r="16" spans="1:5" x14ac:dyDescent="0.35">
      <c r="A16" s="3">
        <v>45789</v>
      </c>
      <c r="B16">
        <v>1500</v>
      </c>
      <c r="C16" t="s">
        <v>7</v>
      </c>
      <c r="D16" t="s">
        <v>15</v>
      </c>
      <c r="E16" t="s">
        <v>24</v>
      </c>
    </row>
    <row r="17" spans="1:5" x14ac:dyDescent="0.35">
      <c r="A17" s="3">
        <v>45778</v>
      </c>
      <c r="B17">
        <v>55000</v>
      </c>
      <c r="C17" t="s">
        <v>6</v>
      </c>
      <c r="D17" t="s">
        <v>15</v>
      </c>
      <c r="E17" t="s">
        <v>24</v>
      </c>
    </row>
    <row r="18" spans="1:5" x14ac:dyDescent="0.35">
      <c r="A18" s="3">
        <v>45682</v>
      </c>
      <c r="B18">
        <v>6000</v>
      </c>
      <c r="C18" t="s">
        <v>7</v>
      </c>
      <c r="D18" t="s">
        <v>15</v>
      </c>
      <c r="E18" t="s">
        <v>20</v>
      </c>
    </row>
    <row r="19" spans="1:5" x14ac:dyDescent="0.35">
      <c r="A19" s="3">
        <v>45773</v>
      </c>
      <c r="B19">
        <v>3000</v>
      </c>
      <c r="C19" t="s">
        <v>7</v>
      </c>
      <c r="D19" t="s">
        <v>15</v>
      </c>
      <c r="E19" t="s">
        <v>23</v>
      </c>
    </row>
    <row r="20" spans="1:5" x14ac:dyDescent="0.35">
      <c r="A20" s="3">
        <v>45764</v>
      </c>
      <c r="B20">
        <v>55000</v>
      </c>
      <c r="C20" t="s">
        <v>6</v>
      </c>
      <c r="D20" t="s">
        <v>15</v>
      </c>
      <c r="E20" t="s">
        <v>23</v>
      </c>
    </row>
    <row r="21" spans="1:5" x14ac:dyDescent="0.35">
      <c r="A21" s="3">
        <v>45684</v>
      </c>
      <c r="B21">
        <v>8000</v>
      </c>
      <c r="C21" t="s">
        <v>7</v>
      </c>
      <c r="D21" t="s">
        <v>15</v>
      </c>
      <c r="E21" t="s">
        <v>20</v>
      </c>
    </row>
    <row r="22" spans="1:5" x14ac:dyDescent="0.35">
      <c r="A22" s="3">
        <v>45759</v>
      </c>
      <c r="B22">
        <v>6500</v>
      </c>
      <c r="C22" t="s">
        <v>7</v>
      </c>
      <c r="D22" t="s">
        <v>15</v>
      </c>
      <c r="E22" t="s">
        <v>23</v>
      </c>
    </row>
    <row r="23" spans="1:5" x14ac:dyDescent="0.35">
      <c r="A23" s="3">
        <v>45735</v>
      </c>
      <c r="B23">
        <v>8000</v>
      </c>
      <c r="C23" t="s">
        <v>7</v>
      </c>
      <c r="D23" t="s">
        <v>15</v>
      </c>
      <c r="E23" t="s">
        <v>22</v>
      </c>
    </row>
    <row r="24" spans="1:5" x14ac:dyDescent="0.35">
      <c r="A24" s="3">
        <v>45689</v>
      </c>
      <c r="B24">
        <v>55000</v>
      </c>
      <c r="C24" t="s">
        <v>6</v>
      </c>
      <c r="D24" t="s">
        <v>15</v>
      </c>
      <c r="E24" t="s">
        <v>21</v>
      </c>
    </row>
    <row r="25" spans="1:5" x14ac:dyDescent="0.35">
      <c r="A25" s="3">
        <v>45721</v>
      </c>
      <c r="B25">
        <v>1000</v>
      </c>
      <c r="C25" t="s">
        <v>7</v>
      </c>
      <c r="D25" t="s">
        <v>15</v>
      </c>
      <c r="E25" t="s">
        <v>22</v>
      </c>
    </row>
    <row r="26" spans="1:5" x14ac:dyDescent="0.35">
      <c r="A26" s="3">
        <v>45717</v>
      </c>
      <c r="B26">
        <v>55000</v>
      </c>
      <c r="C26" t="s">
        <v>6</v>
      </c>
      <c r="D26" t="s">
        <v>15</v>
      </c>
      <c r="E26" t="s">
        <v>22</v>
      </c>
    </row>
    <row r="27" spans="1:5" x14ac:dyDescent="0.35">
      <c r="A27" s="3">
        <v>45710</v>
      </c>
      <c r="B27">
        <v>3000</v>
      </c>
      <c r="C27" t="s">
        <v>7</v>
      </c>
      <c r="D27" t="s">
        <v>15</v>
      </c>
      <c r="E27" t="s">
        <v>21</v>
      </c>
    </row>
    <row r="28" spans="1:5" x14ac:dyDescent="0.35">
      <c r="A28" s="3">
        <v>45698</v>
      </c>
      <c r="B28">
        <v>1500</v>
      </c>
      <c r="C28" t="s">
        <v>7</v>
      </c>
      <c r="D28" t="s">
        <v>15</v>
      </c>
      <c r="E28" t="s">
        <v>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BD04B-5FE2-4356-8656-550D7741BAE6}">
  <dimension ref="A1:E13"/>
  <sheetViews>
    <sheetView workbookViewId="0">
      <selection activeCell="A3" sqref="A3:E13"/>
    </sheetView>
  </sheetViews>
  <sheetFormatPr defaultRowHeight="14.5" x14ac:dyDescent="0.35"/>
  <cols>
    <col min="1" max="1" width="10.08984375" bestFit="1" customWidth="1"/>
    <col min="2" max="2" width="9.90625" bestFit="1" customWidth="1"/>
    <col min="3" max="3" width="13.36328125" bestFit="1" customWidth="1"/>
    <col min="4" max="4" width="10.54296875" bestFit="1" customWidth="1"/>
    <col min="5" max="5" width="8.81640625" bestFit="1" customWidth="1"/>
  </cols>
  <sheetData>
    <row r="1" spans="1:5" x14ac:dyDescent="0.35">
      <c r="A1" s="8" t="s">
        <v>47</v>
      </c>
    </row>
    <row r="3" spans="1:5" x14ac:dyDescent="0.35">
      <c r="A3" t="s">
        <v>0</v>
      </c>
      <c r="B3" t="s">
        <v>1</v>
      </c>
      <c r="C3" t="s">
        <v>2</v>
      </c>
      <c r="D3" t="s">
        <v>3</v>
      </c>
      <c r="E3" t="s">
        <v>4</v>
      </c>
    </row>
    <row r="4" spans="1:5" x14ac:dyDescent="0.35">
      <c r="A4" s="3">
        <v>45898</v>
      </c>
      <c r="B4">
        <v>300</v>
      </c>
      <c r="C4" t="s">
        <v>13</v>
      </c>
      <c r="D4" t="s">
        <v>17</v>
      </c>
      <c r="E4" t="s">
        <v>27</v>
      </c>
    </row>
    <row r="5" spans="1:5" x14ac:dyDescent="0.35">
      <c r="A5" s="3">
        <v>45895</v>
      </c>
      <c r="B5">
        <v>400</v>
      </c>
      <c r="C5" t="s">
        <v>12</v>
      </c>
      <c r="D5" t="s">
        <v>17</v>
      </c>
      <c r="E5" t="s">
        <v>27</v>
      </c>
    </row>
    <row r="6" spans="1:5" x14ac:dyDescent="0.35">
      <c r="A6" s="3">
        <v>45893</v>
      </c>
      <c r="B6">
        <v>900</v>
      </c>
      <c r="C6" t="s">
        <v>10</v>
      </c>
      <c r="D6" t="s">
        <v>17</v>
      </c>
      <c r="E6" t="s">
        <v>27</v>
      </c>
    </row>
    <row r="7" spans="1:5" x14ac:dyDescent="0.35">
      <c r="A7" s="3">
        <v>45891</v>
      </c>
      <c r="B7">
        <v>350</v>
      </c>
      <c r="C7" t="s">
        <v>12</v>
      </c>
      <c r="D7" t="s">
        <v>17</v>
      </c>
      <c r="E7" t="s">
        <v>27</v>
      </c>
    </row>
    <row r="8" spans="1:5" x14ac:dyDescent="0.35">
      <c r="A8" s="3">
        <v>45889</v>
      </c>
      <c r="B8">
        <v>14000</v>
      </c>
      <c r="C8" t="s">
        <v>14</v>
      </c>
      <c r="D8" t="s">
        <v>17</v>
      </c>
      <c r="E8" t="s">
        <v>27</v>
      </c>
    </row>
    <row r="9" spans="1:5" x14ac:dyDescent="0.35">
      <c r="A9" s="3">
        <v>45886</v>
      </c>
      <c r="B9">
        <v>650</v>
      </c>
      <c r="C9" t="s">
        <v>13</v>
      </c>
      <c r="D9" t="s">
        <v>17</v>
      </c>
      <c r="E9" t="s">
        <v>27</v>
      </c>
    </row>
    <row r="10" spans="1:5" x14ac:dyDescent="0.35">
      <c r="A10" s="3">
        <v>45883</v>
      </c>
      <c r="B10">
        <v>400</v>
      </c>
      <c r="C10" t="s">
        <v>12</v>
      </c>
      <c r="D10" t="s">
        <v>17</v>
      </c>
      <c r="E10" t="s">
        <v>27</v>
      </c>
    </row>
    <row r="11" spans="1:5" x14ac:dyDescent="0.35">
      <c r="A11" s="3">
        <v>45881</v>
      </c>
      <c r="B11">
        <v>2000</v>
      </c>
      <c r="C11" t="s">
        <v>11</v>
      </c>
      <c r="D11" t="s">
        <v>17</v>
      </c>
      <c r="E11" t="s">
        <v>27</v>
      </c>
    </row>
    <row r="12" spans="1:5" x14ac:dyDescent="0.35">
      <c r="A12" s="3">
        <v>45879</v>
      </c>
      <c r="B12">
        <v>300</v>
      </c>
      <c r="C12" t="s">
        <v>12</v>
      </c>
      <c r="D12" t="s">
        <v>17</v>
      </c>
      <c r="E12" t="s">
        <v>27</v>
      </c>
    </row>
    <row r="13" spans="1:5" x14ac:dyDescent="0.35">
      <c r="A13" s="3">
        <v>45876</v>
      </c>
      <c r="B13">
        <v>18000</v>
      </c>
      <c r="C13" t="s">
        <v>9</v>
      </c>
      <c r="D13" t="s">
        <v>17</v>
      </c>
      <c r="E13" t="s">
        <v>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ACA2-A2D0-426F-8EE7-63A667BC0854}">
  <dimension ref="A1:E13"/>
  <sheetViews>
    <sheetView workbookViewId="0">
      <selection activeCell="A3" sqref="A3:E13"/>
    </sheetView>
  </sheetViews>
  <sheetFormatPr defaultRowHeight="14.5" x14ac:dyDescent="0.35"/>
  <cols>
    <col min="1" max="1" width="10.08984375" bestFit="1" customWidth="1"/>
    <col min="2" max="2" width="9.90625" bestFit="1" customWidth="1"/>
    <col min="3" max="3" width="13.36328125" bestFit="1" customWidth="1"/>
    <col min="4" max="4" width="10.54296875" bestFit="1" customWidth="1"/>
    <col min="5" max="5" width="8.81640625" bestFit="1" customWidth="1"/>
  </cols>
  <sheetData>
    <row r="1" spans="1:5" x14ac:dyDescent="0.35">
      <c r="A1" s="8" t="s">
        <v>47</v>
      </c>
    </row>
    <row r="3" spans="1:5" x14ac:dyDescent="0.35">
      <c r="A3" t="s">
        <v>0</v>
      </c>
      <c r="B3" t="s">
        <v>1</v>
      </c>
      <c r="C3" t="s">
        <v>2</v>
      </c>
      <c r="D3" t="s">
        <v>3</v>
      </c>
      <c r="E3" t="s">
        <v>4</v>
      </c>
    </row>
    <row r="4" spans="1:5" x14ac:dyDescent="0.35">
      <c r="A4" s="3">
        <v>45898</v>
      </c>
      <c r="B4">
        <v>300</v>
      </c>
      <c r="C4" t="s">
        <v>13</v>
      </c>
      <c r="D4" t="s">
        <v>17</v>
      </c>
      <c r="E4" t="s">
        <v>27</v>
      </c>
    </row>
    <row r="5" spans="1:5" x14ac:dyDescent="0.35">
      <c r="A5" s="3">
        <v>45895</v>
      </c>
      <c r="B5">
        <v>400</v>
      </c>
      <c r="C5" t="s">
        <v>12</v>
      </c>
      <c r="D5" t="s">
        <v>17</v>
      </c>
      <c r="E5" t="s">
        <v>27</v>
      </c>
    </row>
    <row r="6" spans="1:5" x14ac:dyDescent="0.35">
      <c r="A6" s="3">
        <v>45893</v>
      </c>
      <c r="B6">
        <v>900</v>
      </c>
      <c r="C6" t="s">
        <v>10</v>
      </c>
      <c r="D6" t="s">
        <v>17</v>
      </c>
      <c r="E6" t="s">
        <v>27</v>
      </c>
    </row>
    <row r="7" spans="1:5" x14ac:dyDescent="0.35">
      <c r="A7" s="3">
        <v>45891</v>
      </c>
      <c r="B7">
        <v>350</v>
      </c>
      <c r="C7" t="s">
        <v>12</v>
      </c>
      <c r="D7" t="s">
        <v>17</v>
      </c>
      <c r="E7" t="s">
        <v>27</v>
      </c>
    </row>
    <row r="8" spans="1:5" x14ac:dyDescent="0.35">
      <c r="A8" s="3">
        <v>45889</v>
      </c>
      <c r="B8">
        <v>14000</v>
      </c>
      <c r="C8" t="s">
        <v>14</v>
      </c>
      <c r="D8" t="s">
        <v>17</v>
      </c>
      <c r="E8" t="s">
        <v>27</v>
      </c>
    </row>
    <row r="9" spans="1:5" x14ac:dyDescent="0.35">
      <c r="A9" s="3">
        <v>45886</v>
      </c>
      <c r="B9">
        <v>650</v>
      </c>
      <c r="C9" t="s">
        <v>13</v>
      </c>
      <c r="D9" t="s">
        <v>17</v>
      </c>
      <c r="E9" t="s">
        <v>27</v>
      </c>
    </row>
    <row r="10" spans="1:5" x14ac:dyDescent="0.35">
      <c r="A10" s="3">
        <v>45883</v>
      </c>
      <c r="B10">
        <v>400</v>
      </c>
      <c r="C10" t="s">
        <v>12</v>
      </c>
      <c r="D10" t="s">
        <v>17</v>
      </c>
      <c r="E10" t="s">
        <v>27</v>
      </c>
    </row>
    <row r="11" spans="1:5" x14ac:dyDescent="0.35">
      <c r="A11" s="3">
        <v>45881</v>
      </c>
      <c r="B11">
        <v>2000</v>
      </c>
      <c r="C11" t="s">
        <v>11</v>
      </c>
      <c r="D11" t="s">
        <v>17</v>
      </c>
      <c r="E11" t="s">
        <v>27</v>
      </c>
    </row>
    <row r="12" spans="1:5" x14ac:dyDescent="0.35">
      <c r="A12" s="3">
        <v>45879</v>
      </c>
      <c r="B12">
        <v>300</v>
      </c>
      <c r="C12" t="s">
        <v>12</v>
      </c>
      <c r="D12" t="s">
        <v>17</v>
      </c>
      <c r="E12" t="s">
        <v>27</v>
      </c>
    </row>
    <row r="13" spans="1:5" x14ac:dyDescent="0.35">
      <c r="A13" s="3">
        <v>45876</v>
      </c>
      <c r="B13">
        <v>18000</v>
      </c>
      <c r="C13" t="s">
        <v>9</v>
      </c>
      <c r="D13" t="s">
        <v>17</v>
      </c>
      <c r="E13" t="s">
        <v>27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BDE68-CF75-43FF-A040-17352BFCFAA9}">
  <dimension ref="A1:E6"/>
  <sheetViews>
    <sheetView workbookViewId="0">
      <selection activeCell="A3" sqref="A3:E6"/>
    </sheetView>
  </sheetViews>
  <sheetFormatPr defaultRowHeight="14.5" x14ac:dyDescent="0.35"/>
  <cols>
    <col min="1" max="1" width="10.08984375" bestFit="1" customWidth="1"/>
    <col min="2" max="2" width="9.90625" bestFit="1" customWidth="1"/>
    <col min="3" max="3" width="11.90625" bestFit="1" customWidth="1"/>
    <col min="4" max="4" width="10.54296875" bestFit="1" customWidth="1"/>
    <col min="5" max="5" width="8.81640625" bestFit="1" customWidth="1"/>
  </cols>
  <sheetData>
    <row r="1" spans="1:5" x14ac:dyDescent="0.35">
      <c r="A1" s="8" t="s">
        <v>39</v>
      </c>
    </row>
    <row r="3" spans="1:5" x14ac:dyDescent="0.35">
      <c r="A3" t="s">
        <v>0</v>
      </c>
      <c r="B3" t="s">
        <v>1</v>
      </c>
      <c r="C3" t="s">
        <v>2</v>
      </c>
      <c r="D3" t="s">
        <v>3</v>
      </c>
      <c r="E3" t="s">
        <v>4</v>
      </c>
    </row>
    <row r="4" spans="1:5" x14ac:dyDescent="0.35">
      <c r="A4" s="3">
        <v>45892</v>
      </c>
      <c r="B4">
        <v>4000</v>
      </c>
      <c r="C4" t="s">
        <v>7</v>
      </c>
      <c r="D4" t="s">
        <v>15</v>
      </c>
      <c r="E4" t="s">
        <v>27</v>
      </c>
    </row>
    <row r="5" spans="1:5" x14ac:dyDescent="0.35">
      <c r="A5" s="3">
        <v>45880</v>
      </c>
      <c r="B5">
        <v>5000</v>
      </c>
      <c r="C5" t="s">
        <v>7</v>
      </c>
      <c r="D5" t="s">
        <v>15</v>
      </c>
      <c r="E5" t="s">
        <v>27</v>
      </c>
    </row>
    <row r="6" spans="1:5" x14ac:dyDescent="0.35">
      <c r="A6" s="3">
        <v>45870</v>
      </c>
      <c r="B6">
        <v>61500</v>
      </c>
      <c r="C6" t="s">
        <v>6</v>
      </c>
      <c r="D6" t="s">
        <v>15</v>
      </c>
      <c r="E6" t="s">
        <v>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90D8-3656-48F2-849D-A615914088E0}">
  <dimension ref="A1:E13"/>
  <sheetViews>
    <sheetView workbookViewId="0">
      <selection activeCell="A3" sqref="A3:E13"/>
    </sheetView>
  </sheetViews>
  <sheetFormatPr defaultRowHeight="14.5" x14ac:dyDescent="0.35"/>
  <cols>
    <col min="1" max="1" width="10.08984375" bestFit="1" customWidth="1"/>
    <col min="2" max="2" width="9.90625" bestFit="1" customWidth="1"/>
    <col min="3" max="3" width="13.36328125" bestFit="1" customWidth="1"/>
    <col min="4" max="4" width="10.54296875" bestFit="1" customWidth="1"/>
    <col min="5" max="5" width="8.81640625" bestFit="1" customWidth="1"/>
  </cols>
  <sheetData>
    <row r="1" spans="1:5" x14ac:dyDescent="0.35">
      <c r="A1" s="8" t="s">
        <v>47</v>
      </c>
    </row>
    <row r="3" spans="1:5" x14ac:dyDescent="0.35">
      <c r="A3" t="s">
        <v>0</v>
      </c>
      <c r="B3" t="s">
        <v>1</v>
      </c>
      <c r="C3" t="s">
        <v>2</v>
      </c>
      <c r="D3" t="s">
        <v>3</v>
      </c>
      <c r="E3" t="s">
        <v>4</v>
      </c>
    </row>
    <row r="4" spans="1:5" x14ac:dyDescent="0.35">
      <c r="A4" s="3">
        <v>45898</v>
      </c>
      <c r="B4">
        <v>300</v>
      </c>
      <c r="C4" t="s">
        <v>13</v>
      </c>
      <c r="D4" t="s">
        <v>17</v>
      </c>
      <c r="E4" t="s">
        <v>27</v>
      </c>
    </row>
    <row r="5" spans="1:5" x14ac:dyDescent="0.35">
      <c r="A5" s="3">
        <v>45895</v>
      </c>
      <c r="B5">
        <v>400</v>
      </c>
      <c r="C5" t="s">
        <v>12</v>
      </c>
      <c r="D5" t="s">
        <v>17</v>
      </c>
      <c r="E5" t="s">
        <v>27</v>
      </c>
    </row>
    <row r="6" spans="1:5" x14ac:dyDescent="0.35">
      <c r="A6" s="3">
        <v>45893</v>
      </c>
      <c r="B6">
        <v>900</v>
      </c>
      <c r="C6" t="s">
        <v>10</v>
      </c>
      <c r="D6" t="s">
        <v>17</v>
      </c>
      <c r="E6" t="s">
        <v>27</v>
      </c>
    </row>
    <row r="7" spans="1:5" x14ac:dyDescent="0.35">
      <c r="A7" s="3">
        <v>45891</v>
      </c>
      <c r="B7">
        <v>350</v>
      </c>
      <c r="C7" t="s">
        <v>12</v>
      </c>
      <c r="D7" t="s">
        <v>17</v>
      </c>
      <c r="E7" t="s">
        <v>27</v>
      </c>
    </row>
    <row r="8" spans="1:5" x14ac:dyDescent="0.35">
      <c r="A8" s="3">
        <v>45889</v>
      </c>
      <c r="B8">
        <v>14000</v>
      </c>
      <c r="C8" t="s">
        <v>14</v>
      </c>
      <c r="D8" t="s">
        <v>17</v>
      </c>
      <c r="E8" t="s">
        <v>27</v>
      </c>
    </row>
    <row r="9" spans="1:5" x14ac:dyDescent="0.35">
      <c r="A9" s="3">
        <v>45886</v>
      </c>
      <c r="B9">
        <v>650</v>
      </c>
      <c r="C9" t="s">
        <v>13</v>
      </c>
      <c r="D9" t="s">
        <v>17</v>
      </c>
      <c r="E9" t="s">
        <v>27</v>
      </c>
    </row>
    <row r="10" spans="1:5" x14ac:dyDescent="0.35">
      <c r="A10" s="3">
        <v>45883</v>
      </c>
      <c r="B10">
        <v>400</v>
      </c>
      <c r="C10" t="s">
        <v>12</v>
      </c>
      <c r="D10" t="s">
        <v>17</v>
      </c>
      <c r="E10" t="s">
        <v>27</v>
      </c>
    </row>
    <row r="11" spans="1:5" x14ac:dyDescent="0.35">
      <c r="A11" s="3">
        <v>45881</v>
      </c>
      <c r="B11">
        <v>2000</v>
      </c>
      <c r="C11" t="s">
        <v>11</v>
      </c>
      <c r="D11" t="s">
        <v>17</v>
      </c>
      <c r="E11" t="s">
        <v>27</v>
      </c>
    </row>
    <row r="12" spans="1:5" x14ac:dyDescent="0.35">
      <c r="A12" s="3">
        <v>45879</v>
      </c>
      <c r="B12">
        <v>300</v>
      </c>
      <c r="C12" t="s">
        <v>12</v>
      </c>
      <c r="D12" t="s">
        <v>17</v>
      </c>
      <c r="E12" t="s">
        <v>27</v>
      </c>
    </row>
    <row r="13" spans="1:5" x14ac:dyDescent="0.35">
      <c r="A13" s="3">
        <v>45876</v>
      </c>
      <c r="B13">
        <v>18000</v>
      </c>
      <c r="C13" t="s">
        <v>9</v>
      </c>
      <c r="D13" t="s">
        <v>17</v>
      </c>
      <c r="E13" t="s">
        <v>27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21DCB-363A-4CC0-A017-0AFCB30F199B}">
  <dimension ref="A1:E4"/>
  <sheetViews>
    <sheetView workbookViewId="0">
      <selection activeCell="K7" sqref="K7"/>
    </sheetView>
  </sheetViews>
  <sheetFormatPr defaultRowHeight="14.5" x14ac:dyDescent="0.35"/>
  <cols>
    <col min="1" max="1" width="10.08984375" bestFit="1" customWidth="1"/>
    <col min="2" max="2" width="9.90625" bestFit="1" customWidth="1"/>
    <col min="3" max="3" width="10.26953125" bestFit="1" customWidth="1"/>
    <col min="4" max="4" width="10.54296875" bestFit="1" customWidth="1"/>
    <col min="5" max="5" width="8.81640625" bestFit="1" customWidth="1"/>
  </cols>
  <sheetData>
    <row r="1" spans="1:5" x14ac:dyDescent="0.35">
      <c r="A1" s="8" t="s">
        <v>38</v>
      </c>
    </row>
    <row r="3" spans="1:5" x14ac:dyDescent="0.35">
      <c r="A3" t="s">
        <v>0</v>
      </c>
      <c r="B3" t="s">
        <v>1</v>
      </c>
      <c r="C3" t="s">
        <v>2</v>
      </c>
      <c r="D3" t="s">
        <v>3</v>
      </c>
      <c r="E3" t="s">
        <v>4</v>
      </c>
    </row>
    <row r="4" spans="1:5" x14ac:dyDescent="0.35">
      <c r="A4" s="3">
        <v>45899</v>
      </c>
      <c r="B4">
        <v>25000</v>
      </c>
      <c r="C4" t="s">
        <v>8</v>
      </c>
      <c r="D4" t="s">
        <v>16</v>
      </c>
      <c r="E4" t="s">
        <v>27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154D4-82D6-42B9-B62B-1B59D9E3D582}">
  <dimension ref="A1:R16"/>
  <sheetViews>
    <sheetView zoomScale="96" zoomScaleNormal="96" workbookViewId="0">
      <selection activeCell="R6" sqref="R6"/>
    </sheetView>
  </sheetViews>
  <sheetFormatPr defaultRowHeight="14.5" x14ac:dyDescent="0.35"/>
  <cols>
    <col min="1" max="1" width="12.453125" bestFit="1" customWidth="1"/>
    <col min="2" max="2" width="16.453125" bestFit="1" customWidth="1"/>
    <col min="3" max="3" width="2.453125" customWidth="1"/>
    <col min="6" max="6" width="2.453125" customWidth="1"/>
    <col min="7" max="7" width="12.453125" bestFit="1" customWidth="1"/>
    <col min="8" max="8" width="14" bestFit="1" customWidth="1"/>
    <col min="9" max="9" width="2.453125" customWidth="1"/>
    <col min="12" max="12" width="8.7265625" style="4"/>
    <col min="13" max="13" width="2.453125" customWidth="1"/>
    <col min="14" max="14" width="12.453125" bestFit="1" customWidth="1"/>
    <col min="15" max="15" width="14" bestFit="1" customWidth="1"/>
  </cols>
  <sheetData>
    <row r="1" spans="1:18" ht="15.5" x14ac:dyDescent="0.35">
      <c r="A1" s="1" t="s">
        <v>30</v>
      </c>
      <c r="B1" s="1"/>
      <c r="G1" s="1" t="s">
        <v>35</v>
      </c>
      <c r="H1" s="1"/>
      <c r="N1" s="8" t="s">
        <v>37</v>
      </c>
    </row>
    <row r="2" spans="1:18" x14ac:dyDescent="0.35">
      <c r="A2" s="6" t="s">
        <v>3</v>
      </c>
      <c r="B2" t="s">
        <v>29</v>
      </c>
      <c r="G2" s="6" t="s">
        <v>3</v>
      </c>
      <c r="H2" t="s">
        <v>17</v>
      </c>
    </row>
    <row r="4" spans="1:18" x14ac:dyDescent="0.35">
      <c r="A4" s="6" t="s">
        <v>19</v>
      </c>
      <c r="B4" t="s">
        <v>28</v>
      </c>
      <c r="D4" s="8" t="s">
        <v>4</v>
      </c>
      <c r="E4" s="8" t="s">
        <v>1</v>
      </c>
      <c r="G4" s="6" t="s">
        <v>19</v>
      </c>
      <c r="H4" t="s">
        <v>28</v>
      </c>
      <c r="J4" s="8" t="s">
        <v>4</v>
      </c>
      <c r="K4" s="8" t="s">
        <v>1</v>
      </c>
      <c r="L4" s="9" t="s">
        <v>36</v>
      </c>
      <c r="N4" s="6" t="s">
        <v>19</v>
      </c>
      <c r="O4" t="s">
        <v>28</v>
      </c>
    </row>
    <row r="5" spans="1:18" x14ac:dyDescent="0.35">
      <c r="A5" s="7" t="s">
        <v>20</v>
      </c>
      <c r="B5" s="4">
        <v>93500</v>
      </c>
      <c r="D5" t="s">
        <v>20</v>
      </c>
      <c r="E5" s="4">
        <f>IF(B5&gt;0,B5,NA())</f>
        <v>93500</v>
      </c>
      <c r="G5" s="7" t="s">
        <v>20</v>
      </c>
      <c r="H5" s="4">
        <v>32400</v>
      </c>
      <c r="J5" t="s">
        <v>20</v>
      </c>
      <c r="K5" s="4">
        <f>H5</f>
        <v>32400</v>
      </c>
      <c r="L5" s="4">
        <v>30000</v>
      </c>
      <c r="N5" s="7" t="s">
        <v>17</v>
      </c>
      <c r="O5" s="4">
        <v>367850</v>
      </c>
      <c r="Q5" t="s">
        <v>15</v>
      </c>
      <c r="R5" s="4">
        <f>O6+O7</f>
        <v>1044900</v>
      </c>
    </row>
    <row r="6" spans="1:18" x14ac:dyDescent="0.35">
      <c r="A6" s="7" t="s">
        <v>21</v>
      </c>
      <c r="B6" s="4">
        <v>59500</v>
      </c>
      <c r="D6" t="s">
        <v>21</v>
      </c>
      <c r="E6" s="4">
        <f t="shared" ref="E6:E16" si="0">IF(B6&gt;0,B6,NA())</f>
        <v>59500</v>
      </c>
      <c r="G6" s="7" t="s">
        <v>21</v>
      </c>
      <c r="H6" s="4">
        <v>23000</v>
      </c>
      <c r="J6" t="s">
        <v>21</v>
      </c>
      <c r="K6" s="4">
        <f t="shared" ref="K6:K16" si="1">H6</f>
        <v>23000</v>
      </c>
      <c r="L6" s="4">
        <v>30000</v>
      </c>
      <c r="N6" s="7" t="s">
        <v>15</v>
      </c>
      <c r="O6" s="4">
        <v>710900</v>
      </c>
      <c r="Q6" t="s">
        <v>48</v>
      </c>
      <c r="R6" s="4">
        <f>O5</f>
        <v>367850</v>
      </c>
    </row>
    <row r="7" spans="1:18" x14ac:dyDescent="0.35">
      <c r="A7" s="7" t="s">
        <v>22</v>
      </c>
      <c r="B7" s="4">
        <v>106500</v>
      </c>
      <c r="D7" t="s">
        <v>22</v>
      </c>
      <c r="E7" s="4">
        <f t="shared" si="0"/>
        <v>106500</v>
      </c>
      <c r="G7" s="7" t="s">
        <v>22</v>
      </c>
      <c r="H7" s="4">
        <v>27950</v>
      </c>
      <c r="J7" t="s">
        <v>22</v>
      </c>
      <c r="K7" s="4">
        <f t="shared" si="1"/>
        <v>27950</v>
      </c>
      <c r="L7" s="4">
        <v>30000</v>
      </c>
      <c r="N7" s="7" t="s">
        <v>16</v>
      </c>
      <c r="O7" s="4">
        <v>334000</v>
      </c>
      <c r="Q7" t="s">
        <v>40</v>
      </c>
      <c r="R7" s="4">
        <f>R5-R6</f>
        <v>677050</v>
      </c>
    </row>
    <row r="8" spans="1:18" x14ac:dyDescent="0.35">
      <c r="A8" s="7" t="s">
        <v>23</v>
      </c>
      <c r="B8" s="4">
        <v>89500</v>
      </c>
      <c r="D8" t="s">
        <v>23</v>
      </c>
      <c r="E8" s="4">
        <f t="shared" si="0"/>
        <v>89500</v>
      </c>
      <c r="G8" s="7" t="s">
        <v>23</v>
      </c>
      <c r="H8" s="4">
        <v>37000</v>
      </c>
      <c r="J8" t="s">
        <v>23</v>
      </c>
      <c r="K8" s="4">
        <f t="shared" si="1"/>
        <v>37000</v>
      </c>
      <c r="L8" s="4">
        <v>35000</v>
      </c>
    </row>
    <row r="9" spans="1:18" x14ac:dyDescent="0.35">
      <c r="A9" s="7" t="s">
        <v>24</v>
      </c>
      <c r="B9" s="4">
        <v>83000</v>
      </c>
      <c r="D9" t="s">
        <v>24</v>
      </c>
      <c r="E9" s="4">
        <f t="shared" si="0"/>
        <v>83000</v>
      </c>
      <c r="G9" s="7" t="s">
        <v>24</v>
      </c>
      <c r="H9" s="4">
        <v>28850</v>
      </c>
      <c r="J9" t="s">
        <v>24</v>
      </c>
      <c r="K9" s="4">
        <f t="shared" si="1"/>
        <v>28850</v>
      </c>
      <c r="L9" s="4">
        <v>30000</v>
      </c>
    </row>
    <row r="10" spans="1:18" x14ac:dyDescent="0.35">
      <c r="A10" s="7" t="s">
        <v>25</v>
      </c>
      <c r="B10" s="4">
        <v>61700</v>
      </c>
      <c r="D10" t="s">
        <v>25</v>
      </c>
      <c r="E10" s="4">
        <f t="shared" si="0"/>
        <v>61700</v>
      </c>
      <c r="G10" s="7" t="s">
        <v>25</v>
      </c>
      <c r="H10" s="4">
        <v>23450</v>
      </c>
      <c r="J10" t="s">
        <v>25</v>
      </c>
      <c r="K10" s="4">
        <f t="shared" si="1"/>
        <v>23450</v>
      </c>
      <c r="L10" s="4">
        <v>30000</v>
      </c>
    </row>
    <row r="11" spans="1:18" x14ac:dyDescent="0.35">
      <c r="A11" s="7" t="s">
        <v>26</v>
      </c>
      <c r="B11" s="4">
        <v>94000</v>
      </c>
      <c r="D11" t="s">
        <v>26</v>
      </c>
      <c r="E11" s="4">
        <f t="shared" si="0"/>
        <v>94000</v>
      </c>
      <c r="G11" s="7" t="s">
        <v>26</v>
      </c>
      <c r="H11" s="4">
        <v>28300</v>
      </c>
      <c r="J11" t="s">
        <v>26</v>
      </c>
      <c r="K11" s="4">
        <f t="shared" si="1"/>
        <v>28300</v>
      </c>
      <c r="L11" s="4">
        <v>30000</v>
      </c>
    </row>
    <row r="12" spans="1:18" x14ac:dyDescent="0.35">
      <c r="A12" s="7" t="s">
        <v>27</v>
      </c>
      <c r="B12" s="4">
        <v>95500</v>
      </c>
      <c r="D12" t="s">
        <v>27</v>
      </c>
      <c r="E12" s="4">
        <f t="shared" si="0"/>
        <v>95500</v>
      </c>
      <c r="G12" s="7" t="s">
        <v>27</v>
      </c>
      <c r="H12" s="4">
        <v>37300</v>
      </c>
      <c r="J12" t="s">
        <v>27</v>
      </c>
      <c r="K12" s="4">
        <f t="shared" si="1"/>
        <v>37300</v>
      </c>
      <c r="L12" s="4">
        <v>35000</v>
      </c>
    </row>
    <row r="13" spans="1:18" x14ac:dyDescent="0.35">
      <c r="A13" s="7" t="s">
        <v>31</v>
      </c>
      <c r="B13" s="4">
        <v>101500</v>
      </c>
      <c r="D13" t="s">
        <v>31</v>
      </c>
      <c r="E13" s="4">
        <f t="shared" si="0"/>
        <v>101500</v>
      </c>
      <c r="G13" s="7" t="s">
        <v>31</v>
      </c>
      <c r="H13" s="4">
        <v>62200</v>
      </c>
      <c r="J13" t="s">
        <v>31</v>
      </c>
      <c r="K13" s="4">
        <f t="shared" si="1"/>
        <v>62200</v>
      </c>
      <c r="L13" s="4">
        <v>30000</v>
      </c>
    </row>
    <row r="14" spans="1:18" x14ac:dyDescent="0.35">
      <c r="A14" s="7" t="s">
        <v>32</v>
      </c>
      <c r="B14" s="4">
        <v>111700</v>
      </c>
      <c r="D14" t="s">
        <v>32</v>
      </c>
      <c r="E14" s="4">
        <f t="shared" si="0"/>
        <v>111700</v>
      </c>
      <c r="G14" s="7" t="s">
        <v>32</v>
      </c>
      <c r="H14" s="4">
        <v>27600</v>
      </c>
      <c r="J14" t="s">
        <v>32</v>
      </c>
      <c r="K14" s="4">
        <f t="shared" si="1"/>
        <v>27600</v>
      </c>
      <c r="L14" s="4">
        <v>30000</v>
      </c>
    </row>
    <row r="15" spans="1:18" x14ac:dyDescent="0.35">
      <c r="A15" s="7" t="s">
        <v>33</v>
      </c>
      <c r="B15" s="4">
        <v>108500</v>
      </c>
      <c r="D15" t="s">
        <v>33</v>
      </c>
      <c r="E15" s="4">
        <f t="shared" si="0"/>
        <v>108500</v>
      </c>
      <c r="G15" s="7" t="s">
        <v>33</v>
      </c>
      <c r="H15" s="4">
        <v>15400</v>
      </c>
      <c r="J15" t="s">
        <v>33</v>
      </c>
      <c r="K15" s="4">
        <f t="shared" si="1"/>
        <v>15400</v>
      </c>
      <c r="L15" s="4">
        <v>30000</v>
      </c>
    </row>
    <row r="16" spans="1:18" x14ac:dyDescent="0.35">
      <c r="A16" s="7" t="s">
        <v>34</v>
      </c>
      <c r="B16" s="4">
        <v>40000</v>
      </c>
      <c r="D16" t="s">
        <v>34</v>
      </c>
      <c r="E16" s="4">
        <f t="shared" si="0"/>
        <v>40000</v>
      </c>
      <c r="G16" s="7" t="s">
        <v>34</v>
      </c>
      <c r="H16" s="4">
        <v>24400</v>
      </c>
      <c r="J16" t="s">
        <v>34</v>
      </c>
      <c r="K16" s="4">
        <f t="shared" si="1"/>
        <v>24400</v>
      </c>
      <c r="L16" s="4">
        <v>40000</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AFCB-BB67-43E3-89BD-4E898099697B}">
  <dimension ref="A1:Q11"/>
  <sheetViews>
    <sheetView zoomScale="77" workbookViewId="0">
      <selection activeCell="W24" sqref="W24"/>
    </sheetView>
  </sheetViews>
  <sheetFormatPr defaultRowHeight="14.5" x14ac:dyDescent="0.35"/>
  <cols>
    <col min="1" max="1" width="13.453125" bestFit="1" customWidth="1"/>
    <col min="2" max="2" width="17.36328125" bestFit="1" customWidth="1"/>
    <col min="3" max="3" width="3.36328125" customWidth="1"/>
    <col min="4" max="4" width="14.54296875" customWidth="1"/>
    <col min="6" max="6" width="3.36328125" customWidth="1"/>
    <col min="7" max="7" width="13.453125" bestFit="1" customWidth="1"/>
    <col min="8" max="8" width="14.1796875" bestFit="1" customWidth="1"/>
    <col min="9" max="9" width="3.36328125" customWidth="1"/>
    <col min="10" max="10" width="16.1796875" customWidth="1"/>
    <col min="12" max="12" width="3.36328125" customWidth="1"/>
    <col min="13" max="13" width="13.453125" bestFit="1" customWidth="1"/>
    <col min="14" max="14" width="14.1796875" bestFit="1" customWidth="1"/>
    <col min="15" max="15" width="3.36328125" customWidth="1"/>
    <col min="16" max="16" width="13.36328125" bestFit="1" customWidth="1"/>
    <col min="17" max="17" width="13.26953125" bestFit="1" customWidth="1"/>
  </cols>
  <sheetData>
    <row r="1" spans="1:17" x14ac:dyDescent="0.35">
      <c r="A1" s="8" t="s">
        <v>41</v>
      </c>
      <c r="G1" s="8" t="s">
        <v>43</v>
      </c>
      <c r="H1" s="8"/>
      <c r="I1" s="8"/>
      <c r="M1" s="8" t="s">
        <v>45</v>
      </c>
    </row>
    <row r="2" spans="1:17" ht="13.5" customHeight="1" x14ac:dyDescent="0.35">
      <c r="A2" s="6" t="s">
        <v>3</v>
      </c>
      <c r="B2" t="s">
        <v>29</v>
      </c>
      <c r="G2" s="6" t="s">
        <v>3</v>
      </c>
      <c r="H2" t="s">
        <v>17</v>
      </c>
      <c r="M2" s="6" t="s">
        <v>3</v>
      </c>
      <c r="N2" t="s">
        <v>17</v>
      </c>
    </row>
    <row r="4" spans="1:17" x14ac:dyDescent="0.35">
      <c r="A4" s="6" t="s">
        <v>19</v>
      </c>
      <c r="B4" t="s">
        <v>28</v>
      </c>
      <c r="D4" s="8" t="s">
        <v>42</v>
      </c>
      <c r="E4" s="8" t="s">
        <v>1</v>
      </c>
      <c r="G4" s="6" t="s">
        <v>19</v>
      </c>
      <c r="H4" t="s">
        <v>28</v>
      </c>
      <c r="J4" s="8" t="s">
        <v>44</v>
      </c>
      <c r="K4" s="8" t="s">
        <v>1</v>
      </c>
      <c r="M4" s="6" t="s">
        <v>19</v>
      </c>
      <c r="N4" t="s">
        <v>28</v>
      </c>
      <c r="P4" s="8" t="s">
        <v>44</v>
      </c>
      <c r="Q4" s="8" t="s">
        <v>1</v>
      </c>
    </row>
    <row r="5" spans="1:17" x14ac:dyDescent="0.35">
      <c r="A5" s="7" t="s">
        <v>6</v>
      </c>
      <c r="B5" s="4">
        <v>55000</v>
      </c>
      <c r="D5" t="str">
        <f>A5</f>
        <v>Salary</v>
      </c>
      <c r="E5" s="4">
        <f>B5</f>
        <v>55000</v>
      </c>
      <c r="G5" s="7" t="s">
        <v>9</v>
      </c>
      <c r="H5" s="4">
        <v>15000</v>
      </c>
      <c r="J5" t="str">
        <f>G5</f>
        <v>Rent</v>
      </c>
      <c r="K5" s="4">
        <f>H5</f>
        <v>15000</v>
      </c>
      <c r="M5" s="7" t="s">
        <v>9</v>
      </c>
      <c r="N5" s="4">
        <v>15000</v>
      </c>
      <c r="P5" t="str">
        <f>M5</f>
        <v>Rent</v>
      </c>
      <c r="Q5" s="10">
        <f>N5</f>
        <v>15000</v>
      </c>
    </row>
    <row r="6" spans="1:17" x14ac:dyDescent="0.35">
      <c r="A6" s="7" t="s">
        <v>8</v>
      </c>
      <c r="B6" s="4">
        <v>42500</v>
      </c>
      <c r="D6" t="str">
        <f t="shared" ref="D6:D7" si="0">A6</f>
        <v>Freelancing</v>
      </c>
      <c r="E6" s="4">
        <f t="shared" ref="E6:E7" si="1">B6</f>
        <v>42500</v>
      </c>
      <c r="G6" s="7" t="s">
        <v>14</v>
      </c>
      <c r="H6" s="4">
        <v>7000</v>
      </c>
      <c r="J6" t="str">
        <f t="shared" ref="J6:J10" si="2">G6</f>
        <v>Shopping</v>
      </c>
      <c r="K6" s="4">
        <f t="shared" ref="K6:K10" si="3">H6</f>
        <v>7000</v>
      </c>
      <c r="M6" s="7" t="s">
        <v>14</v>
      </c>
      <c r="N6" s="4">
        <v>7000</v>
      </c>
      <c r="P6" t="str">
        <f t="shared" ref="P6:Q9" si="4">M6</f>
        <v>Shopping</v>
      </c>
      <c r="Q6" s="10">
        <f t="shared" si="4"/>
        <v>7000</v>
      </c>
    </row>
    <row r="7" spans="1:17" x14ac:dyDescent="0.35">
      <c r="A7" s="7" t="s">
        <v>7</v>
      </c>
      <c r="B7" s="4">
        <v>9000</v>
      </c>
      <c r="D7" t="str">
        <f t="shared" si="0"/>
        <v>Share trading</v>
      </c>
      <c r="E7" s="4">
        <f t="shared" si="1"/>
        <v>9000</v>
      </c>
      <c r="G7" s="7" t="s">
        <v>12</v>
      </c>
      <c r="H7" s="4">
        <v>2550</v>
      </c>
      <c r="J7" t="str">
        <f t="shared" si="2"/>
        <v>Transportation</v>
      </c>
      <c r="K7" s="4">
        <f t="shared" si="3"/>
        <v>2550</v>
      </c>
      <c r="M7" s="7" t="s">
        <v>12</v>
      </c>
      <c r="N7" s="4">
        <v>2550</v>
      </c>
      <c r="P7" t="str">
        <f t="shared" si="4"/>
        <v>Transportation</v>
      </c>
      <c r="Q7" s="10">
        <f t="shared" si="4"/>
        <v>2550</v>
      </c>
    </row>
    <row r="8" spans="1:17" x14ac:dyDescent="0.35">
      <c r="G8" s="7" t="s">
        <v>11</v>
      </c>
      <c r="H8" s="4">
        <v>1500</v>
      </c>
      <c r="J8" t="str">
        <f t="shared" si="2"/>
        <v>Insurance</v>
      </c>
      <c r="K8" s="4">
        <f t="shared" si="3"/>
        <v>1500</v>
      </c>
      <c r="M8" s="7" t="s">
        <v>11</v>
      </c>
      <c r="N8" s="4">
        <v>1500</v>
      </c>
      <c r="P8" t="str">
        <f t="shared" si="4"/>
        <v>Insurance</v>
      </c>
      <c r="Q8" s="10">
        <f t="shared" si="4"/>
        <v>1500</v>
      </c>
    </row>
    <row r="9" spans="1:17" x14ac:dyDescent="0.35">
      <c r="G9" s="7" t="s">
        <v>13</v>
      </c>
      <c r="H9" s="4">
        <v>1150</v>
      </c>
      <c r="J9" t="str">
        <f t="shared" si="2"/>
        <v>Entertainment</v>
      </c>
      <c r="K9" s="4">
        <f t="shared" si="3"/>
        <v>1150</v>
      </c>
      <c r="M9" s="7" t="s">
        <v>13</v>
      </c>
      <c r="N9" s="4">
        <v>1150</v>
      </c>
      <c r="P9" t="str">
        <f t="shared" si="4"/>
        <v>Entertainment</v>
      </c>
      <c r="Q9" s="10">
        <f t="shared" si="4"/>
        <v>1150</v>
      </c>
    </row>
    <row r="10" spans="1:17" x14ac:dyDescent="0.35">
      <c r="G10" s="7" t="s">
        <v>10</v>
      </c>
      <c r="H10" s="4">
        <v>750</v>
      </c>
      <c r="J10" t="str">
        <f t="shared" si="2"/>
        <v>Dining out</v>
      </c>
      <c r="K10" s="4">
        <f t="shared" si="3"/>
        <v>750</v>
      </c>
    </row>
    <row r="11" spans="1:17" x14ac:dyDescent="0.35">
      <c r="K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Detail1</vt:lpstr>
      <vt:lpstr>Detail2</vt:lpstr>
      <vt:lpstr>Detail3</vt:lpstr>
      <vt:lpstr>Detail4</vt:lpstr>
      <vt:lpstr>Detail5</vt:lpstr>
      <vt:lpstr>Detail6</vt:lpstr>
      <vt:lpstr>Detail7</vt:lpstr>
      <vt:lpstr>CALC 1</vt:lpstr>
      <vt:lpstr>CALC 2</vt:lpstr>
      <vt:lpstr>RECORDS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LAYANA LAJUDHEEN</dc:creator>
  <cp:lastModifiedBy>LAYANA LAJUDHEEN</cp:lastModifiedBy>
  <dcterms:created xsi:type="dcterms:W3CDTF">2025-06-24T16:35:11Z</dcterms:created>
  <dcterms:modified xsi:type="dcterms:W3CDTF">2025-07-05T10:21:46Z</dcterms:modified>
</cp:coreProperties>
</file>