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d54226\Documents\FORE\Drug Paraphernalia\"/>
    </mc:Choice>
  </mc:AlternateContent>
  <bookViews>
    <workbookView xWindow="0" yWindow="0" windowWidth="14380" windowHeight="3610"/>
  </bookViews>
  <sheets>
    <sheet name="Statistical Data" sheetId="1" r:id="rId1"/>
    <sheet name="Summary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9" i="2" l="1"/>
  <c r="V38" i="2"/>
  <c r="P52" i="2" l="1"/>
  <c r="J52" i="2"/>
  <c r="G52" i="2"/>
  <c r="D52" i="2"/>
  <c r="V51" i="2"/>
  <c r="P51" i="2"/>
  <c r="J51" i="2"/>
  <c r="G51" i="2"/>
  <c r="D51" i="2"/>
  <c r="V50" i="2"/>
  <c r="P50" i="2"/>
  <c r="J50" i="2"/>
  <c r="G50" i="2"/>
  <c r="D50" i="2"/>
  <c r="V49" i="2"/>
  <c r="P49" i="2"/>
  <c r="J49" i="2"/>
  <c r="G49" i="2"/>
  <c r="D49" i="2"/>
  <c r="V48" i="2"/>
  <c r="P48" i="2"/>
  <c r="J48" i="2"/>
  <c r="G48" i="2"/>
  <c r="D48" i="2"/>
  <c r="P47" i="2"/>
  <c r="J47" i="2"/>
  <c r="G47" i="2"/>
  <c r="D47" i="2"/>
  <c r="V46" i="2"/>
  <c r="P46" i="2"/>
  <c r="J46" i="2"/>
  <c r="G46" i="2"/>
  <c r="D46" i="2"/>
  <c r="P45" i="2"/>
  <c r="J45" i="2"/>
  <c r="G45" i="2"/>
  <c r="D45" i="2"/>
  <c r="V44" i="2"/>
  <c r="P44" i="2"/>
  <c r="J44" i="2"/>
  <c r="G44" i="2"/>
  <c r="D44" i="2"/>
  <c r="V43" i="2"/>
  <c r="P43" i="2"/>
  <c r="J43" i="2"/>
  <c r="G43" i="2"/>
  <c r="D43" i="2"/>
  <c r="V42" i="2"/>
  <c r="P42" i="2"/>
  <c r="J42" i="2"/>
  <c r="G42" i="2"/>
  <c r="D42" i="2"/>
  <c r="P41" i="2"/>
  <c r="J41" i="2"/>
  <c r="G41" i="2"/>
  <c r="D41" i="2"/>
  <c r="V40" i="2"/>
  <c r="P40" i="2"/>
  <c r="J40" i="2"/>
  <c r="G40" i="2"/>
  <c r="D40" i="2"/>
  <c r="P39" i="2"/>
  <c r="J39" i="2"/>
  <c r="G39" i="2"/>
  <c r="D39" i="2"/>
  <c r="P38" i="2"/>
  <c r="J38" i="2"/>
  <c r="G38" i="2"/>
  <c r="D38" i="2"/>
  <c r="V37" i="2"/>
  <c r="P37" i="2"/>
  <c r="J37" i="2"/>
  <c r="G37" i="2"/>
  <c r="D37" i="2"/>
  <c r="P36" i="2"/>
  <c r="J36" i="2"/>
  <c r="G36" i="2"/>
  <c r="D36" i="2"/>
  <c r="V35" i="2"/>
  <c r="P35" i="2"/>
  <c r="J35" i="2"/>
  <c r="G35" i="2"/>
  <c r="D35" i="2"/>
  <c r="P34" i="2"/>
  <c r="J34" i="2"/>
  <c r="G34" i="2"/>
  <c r="D34" i="2"/>
  <c r="V33" i="2"/>
  <c r="P33" i="2"/>
  <c r="J33" i="2"/>
  <c r="G33" i="2"/>
  <c r="D33" i="2"/>
  <c r="V32" i="2"/>
  <c r="P32" i="2"/>
  <c r="J32" i="2"/>
  <c r="G32" i="2"/>
  <c r="D32" i="2"/>
  <c r="P31" i="2"/>
  <c r="J31" i="2"/>
  <c r="G31" i="2"/>
  <c r="D31" i="2"/>
  <c r="V30" i="2"/>
  <c r="P30" i="2"/>
  <c r="J30" i="2"/>
  <c r="G30" i="2"/>
  <c r="D30" i="2"/>
  <c r="P29" i="2"/>
  <c r="J29" i="2"/>
  <c r="G29" i="2"/>
  <c r="D29" i="2"/>
  <c r="P28" i="2"/>
  <c r="J28" i="2"/>
  <c r="G28" i="2"/>
  <c r="D28" i="2"/>
  <c r="P27" i="2"/>
  <c r="J27" i="2"/>
  <c r="G27" i="2"/>
  <c r="D27" i="2"/>
  <c r="V26" i="2"/>
  <c r="P26" i="2"/>
  <c r="J26" i="2"/>
  <c r="G26" i="2"/>
  <c r="D26" i="2"/>
  <c r="V25" i="2"/>
  <c r="P25" i="2"/>
  <c r="J25" i="2"/>
  <c r="G25" i="2"/>
  <c r="D25" i="2"/>
  <c r="P24" i="2"/>
  <c r="J24" i="2"/>
  <c r="G24" i="2"/>
  <c r="D24" i="2"/>
  <c r="P23" i="2"/>
  <c r="J23" i="2"/>
  <c r="G23" i="2"/>
  <c r="D23" i="2"/>
  <c r="P22" i="2"/>
  <c r="J22" i="2"/>
  <c r="G22" i="2"/>
  <c r="D22" i="2"/>
  <c r="P21" i="2"/>
  <c r="J21" i="2"/>
  <c r="G21" i="2"/>
  <c r="D21" i="2"/>
  <c r="V20" i="2"/>
  <c r="P20" i="2"/>
  <c r="J20" i="2"/>
  <c r="G20" i="2"/>
  <c r="D20" i="2"/>
  <c r="V19" i="2"/>
  <c r="P19" i="2"/>
  <c r="J19" i="2"/>
  <c r="G19" i="2"/>
  <c r="D19" i="2"/>
  <c r="V18" i="2"/>
  <c r="P18" i="2"/>
  <c r="J18" i="2"/>
  <c r="G18" i="2"/>
  <c r="D18" i="2"/>
  <c r="P17" i="2"/>
  <c r="J17" i="2"/>
  <c r="G17" i="2"/>
  <c r="D17" i="2"/>
  <c r="P16" i="2"/>
  <c r="J16" i="2"/>
  <c r="G16" i="2"/>
  <c r="D16" i="2"/>
  <c r="P15" i="2"/>
  <c r="J15" i="2"/>
  <c r="G15" i="2"/>
  <c r="D15" i="2"/>
  <c r="P14" i="2"/>
  <c r="J14" i="2"/>
  <c r="G14" i="2"/>
  <c r="D14" i="2"/>
  <c r="V13" i="2"/>
  <c r="P13" i="2"/>
  <c r="J13" i="2"/>
  <c r="G13" i="2"/>
  <c r="D13" i="2"/>
  <c r="P12" i="2"/>
  <c r="J12" i="2"/>
  <c r="G12" i="2"/>
  <c r="D12" i="2"/>
  <c r="V11" i="2"/>
  <c r="P11" i="2"/>
  <c r="J11" i="2"/>
  <c r="G11" i="2"/>
  <c r="D11" i="2"/>
  <c r="P10" i="2"/>
  <c r="J10" i="2"/>
  <c r="G10" i="2"/>
  <c r="D10" i="2"/>
  <c r="V9" i="2"/>
  <c r="P9" i="2"/>
  <c r="J9" i="2"/>
  <c r="G9" i="2"/>
  <c r="D9" i="2"/>
  <c r="V8" i="2"/>
  <c r="P8" i="2"/>
  <c r="J8" i="2"/>
  <c r="G8" i="2"/>
  <c r="D8" i="2"/>
  <c r="V7" i="2"/>
  <c r="P7" i="2"/>
  <c r="J7" i="2"/>
  <c r="G7" i="2"/>
  <c r="D7" i="2"/>
  <c r="V6" i="2"/>
  <c r="P6" i="2"/>
  <c r="J6" i="2"/>
  <c r="G6" i="2"/>
  <c r="D6" i="2"/>
  <c r="V5" i="2"/>
  <c r="P5" i="2"/>
  <c r="J5" i="2"/>
  <c r="G5" i="2"/>
  <c r="D5" i="2"/>
  <c r="P4" i="2"/>
  <c r="J4" i="2"/>
  <c r="G4" i="2"/>
  <c r="D4" i="2"/>
  <c r="D3" i="2"/>
  <c r="V2" i="2"/>
  <c r="P2" i="2"/>
  <c r="J2" i="2"/>
  <c r="G2" i="2"/>
  <c r="D2" i="2"/>
</calcChain>
</file>

<file path=xl/sharedStrings.xml><?xml version="1.0" encoding="utf-8"?>
<sst xmlns="http://schemas.openxmlformats.org/spreadsheetml/2006/main" count="565" uniqueCount="289">
  <si>
    <t>Effective Date</t>
  </si>
  <si>
    <t>Valid Through Date</t>
  </si>
  <si>
    <t>drug_para_prohibitPossession</t>
  </si>
  <si>
    <t>drug_para_prohibitDistribution</t>
  </si>
  <si>
    <t>drug_para_prohibitSale</t>
  </si>
  <si>
    <t>drug_para_prohibit_Advertisement</t>
  </si>
  <si>
    <t>drug_para_prohibitManufacture</t>
  </si>
  <si>
    <t>drug_para_prohibitSelling to a minor</t>
  </si>
  <si>
    <t>drug_para_prohibitDistributing to a minor</t>
  </si>
  <si>
    <t>drug_para_prohibit_No acts are prohibited</t>
  </si>
  <si>
    <t>drug_para_penaltyCriminal</t>
  </si>
  <si>
    <t>drug_para_penalty_Civil</t>
  </si>
  <si>
    <t>drug_para_syringeYes, needles, syringes, or hypodermic devices are included in the definition</t>
  </si>
  <si>
    <t>drug_para_syringeYes, equipment for injection or injecting are included in the defintion</t>
  </si>
  <si>
    <t>drug_para_syringe_No</t>
  </si>
  <si>
    <t xml:space="preserve">drug_para_syringe_No, syringes, needles, hypodermic devices, or objects used for injecting are not included in the definition because they are explicitly exempted </t>
  </si>
  <si>
    <t>drug_para_exclude_syringe</t>
  </si>
  <si>
    <t>drug_paraphernalia_checking</t>
  </si>
  <si>
    <t>drug_para_exempt_testing</t>
  </si>
  <si>
    <t xml:space="preserve">drug_para_testing_exempt_Fentanyl test strips </t>
  </si>
  <si>
    <t>drug_para_testing_exempt_Single-use drug test strips</t>
  </si>
  <si>
    <t>drug_para_testing_exempt_Drug testing equipment</t>
  </si>
  <si>
    <t>drug_para_testing_exemptAny drug testing equipment meant to determine the presence of fentanyl or fentanyl analog</t>
  </si>
  <si>
    <t>drug_para_testing_exempt_Any drug testing equipment meant to test for a synthetic opioid</t>
  </si>
  <si>
    <t>Alabama</t>
  </si>
  <si>
    <t>Alaska</t>
  </si>
  <si>
    <t>.</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</si>
  <si>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</si>
  <si>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</si>
  <si>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</si>
  <si>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</si>
  <si>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</si>
  <si>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</si>
  <si>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</si>
  <si>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</si>
  <si>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</si>
  <si>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</si>
  <si>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</si>
  <si>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</si>
  <si>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</si>
  <si>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</si>
  <si>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</si>
  <si>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</si>
  <si>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</si>
  <si>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</si>
  <si>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</si>
  <si>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</si>
  <si>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</si>
  <si>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</si>
  <si>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</si>
  <si>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</si>
  <si>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</si>
  <si>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</si>
  <si>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</si>
  <si>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</si>
  <si>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</si>
  <si>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</si>
  <si>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</si>
  <si>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</si>
  <si>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</si>
  <si>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</si>
  <si>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</si>
  <si>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</si>
  <si>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</si>
  <si>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</si>
  <si>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</si>
  <si>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</si>
  <si>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</si>
  <si>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</si>
  <si>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</si>
  <si>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</si>
  <si>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</si>
  <si>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</si>
  <si>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</si>
  <si>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</si>
  <si>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</si>
  <si>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Jurisdictions</t>
  </si>
  <si>
    <t>drug_para_prohibit</t>
  </si>
  <si>
    <t>_citation_drug_para_prohibit</t>
  </si>
  <si>
    <t>_caution_drug_para_prohibit</t>
  </si>
  <si>
    <t>drug_para_penalty</t>
  </si>
  <si>
    <t>_citation_drug_para_penalty</t>
  </si>
  <si>
    <t>_caution_drug_para_penalty</t>
  </si>
  <si>
    <t>drug_para_syringe</t>
  </si>
  <si>
    <t>_citation_drug_para_syringe</t>
  </si>
  <si>
    <t>_caution_drug_para_syringe</t>
  </si>
  <si>
    <t>_citation_drug_para_exclude_syringe</t>
  </si>
  <si>
    <t>_caution_drug_para_exclude_syringe</t>
  </si>
  <si>
    <t>_citation_drug_paraphernalia_checking</t>
  </si>
  <si>
    <t>_caution_drug_paraphernalia_checking</t>
  </si>
  <si>
    <t>_citation_drug_para_exempt_testing</t>
  </si>
  <si>
    <t>_caution_drug_para_exempt_testing</t>
  </si>
  <si>
    <t>drug_para_testing_exempt</t>
  </si>
  <si>
    <t>_citation_drug_para_testing_exempt</t>
  </si>
  <si>
    <t>_caution_drug_para_testing_exempt</t>
  </si>
  <si>
    <t>Ala. Code § 13A-12-260. Drug paraphernalia; use or possession; delivery or sale; forfeiture.; Ala. Code § 13A-12-260. Drug paraphernalia; use or possession; delivery or sale; forfeiture.; Ala. Code § 13A-12-260. Drug paraphernalia; use or possession; delivery or sale; forfeiture.; Ala. Code § 13A-12-260. Drug paraphernalia; use or possession; delivery or sale; forfeiture.</t>
  </si>
  <si>
    <t>Ala. Code § 13A-12-260. Drug paraphernalia; use or possession; delivery or sale; forfeiture.; Ala. Code § 13A-12-260. Drug paraphernalia; use or possession; delivery or sale; forfeiture.; Ala. Code § 13A-12-260. Drug paraphernalia; use or possession; delivery or sale; forfeiture.</t>
  </si>
  <si>
    <t>Ala. Code § 13A-12-260. Drug paraphernalia; use or possession; delivery or sale; forfeiture.; Ala. Code § 13A-12-260. Drug paraphernalia; use or possession; delivery or sale; forfeiture.</t>
  </si>
  <si>
    <t>Ala. Code § 13A-12-260. Drug paraphernalia; use or possession; delivery or sale; forfeiture.</t>
  </si>
  <si>
    <t>Ariz. Rev. Stat § 13-3415. Possession, manufacture, delivery and advertisement of drug paraphernalia; classification; civil forfeiture; factors; definitions; Ariz. Rev. Stat § 13-3415. Possession, manufacture, delivery and advertisement of drug paraphernalia; classification; civil forfeiture; factors; definitions; Ariz. Rev. Stat § 13-3415. Possession, manufacture, delivery and advertisement of drug paraphernalia; classification; civil forfeiture; factors; definitions</t>
  </si>
  <si>
    <t>Ariz. Rev. Stat § 13-3415. Possession, manufacture, delivery and advertisement of drug paraphernalia; classification; civil forfeiture; factors; definitions; Ariz. Rev. Stat § 13-3415. Possession, manufacture, delivery and advertisement of drug paraphernalia; classification; civil forfeiture; factors; definitions; Ariz. Rev. Stat § 13-3415. Possession, manufacture, delivery and advertisement of drug paraphernalia; classification; civil forfeiture; factors; definitions; Ariz. Rev. Stat § 13-3415. Possession, manufacture, delivery and advertisement of drug paraphernalia; classification; civil forfeiture; factors; definitions; Ariz. Rev. Stat § 13-3415. Possession, manufacture, delivery and advertisement of drug paraphernalia; classification; civil forfeiture; factors; definitions</t>
  </si>
  <si>
    <t>Ariz. Rev. Stat § 13-3415. Possession, manufacture, delivery and advertisement of drug paraphernalia; classification; civil forfeiture; factors; definitions</t>
  </si>
  <si>
    <t>Ark. Code § 5-64-443 Possession of drug paraphernalia; Ark. Code § 5-64-444 Drug paraphernalia—delivery to a minor; Ark. Code § 5-64-445 Advertisement of a counterfeit substance or drug paraphernalia</t>
  </si>
  <si>
    <t>Ark. Code § 5-64-443 Possession of drug paraphernalia; Ark. Code § 5-64-444 Drug paraphernalia—delivery to a minor; Ark. Code § 16-118-108 Civil actions against sellers of drug paraphernalia — Definition</t>
  </si>
  <si>
    <t>Ark. Code § 16-118-108, in addition to the criminal penalties in Ark. Code § 5-64-443 and Ark. Code § 5-64-444, gives citizens the power to levy civil actions against those who sell drug paraphernalia in various instances.</t>
  </si>
  <si>
    <t>Ark. Code § 5-64-101 Definitions; Ark. Code § 5-64-101 Definitions</t>
  </si>
  <si>
    <t>Ark. Code § 5-64-101 Definitions</t>
  </si>
  <si>
    <t>Cal. Health &amp; Saf. Code § 11364. Possession of opium pipe or paraphernalia for unlawfully injecting or smoking controlled substance; Application to hypodermic needles or syringes; Cal. Health &amp; Saf. code § 11364.7. Trafficking in drug paraphernalia; Cal. Health &amp; Saf. code § 11364.7. Trafficking in drug paraphernalia; Cal. Health &amp; Saf. code § 11364.7. Trafficking in drug paraphernalia</t>
  </si>
  <si>
    <t>Cal. Health &amp; Saf. code § 11364.7. Trafficking in drug paraphernalia</t>
  </si>
  <si>
    <t>Cal. Health &amp; Saf. Code § 11014.5. “Drug paraphernalia”; Cal. Health &amp; Saf. Code § 11014.5. “Drug paraphernalia”; Cal. Health &amp; Saf. Code § 11364. Possession of opium pipe or paraphernalia for unlawfully injecting or smoking controlled substance; Application to hypodermic needles or syringes</t>
  </si>
  <si>
    <t>Cal. Health &amp; Saf. Code § 11364. Possession of opium pipe or paraphernalia for unlawfully injecting or smoking controlled substance; Application to hypodermic needles or syringes</t>
  </si>
  <si>
    <t>Cal. Health &amp; Saf. Code § 11014.5. “Drug paraphernalia”</t>
  </si>
  <si>
    <t>Colo. Rev. Stat. § 18-18-429. Manufacture, sale, or delivery of drug paraphernalia - penalty.; Colo. Rev. Stat. § 18-18-430. Advertisement of drug paraphernalia - penalty.; Colo. Rev. Stat. § 18-18-428 Possession of drug paraphernalia—penalty</t>
  </si>
  <si>
    <t>Colo. Rev. Stat. § 18-18-426 Drug paraphernalia--definitions</t>
  </si>
  <si>
    <t>Colo. Rev. Stat. § 18-18-428 Possession of drug paraphernalia—penalty</t>
  </si>
  <si>
    <t>Syringes that are announced to an officer prior to search are excluded from drug paraphernalia related arrest or citation. (Colo. Rev. Stat. § 18-18-428 Possession of drug paraphernalia—penalty)</t>
  </si>
  <si>
    <t>Conn. Gen. Stat. § 21a-267. (Formerly Sec. 19-472a). Penalty for use, possession or delivery of drug paraphernalia associated with a controlled substance other than cannabis. Immunity.</t>
  </si>
  <si>
    <t>Conn. Gen. Stat. § 21a-240. (Formerly Sec. 19-443). Definitions.</t>
  </si>
  <si>
    <t>Per Conn. Gen. Stat. § 21a-240(20)(A)(ix), "“Drug paraphernalia” does not include a product used by a manufacturer licensed pursuant to this chapter for the activities permitted under the license or by an individual to test any substance prior to injection, inhalation or ingestion of the substance to prevent accidental overdose by injection, inhalation or ingestion of the substance, provided the licensed manufacturer or individual is not using the product to engage in the unlicensed manufacturing or distribution of controlled substances."</t>
  </si>
  <si>
    <t>Del. Code tit. 16, § 4771 Drug paraphernalia; Del. Code tit. 16, § 4774 Penalties</t>
  </si>
  <si>
    <t>Del. Code tit. 16, § 4774 Penalties</t>
  </si>
  <si>
    <t>Possession for personal use of marijuana is subject to not more than a $100 fine, in addition to assessments needed for administration of civil violations. (Del. Code tit. 16, § 4774 Penalties)</t>
  </si>
  <si>
    <t>Del. Code tit. 16, § 4701 Definitions</t>
  </si>
  <si>
    <t>Del. Code tit. 16, § 4773 Exemptions</t>
  </si>
  <si>
    <t>Del. Code tit. 16, § 4773 Exemptions; Del. Code tit. 16, § 2226 Distribution of fentanyl testing strips; immunity</t>
  </si>
  <si>
    <t>D.C. Stat. § 48-1103. Prohibited acts.; D.C. Stat. § 48-1103. Prohibited acts.</t>
  </si>
  <si>
    <t>D.C. Stat. § 48-1103 provides an exception for possession of drug paraphernalia for personal use of controlled substances. Additionally, there is an exception for community-based organizations to deliver drug paraphernalia for personal use of controlled substances.</t>
  </si>
  <si>
    <t>D.C. Stat. § 48-1103. Prohibited acts.; D.C. Stat. § 48-1103. Prohibited acts.; D.C. Stat. § 48-1103. Prohibited acts.</t>
  </si>
  <si>
    <t>D.C. Stat. § 48-1101. Definitions.</t>
  </si>
  <si>
    <t>Fla. Stat. § 893.147. Use, possession, manufacture, delivery, transportation, advertisement, or retail sale of drug paraphernalia, specified machines, and materials.; Fla. Stat. § 893.147. Use, possession, manufacture, delivery, transportation, advertisement, or retail sale of drug paraphernalia, specified machines, and materials.; Fla. Stat. § 893.147. Use, possession, manufacture, delivery, transportation, advertisement, or retail sale of drug paraphernalia, specified machines, and materials.; Fla. Stat. § 893.147. Use, possession, manufacture, delivery, transportation, advertisement, or retail sale of drug paraphernalia, specified machines, and materials.; Fla. Stat. § 893.147. Use, possession, manufacture, delivery, transportation, advertisement, or retail sale of drug paraphernalia, specified machines, and materials.</t>
  </si>
  <si>
    <t>Fla. Stat. § 893.147. Use, possession, manufacture, delivery, transportation, advertisement, or retail sale of drug paraphernalia, specified machines, and materials.; Fla. Stat. § 893.147. Use, possession, manufacture, delivery, transportation, advertisement, or retail sale of drug paraphernalia, specified machines, and materials.; Fla. Stat. § 893.147. Use, possession, manufacture, delivery, transportation, advertisement, or retail sale of drug paraphernalia, specified machines, and materials.; Fla. Stat. § 893.147. Use, possession, manufacture, delivery, transportation, advertisement, or retail sale of drug paraphernalia, specified machines, and materials.; Fla. Stat. § 893.147. Use, possession, manufacture, delivery, transportation, advertisement, or retail sale of drug paraphernalia, specified machines, and materials.; Fla. Stat. § 893.147. Use, possession, manufacture, delivery, transportation, advertisement, or retail sale of drug paraphernalia, specified machines, and materials.</t>
  </si>
  <si>
    <t>Fla. Stat. § 893.145. “Drug paraphernalia” defined.; Fla. Stat. § 893.145. “Drug paraphernalia” defined.</t>
  </si>
  <si>
    <t>Fla. Stat. § 893.145. “Drug paraphernalia” defined.</t>
  </si>
  <si>
    <t>Ga. Code. § 16-13-32.2. Possession of drug related objects prohibited.; Ga. Code. § 16-13-32.1. Transactions in drug related objects prohibited; factors in considering intent.; Ga. Code. § 16-13-32. Transactions in drug related objects prohibited.</t>
  </si>
  <si>
    <t>Ga. Code. § 16-13-32. Transactions in drug related objects prohibited.; Ga. Code. § 16-13-32.1. Transactions in drug related objects prohibited; factors in considering intent.; Ga. Code. § 16-13-32.2. Possession of drug related objects prohibited.</t>
  </si>
  <si>
    <t>Ga. Code. § 16-13-32. Transactions in drug related objects prohibited.</t>
  </si>
  <si>
    <t>Ga. Code. § 16-13-32.2. Possession of drug related objects prohibited.; Ga. Code. § 16-13-32. Transactions in drug related objects prohibited.</t>
  </si>
  <si>
    <t>Haw. Rev. Stat. § 329-43.5. Prohibited acts related to drug paraphernalia.; Haw. Rev. Stat. § 329-43.5. Prohibited acts related to drug paraphernalia.; Haw. Rev. Stat. § 329-43.5. Prohibited acts related to drug paraphernalia.; Haw. Rev. Stat. § 329-43.5. Prohibited acts related to drug paraphernalia.</t>
  </si>
  <si>
    <t>Haw. Rev. Stat. § 329-43.5. Prohibited acts related to drug paraphernalia.; Haw. Rev. Stat. § 329-43.5. Prohibited acts related to drug paraphernalia.; Haw. Rev. Stat. § 329-43.5. Prohibited acts related to drug paraphernalia.</t>
  </si>
  <si>
    <t>Haw. Rev. Stat. § 329-1. Definitions.</t>
  </si>
  <si>
    <t>Haw. Rev. Stat. § 329-1. Definitions.; Haw. Rev. Stat. § 329-1. Definitions.</t>
  </si>
  <si>
    <t>Idaho Code. § 37-2734A. Prohibited acts D--Penalties.; Idaho Code. § 37-2734A. Prohibited acts D--Penalties.; Idaho Code. § 37-2734B. Prohibited acts E--Penalties.</t>
  </si>
  <si>
    <t>Idaho Code. § 37-2734A. Prohibited acts D--Penalties.; Idaho Code. § 37-2734B. Prohibited acts E--Penalties.</t>
  </si>
  <si>
    <t>Idaho Code. § 37-2701. Definitions.; Idaho Code. § 37-2701. Definitions.</t>
  </si>
  <si>
    <t>Idaho Code. § 37-2701. Definitions.</t>
  </si>
  <si>
    <t>720 Ill. Comp. Stat. 600/3 [Sale of drug paraphernalia]; 720 Ill. Comp. Stat. 600/3.5 Possession of drug paraphernalia.</t>
  </si>
  <si>
    <t>Illinois prohibits delivery "for any commercial consideration any item of drug paraphernalia." 720 Ill. Comp. Stat. 600/3(a).</t>
  </si>
  <si>
    <t>720 Ill. Comp. Stat. 600/2 [Definitions]</t>
  </si>
  <si>
    <t>However, the drug paraphernalia prohibitions do not apply to "[a] person who is legally authorized to possess hypodermic syringes or needles." 720 Ill. Comp. Stat. 600/4(d). See also  720 Ill. Comp. Stat. 600/3.5(a).</t>
  </si>
  <si>
    <t>Ind. Code § 35-48-4-8.5. Dealing in paraphernalia.; Ind. Code § 35-48-4-8.3. Possession of paraphernalia.; Ind. Code § 35-48-4-8.1. Manufacture of paraphernalia</t>
  </si>
  <si>
    <t>Ind. Code § 35-48-4-8.1. Manufacture of paraphernalia; Ind. Code § 35-48-4-8.3. Possession of paraphernalia.; Ind. Code § 35-48-4-8.5. Dealing in paraphernalia.</t>
  </si>
  <si>
    <t>Ind. Code § 35-48-4-8.5. Dealing in paraphernalia.</t>
  </si>
  <si>
    <t>Exclusion only applies to sale and distribution. (Ind. Code § 35-48-4-8.5. Dealing in paraphernalia.)</t>
  </si>
  <si>
    <t>Iowa Code § 124.414 Drug paraphernalia.</t>
  </si>
  <si>
    <t>Iowa Code § 124.414 Drug paraphernalia.; Iowa Code § 124.414 Drug paraphernalia.</t>
  </si>
  <si>
    <t>Kan. Stat. § 21-5709. Unlawful possession of certain drug precursors and drug paraphernalia.; Kan. Stat. § 21-5710. Unlawful distribution of certain drug precursors and drug paraphernalia.; Kan. Stat. § 21-5710. Unlawful distribution of certain drug precursors and drug paraphernalia.</t>
  </si>
  <si>
    <t>Kan. Stat. § 21-5709. Unlawful possession of certain drug precursors and drug paraphernalia.; Kan. Stat. § 21-5710. Unlawful distribution of certain drug precursors and drug paraphernalia.</t>
  </si>
  <si>
    <t>Kan. Stat. § 21-5701. Definitions.; Kan. Stat. § 21-5709. Unlawful possession of certain drug precursors and drug paraphernalia.</t>
  </si>
  <si>
    <t>Kan. Stat. § 21-5701. Definitions.</t>
  </si>
  <si>
    <t>Ky. Rev. Stat. § 218A.500. Definitions for KRS 218A.500 and 218A.510 -- Unlawful practices -- Substance abuse treatment outreach program -- Informing peace officer about presence of needles or other sharp objects before search -- Retail pharmacy exception -- Narcotic drug testing products-- Penalties.; Ky. Rev. Stat. § 218A.500. Definitions for KRS 218A.500 and 218A.510 -- Unlawful practices -- Substance abuse treatment outreach program -- Informing peace officer about presence of needles or other sharp objects before search -- Retail pharmacy exception -- Narcotic drug testing products-- Penalties.; Ky. Rev. Stat. § 218A.500. Definitions for KRS 218A.500 and 218A.510 -- Unlawful practices -- Substance abuse treatment outreach program -- Informing peace officer about presence of needles or other sharp objects before search -- Retail pharmacy exception -- Narcotic drug testing products-- Penalties.</t>
  </si>
  <si>
    <t>Ky. Rev. Stat. § 218A.500. Definitions for KRS 218A.500 and 218A.510 -- Unlawful practices -- Substance abuse treatment outreach program -- Informing peace officer about presence of needles or other sharp objects before search -- Retail pharmacy exception -- Narcotic drug testing products-- Penalties.</t>
  </si>
  <si>
    <t>Ky. Rev. Stat. § 218A.500. Definitions for KRS 218A.500 and 218A.510 -- Unlawful practices -- Substance abuse treatment outreach program -- Informing peace officer about presence of needles or other sharp objects before search -- Retail pharmacy exception -- Narcotic drug testing products-- Penalties.; Ky. Rev. Stat. § 218A.500. Definitions for KRS 218A.500 and 218A.510 -- Unlawful practices -- Substance abuse treatment outreach program -- Informing peace officer about presence of needles or other sharp objects before search -- Retail pharmacy exception -- Narcotic drug testing products-- Penalties.</t>
  </si>
  <si>
    <t>La. Rev. Stat. § 40:1023. Prohibited acts.; La. Rev. Stat. § 40:1023.1. Prohibited acts; unmarried persons under seventeen years of age.; La. Rev. Stat. § 40:1023. Prohibited acts.; La. Rev. Stat. § 40:1023. Prohibited acts.</t>
  </si>
  <si>
    <t>La. Rev. Stat. § 40: 1025. Penalties.</t>
  </si>
  <si>
    <t>La. Rev. Stat. § 40:1021. Definitions.; La. Rev. Stat. § 40:1021. Definitions.</t>
  </si>
  <si>
    <t>La. Rev. Stat. § 40:1021. Definitions.</t>
  </si>
  <si>
    <t>Me. Rev. Stat. tit. 17-A, § 1111-A. Use of drug paraphernalia.; Me. Rev. Stat. tit. 17-A, § 1111-A. Use of drug paraphernalia.; Me. Rev. Stat. tit. 17-A, § 1111-A. Use of drug paraphernalia.; Me. Rev. Stat. tit. 17-A, § 1111-A. Use of drug paraphernalia.; Me. Rev. Stat. tit. 17-A, § 1111-A. Use of drug paraphernalia.</t>
  </si>
  <si>
    <t>Me. Rev. Stat. tit. 17-A, § 1111-A. Use of drug paraphernalia.</t>
  </si>
  <si>
    <t>Md. Code, Crim. Law § 5-619. Drug paraphernalia.; Md. Code, Crim. Law § 5-619. Drug paraphernalia.; Md. Code, Crim. Law § 5-619. Drug paraphernalia.; Md. Code, Crim. Law § 5-620. Controlled paraphernalia.; Md. Code, Crim. Law § 5-902. Prohibited acts.; Md. Code, Crim. Law § 5-902. Prohibited acts.; Md. Code, Crim. Law § 5-619. Drug paraphernalia.</t>
  </si>
  <si>
    <t>Md. Code, Crim. Law § 5-902. Prohibited acts.; Md. Code, Crim. Law § 5-620. Controlled paraphernalia.; Md. Code, Crim. Law § 5-619. Drug paraphernalia.; Md. Code, Crim. Law § 5-619. Drug paraphernalia.; Md. Code, Crim. Law § 5-619. Drug paraphernalia.</t>
  </si>
  <si>
    <t>Md. Code, Crim. Law § 5-101. Definitions.; Md. Code, Crim. Law § 5-101. Definitions.</t>
  </si>
  <si>
    <t>Md. Code, Crim. Law § 5-101. Definitions.</t>
  </si>
  <si>
    <t>Mass. Gen. Laws ch. 94C, § 32I. Drug paraphernalia; sale, possession or manufacture with intent to sell; penalty; sale of tobacco rolling papers.; Mass. Gen. Laws ch. 94C, § 32I. Drug paraphernalia; sale, possession or manufacture with intent to sell; penalty; sale of tobacco rolling papers.</t>
  </si>
  <si>
    <t>No person shall sell, possess or purchase with intent to sell, or manufacture with intent to sell drug paraphernalia. Mass. Gen. Laws ch. 94C, § 32I.</t>
  </si>
  <si>
    <t>Mass. Gen. Laws ch. 94C, § 32I. Drug paraphernalia; sale, possession or manufacture with intent to sell; penalty; sale of tobacco rolling papers.</t>
  </si>
  <si>
    <t>Mass. Gen. Laws ch. 94C, § 1. Definitions.</t>
  </si>
  <si>
    <t>Mich. Comp. Laws § 333.7453. Sale of drug paraphernalia prohibited; notice; compliance.; Mich. Comp. Laws § 333.7455. Violation of MCL 333.7453 as misdemeanor; penalty.</t>
  </si>
  <si>
    <t>Mich. Comp. Laws § 333.7455. Violation of MCL 333.7453 as misdemeanor; penalty.</t>
  </si>
  <si>
    <t>Mich. Comp. Laws § 333.7451. “Drug paraphernalia” defined.</t>
  </si>
  <si>
    <t>Minn. Stat. § 152.094. Delivery of drug paraphernalia to a minor prohibited.; Minn. Stat. § 152.093. Manufacture or delivery of drug paraphernalia prohibited.; Minn. Stat. § 152.095. Advertisement of drug paraphernalia prohibited.</t>
  </si>
  <si>
    <t>Minn. Stat. § 152.093. Manufacture or delivery of drug paraphernalia prohibited.; Minn. Stat. § 152.094. Delivery of drug paraphernalia to a minor prohibited.; Minn. Stat. § 152.095. Advertisement of drug paraphernalia prohibited.</t>
  </si>
  <si>
    <t>Minn. Stat. § 152.01. Definitions.; Minn. Stat. § 152.01. Definitions.</t>
  </si>
  <si>
    <t>Minn. Stat. § 152.01. Definitions.</t>
  </si>
  <si>
    <t>Miss. Code § 41-29-139. Prohibited acts; penalties.; Miss. Code § 41-29-139. Prohibited acts; penalties.; Miss. Code § 41-29-139. Prohibited acts; penalties.; Miss. Code § 41-29-139. Prohibited acts; penalties.</t>
  </si>
  <si>
    <t>Miss. Code § 41-29-139. Prohibited acts; penalties.</t>
  </si>
  <si>
    <t>Miss. Code § 41-29-139. Prohibited acts; penalties.; Miss. Code § 41-29-139. Prohibited acts; penalties.; Miss. Code § 41-29-105. Definitions.</t>
  </si>
  <si>
    <t>Miss. Code § 41-29-139. Prohibited acts; penalties.; Miss. Code § 41-29-139. Prohibited acts; penalties.; Miss. Code § 41-29-105. Definitions.; Miss. Code § 41-29-105. Definitions.</t>
  </si>
  <si>
    <t>Miss. Code § 41-29-105. Definitions.</t>
  </si>
  <si>
    <t>Mo. Rev. Stat. § 579.076. Unlawful manufacture of drug paraphernalia — penalties; Mo. Rev. Stat. § 579.074. Unlawful possession of drug paraphernalia — penalty; Mo. Rev. Stat. § 579.040. Unlawful distribution, delivery, or sale of drug paraphernalia — penalties; Mo. Rev. Stat. § 195.244. Advertisements to promote sale of drug paraphernalia or imitation controlled substances prohibited, penalty; Mo. Rev. Stat. § 195.235. Unlawful delivery or manufacture of drug paraphernalia, penalty — possession is prima facie evidence of intent to violate section; Mo. Rev. Stat. § 195.233. Unlawful use of drug paraphernalia, penalty; Mo. Rev. Stat. § 579.074. Unlawful possession of drug paraphernalia — penalty</t>
  </si>
  <si>
    <t>Mo. Rev. Stat. § 579.076. Unlawful manufacture of drug paraphernalia — penalties; Mo. Rev. Stat. § 579.074. Unlawful possession of drug paraphernalia — penalty; Mo. Rev. Stat. § 579.040. Unlawful distribution, delivery, or sale of drug paraphernalia — penalties; Mo. Rev. Stat. § 195.244. Advertisements to promote sale of drug paraphernalia or imitation controlled substances prohibited, penalty; Mo. Rev. Stat. § 195.235. Unlawful delivery or manufacture of drug paraphernalia, penalty — possession is prima facie evidence of intent to violate section; Mo. Rev. Stat. § 195.233. Unlawful use of drug paraphernalia, penalty</t>
  </si>
  <si>
    <t>Mo. Rev. Stat. § 579.074. Unlawful possession of drug paraphernalia — penalty; Mo. Rev. Stat. § 579.040. Unlawful distribution, delivery, or sale of drug paraphernalia — penalties; Mo. Rev. Stat. § 195.235. Unlawful delivery or manufacture of drug paraphernalia, penalty — possession is prima facie evidence of intent to violate section; Mo. Rev. Stat. § 195.233. Unlawful use of drug paraphernalia, penalty; Mo. Rev. Stat. § 195.010. Definitions; Mo. Rev. Stat. § 195.010. Definitions</t>
  </si>
  <si>
    <t>Mo. Rev. Stat. § 579.040. Unlawful distribution, delivery, or sale of drug paraphernalia — penalties; Mo. Rev. Stat. § 579.074. Unlawful possession of drug paraphernalia — penalty; Mo. Rev. Stat. § 195.235. Unlawful delivery or manufacture of drug paraphernalia, penalty — possession is prima facie evidence of intent to violate section; Mo. Rev. Stat. § 195.233. Unlawful use of drug paraphernalia, penalty; Mo. Rev. Stat. § 195.010. Definitions</t>
  </si>
  <si>
    <t>Mont. Code § 45-10-106 Advertisement of drug paraphernalia.; Mont. Code § 45-10-105 Delivery of drug paraphernalia to minor.; Mont. Code § 45-10-104 Manufacture or delivery of drug paraphernalia.; Mont. Code § 45-10-103 Criminal possession of drug paraphernalia.</t>
  </si>
  <si>
    <t>Mont. Code § 45-10-101 Definitions.</t>
  </si>
  <si>
    <t>Neb. Rev. Stat. § 28-441. Drug paraphernalia; use or possession; unlawful; penalty.; Neb. Rev. Stat. § 28-442. Drug paraphernalia; deliver or manufacture; unlawful; exception; penalty.; Neb. Rev. Stat. § 28-443. Delivery of drug paraphernalia to a minor; penalty.; Neb. Rev. Stat. § 28-444. Advertisement of drug paraphernalia; unlawful; penalty.</t>
  </si>
  <si>
    <t>Neb. Rev. Stat. § 28-439. Drug paraphernalia, defined; enumerated.; Neb. Rev. Stat. § 28-439. Drug paraphernalia, defined; enumerated.</t>
  </si>
  <si>
    <t>Nev. Rev. Stat. § 453.560. Unlawful delivery, sale, possession or manufacture.; Nev. Rev. Stat. § 453.566. Unlawful use or possession.; Nev. Rev. Stat. § 453.562. Unlawful delivery to minor.</t>
  </si>
  <si>
    <t>Nev. Rev. Stat. § 453.560. Unlawful delivery, sale, possession or manufacture.; Nev. Rev. Stat. § 453.562. Unlawful delivery to minor.</t>
  </si>
  <si>
    <t>Nev. Rev. Stat. § 453.554. “Drug paraphernalia” defined.</t>
  </si>
  <si>
    <t>Nev. Rev. Stat. § 453.554. “Drug paraphernalia” defined.; Nev. Rev. Stat. § 453.554. “Drug paraphernalia” defined.</t>
  </si>
  <si>
    <t>N.H. Rev. Stat. § 318-B:2. Acts Prohibited.; N.H. Rev. Stat. § 318-B:2. Acts Prohibited.; N.H. Rev. Stat. § 318-B:2. Acts Prohibited.; N.H. Rev. Stat. § 318:52-c Sale of Hypodermic Syringe</t>
  </si>
  <si>
    <t>No person shall sell, furnish, or give to any person, under 18 years of age, an instrument commonly known as a hypodermic syringe, hypodermic needle, or any instrument adapted for the administration of drugs by injection without the written or oral prescription of a licensed physician, physician assistant, dentist, veterinarian, podiatrist, or advanced practice registered nurse. N.H. Rev. Stat. § 318:52-c.</t>
  </si>
  <si>
    <t>N.H. Rev. Stat. § 318-B:26. Penalties.; N.H. Rev. Stat. § 318-B:26. Penalties.</t>
  </si>
  <si>
    <t>N.H. Rev. Stat. § 318-B:1. Definitions.</t>
  </si>
  <si>
    <t>N.J. Stat. § 2C:36-2. Use or possession with intent to use.; N.J. Stat. § 2C:36-3. Distribute, dispense or possess with intent to distribute or manufacture, crime of fourth degree; N.J. Stat. § 2C:36-4. Advertising to promote sale, crime of fourth degree; N.J. Stat. § 2C:36-5. Delivering drug paraphernalia to person under 18 years of age, crime of third degree</t>
  </si>
  <si>
    <t>N.J. Stat. § 2C:36-1. Drug paraphernalia, defined; determination</t>
  </si>
  <si>
    <t>N.M. Stat § 30-31-25.1. Possession, delivery or manufacture of drug paraphernalia prohibited; exceptions.; N.M. Stat § 30-31-25.1. Possession, delivery or manufacture of drug paraphernalia prohibited; exceptions.; N.M. Stat § 30-31-25.1. Possession, delivery or manufacture of drug paraphernalia prohibited; exceptions.</t>
  </si>
  <si>
    <t>N.M. Stat § 30-31-25.1. Possession, delivery or manufacture of drug paraphernalia prohibited; exceptions.</t>
  </si>
  <si>
    <t>N.M. Stat § 30-31-2. Definitions.; N.M. Stat § 30-31-2. Definitions.; N.M. Stat § 30-31-25.1. Possession, delivery or manufacture of drug paraphernalia prohibited; exceptions.; N.M. Stat § 30-31-25.1. Possession, delivery or manufacture of drug paraphernalia prohibited; exceptions.</t>
  </si>
  <si>
    <t>N.M. Stat § 30-31-2. Definitions.</t>
  </si>
  <si>
    <t>N.Y. Gen. Bus. Law § 851. Possession and sale of drug-related paraphernalia.; N.Y. Gen. Bus. Law § 851-a. Manufacture of drug-related paraphernalia.; N.Y. Pub. Health Law § 3381. Sale and possession of hypodermic syringes and hypodermic needles.; N.Y. Penal Law § 220.50. Criminally using drug paraphernalia in the second degree</t>
  </si>
  <si>
    <t>N.Y. Gen. Bus. Law § 851. Possession and sale of drug-related paraphernalia.; N.Y. Gen. Bus. Law § 853. Enforcement; limitation of scope.; N.Y. Penal Law § 220.50. Criminally using drug paraphernalia in the second degree; N.Y. Penal Law § 220.55. Criminally using drug paraphernalia in the first degree</t>
  </si>
  <si>
    <t>N.Y. Pub. Health Law § 3381. Sale and possession of hypodermic syringes and hypodermic needles.</t>
  </si>
  <si>
    <t>N.Y. Gen. Bus. Law § 850. Definitions.</t>
  </si>
  <si>
    <t>N.C. Gen. Stat. § 90-113.22. Possession of drug paraphernalia.; N.C. Gen. Stat. § 90-113.23. Manufacture or delivery of drug paraphernalia.; N.C. Gen. Stat. § 90-113.23. Manufacture or delivery of drug paraphernalia.; N.C. Gen. Stat. § 90-113.24. Advertisement of drug paraphernalia.; N.C. Gen. Stat. § 90-113.23. Manufacture or delivery of drug paraphernalia.</t>
  </si>
  <si>
    <t>N.C. Gen. Stat. § 90-113.22. Possession of drug paraphernalia.; N.C. Gen. Stat. § 90-113.23. Manufacture or delivery of drug paraphernalia.; N.C. Gen. Stat. § 90-113.24. Advertisement of drug paraphernalia.</t>
  </si>
  <si>
    <t>N.C. Gen. Stat. § 90-113.21. General provisions.; N.C. Gen. Stat. § 90-113.21. General provisions.; N.C. Gen. Stat. § 90-113.22. Possession of drug paraphernalia.; N.C. Gen. Stat. § 90-113.23. Manufacture or delivery of drug paraphernalia.</t>
  </si>
  <si>
    <t>N.C. Gen. Stat. § 90-113.21. General provisions.</t>
  </si>
  <si>
    <t>N.C. Gen. Stat. § 90-113.22. Possession of drug paraphernalia.</t>
  </si>
  <si>
    <t>N.D. Cent. Code § 19-03.4-06. Unlawful advertisement of drug paraphernalia — Penalty.; N.D. Cent. Code § 19-03.4-04. Unlawful manufacture or delivery of drug paraphernalia—penalty; N.D. Cent. Code § 19-03.4-03. Drug paraphernalia—penalty</t>
  </si>
  <si>
    <t>N.D. Cent. Code § 19-03.4-03. Drug paraphernalia—penalty; N.D. Cent. Code § 19-03.4-04. Unlawful manufacture or delivery of drug paraphernalia—penalty; N.D. Cent. Code § 19-03.4-06. Unlawful advertisement of drug paraphernalia — Penalty.</t>
  </si>
  <si>
    <t>N.D. Cent. Code § 19-03.4-01. Drug paraphernalia.; N.D. Cent. Code § 19-03.4-01. Drug paraphernalia.</t>
  </si>
  <si>
    <t>Ohio Rev. Code § 2925.12 Possessing drug abuse instruments.; Ohio Rev. Code § 2925.14 Drug paraphernalia offenses.; Ohio Rev. Code § 2925.14 Drug paraphernalia offenses.; Ohio Rev. Code § 2925.14 Drug paraphernalia offenses.</t>
  </si>
  <si>
    <t>Ohio Rev. Code § 2925.12 Possessing drug abuse instruments.; Ohio Rev. Code § 2925.14 Drug paraphernalia offenses.</t>
  </si>
  <si>
    <t>Ohio Rev. Code § 2925.12 Possessing drug abuse instruments.; Ohio Rev. Code § 2925.14 Drug paraphernalia offenses.; Ohio Rev. Code § 2925.141 Restriction against use of drug paraphernalia.</t>
  </si>
  <si>
    <t>Ohio Rev. Code § 2925.14 Drug paraphernalia offenses.</t>
  </si>
  <si>
    <t>Ohio Rev. Code § 2925.14 Drug paraphernalia offenses.; Ohio Rev. Code § 2925.14 Drug paraphernalia offenses.</t>
  </si>
  <si>
    <t>Ok. Rev. Stat.  tit. 63 § 2-405 Prohibited acts E—Penalties</t>
  </si>
  <si>
    <t>Ok. Rev. Stat.  tit. 63 § 2-101 Definitions; Ok. Rev. Stat.  tit. 63 § 2-101 Definitions</t>
  </si>
  <si>
    <t>Ok. Rev. Stat.  tit. 63 § 2-101 Definitions</t>
  </si>
  <si>
    <t>Or. Rev. Stat. § 475.525 Sale of drug paraphernalia prohibited; definition; exceptions; Or. Rev. Stat. § 475.744. Providing hypodermic device or pipe to minor prohibited; exception; "pipe" defined</t>
  </si>
  <si>
    <t>Or. Rev. Stat. § 475.565. Civil penalty</t>
  </si>
  <si>
    <t>Or. Rev. Stat. § 475.525 Sale of drug paraphernalia prohibited; definition; exceptions</t>
  </si>
  <si>
    <t>35 Pa. Cons. Stat. § 780-113. Prohibited acts; penalties; 35 Pa. Cons. Stat. § 780-113. Prohibited acts; penalties; 35 Pa. Cons. Stat. § 780-113. Prohibited acts; penalties; 35 Pa. Cons. Stat. § 780-113. Prohibited acts; penalties</t>
  </si>
  <si>
    <t>35 Pa. Cons. Stat. § 780-113. Prohibited acts; penalties</t>
  </si>
  <si>
    <t>35 Pa. Cons. Stat. § 780-102. Definitions; 35 Pa. Cons. Stat. § 780-102. Definitions</t>
  </si>
  <si>
    <t>35 Pa. Cons. Stat. § 780-102. Definitions</t>
  </si>
  <si>
    <t>35 Pa. Cons. Stat. § 780-102 exempts from the definition of drug paraphernalia testing products utilized in determining whether a controlled substance contains chemicals, toxic substances or hazardous compounds in quantities which can cause physical harm or death.</t>
  </si>
  <si>
    <t>R.I. Gen. Laws § 21-28.5-2. Manufacture or delivery of drug paraphernalia—Penalty; R.I. Gen. Laws § 21-28-4.04. Sale of hypodermic syringes and needles and retractable hypodermic syringes and needles; R.I. Gen. Laws § 21-28.5-3. Delivery of drug paraphernalia to a minor—Penalty</t>
  </si>
  <si>
    <t>R.I. Gen. Laws § 21-28-4.04 authorizes sale of syringes in licensed pharmacies.</t>
  </si>
  <si>
    <t>R.I. Gen. Laws § 21-28.5-2. Manufacture or delivery of drug paraphernalia—Penalty</t>
  </si>
  <si>
    <t>R.I. Gen. Laws § 21-28.5-1. “Drug paraphernalia” defined</t>
  </si>
  <si>
    <t>S.C. Code § 44-53-391. Unlawful to advertise for sale, manufacture, possess, sell or deliver, or to possess with intent to sell or deliver, paraphernalia.</t>
  </si>
  <si>
    <t>S.C. Code § 44-53-393. Rapid fentanyl test strips or other equipment used to test for presence of fentanyl excluded from definition of “drug paraphernalia.”</t>
  </si>
  <si>
    <t>S.D. Codified Laws § 22-42A-4. Delivery of drug paraphernalia as felony; S.D. Codified Laws § 22-42A-3 Use or possession of drug paraphernalia as misdemeanor</t>
  </si>
  <si>
    <t>S.D. Codified Laws § 22-42A-1 Drug paraphernalia defined--Exclusion; S.D. Codified Laws § 22-42A-1 Drug paraphernalia defined--Exclusion</t>
  </si>
  <si>
    <t>S.D. Codified Laws § 22-42A-1 Drug paraphernalia defined--Exclusion</t>
  </si>
  <si>
    <t>Tenn. Rev. Stat. 39-17-425 Drug Paraphernalia; Tenn. Rev. Stat. 39-17-425 Drug Paraphernalia; Tenn. Rev. Stat. 39-17-425 Drug Paraphernalia; Tenn. Rev. Stat. 39-17-425 Drug Paraphernalia</t>
  </si>
  <si>
    <t>Tenn. Rev. Stat. 39-17-425 Drug Paraphernalia; Tenn. Rev. Stat. 39-17-425 Drug Paraphernalia; Tenn. Rev. Stat. 39-17-425 Drug Paraphernalia</t>
  </si>
  <si>
    <t>Tenn. Rev. Stat. 39-17-402 Definitions; Schedules; Tenn. Rev. Stat § 40-7-124. Searches and seizures; presence of hypodermic needles or sharp objects</t>
  </si>
  <si>
    <t>Tenn. Rev. Stat § 40-7-124 exempts possession charge when he or she alerts a police officer about the presence of a syringe on their person before a search.</t>
  </si>
  <si>
    <t>Tenn. Rev. Stat. 39-17-402 Definitions; Schedules</t>
  </si>
  <si>
    <t>Tex. Health and Safety Code § 481.125 Offense: Possession or Delivery of Drug Paraphernalia; Tex. Health and Safety Code § 481.125 Offense: Possession or Delivery of Drug Paraphernalia; Tex. Health and Safety Code 481.002 Definitions</t>
  </si>
  <si>
    <t>Tex. Health and Safety Code § 481.125 Offense: Possession or Delivery of Drug Paraphernalia; Tex. Health and Safety Code § 481.125 Offense: Possession or Delivery of Drug Paraphernalia</t>
  </si>
  <si>
    <t>Tex. Health and Safety Code 481.002 Definitions; Tex. Health and Safety Code 481.002 Definitions</t>
  </si>
  <si>
    <t>Tex. Health and Safety Code 481.002 Definitions</t>
  </si>
  <si>
    <t>Utah Code § 58-37a-5 Unlawful acts; Utah Code § 58-37a-5 Unlawful acts; Utah Code § 58-37a-5 Unlawful acts; Utah Code § 58-37a-5 Unlawful acts</t>
  </si>
  <si>
    <t>Utah Code § 58-37a-5 Unlawful acts; Utah Code § 58-37a-5 Unlawful acts; Utah Code § 58-37a-5 Unlawful acts</t>
  </si>
  <si>
    <t>Utah Code § 58-37a-3 “Drug paraphernalia” defined; Utah Code § 58-37a-3 “Drug paraphernalia” defined</t>
  </si>
  <si>
    <t>A person may not be charged with distribution of hypodermic syringes as drug paraphernalia if at the time of sale or distribution the syringes are in a sealed sterile package and are for a legitimate medical purpose, including:(i) injection of prescription medications as prescribed by a practitioner; or(ii) the prevention of disease transmission.(b) A person may not be charged with possession of hypodermic syringes as drug paraphernalia if the syringe is unused and is in a sealed sterile package. Utah Code § 58-37a-5(5)(a).</t>
  </si>
  <si>
    <t>Utah Code § 58-37a-3 “Drug paraphernalia” defined</t>
  </si>
  <si>
    <t>Vt. Stat. tit. 18, § 4476. Offenses and penalties</t>
  </si>
  <si>
    <t>Vt. Stat. tit. 18, § 4475. Definitions</t>
  </si>
  <si>
    <t>Vt. Stat. tit. § 4240a. Overdose prevention; drug-checking for contaminant detection; Vt. Stat. tit. § 4201. Definitions; Vt. Stat. tit. 18, § 4475. Definitions</t>
  </si>
  <si>
    <t>Pursuant to Vt. Stat. tit. § 4240a, an individual possessing a regulated substance and who provides any portion of the substance to an approved drug-checking service provider for purposes of obtaining drug-checking services shall not be subject to arrest, charge, or prosecution for possession of a regulated substance.</t>
  </si>
  <si>
    <t>Va. Code § 18.2-265.5. Advertisement of drug paraphernalia prohibited; penalty.; Va. Code § 18.2-265.3. Penalties for sale, etc., of drug paraphernalia.; Va. Code § 54.1-3466 Possession or distribution of controlled paraphernalia; meaning of controlled paraphernalia; evidence; exceptions; Va. Code § 54.1-3466 Possession or distribution of controlled paraphernalia; meaning of controlled paraphernalia; evidence; exceptions; Va. Code § 18.2-265.3. Penalties for sale, etc., of drug paraphernalia.</t>
  </si>
  <si>
    <t>Va. Code § 54.1-3466 Possession or distribution of controlled paraphernalia; meaning of controlled paraphernalia; evidence; exceptions; Va. Code § 18.2-265.3. Penalties for sale, etc., of drug paraphernalia.</t>
  </si>
  <si>
    <t>Va. Code §18.2-265.1 Definition; Va. Code §18.2-265.1 Definition</t>
  </si>
  <si>
    <t>Va. Code § 54.1-3466 excepts employees harm reduction organizations.</t>
  </si>
  <si>
    <t>Va. Code §18.2-265.1 Definition</t>
  </si>
  <si>
    <t>Wash. Rev. Code § 69.50.412 Prohibited acts: E – Penalties; Wash. Rev. Code § 69.50.412 Prohibited acts: E – Penalties; Wash. Rev. Code § 69.50.412 Prohibited acts: E – Penalties; Wash. Rev. Code § 69.50.4121. Drug paraphernalia--Selling or giving--Penalty</t>
  </si>
  <si>
    <t>Wash. Rev. Code § 69.50.4121. Drug paraphernalia--Selling or giving--Penalty; Wash. Rev. Code § 69.50.412 Prohibited acts: E – Penalties; Wash. Rev. Code § 69.50.412 Prohibited acts: E – Penalties; Wash. Rev. Code § 69.50.412 Prohibited acts: E – Penalties</t>
  </si>
  <si>
    <t>Wash. Rev. Code § 69.50.102 Drug paraphernalia—Definitions; Wash. Rev. Code § 69.50.102 Drug paraphernalia—Definitions</t>
  </si>
  <si>
    <t>Wash. Rev. Code § 69.50.412 Prohibited acts: E – Penalties</t>
  </si>
  <si>
    <t>Pursuant to Wash. Rev. Code § 69.50.412(5), "It is lawful for any person over the age of eighteen to possess sterile hypodermic syringes and needles for the purpose of reducing blood-borne diseases."</t>
  </si>
  <si>
    <t>Wash. Rev. Code § 69.50.102 Drug paraphernalia—Definitions</t>
  </si>
  <si>
    <t>Wash. Rev. Code § 69.50.4121. Drug paraphernalia--Selling or giving--Penalty</t>
  </si>
  <si>
    <t>Wash. Rev. Code § 69.50.4121 allows for an exception for the distribution of supplies such as, syringe equipment, smoking equipment, or drug testing equipment, through public health programs, community-based HIV prevention programs, outreach, shelter, and housing programs, and pharmacies. Additionally, public health and syringe service programs taking samples of substances and using drug testing equipment for the purposes of analyzing the composition of the substances or detecting the presence of certain substances are acting legally and are exempt from arrest and prosecution.</t>
  </si>
  <si>
    <t>W. Va. Code § 47-19-6. Sale to minors prohibited; penalty.; W. Va. Code § 60A-4-401 Prohibited acts A; penalties</t>
  </si>
  <si>
    <t>W. Va. Code § 47-19-6. Sale to minors prohibited; penalty.; W. Va. Code § 60A-4-403-a Prohibition of illegal drug paraphernalia businesses; definitions; places deemed common and public nuisances; abatement; suit to abate nuisances; injunction; search warrants; forfeiture of property; penalties</t>
  </si>
  <si>
    <t>W. Va. Code § 47-19-3 Drug paraphernalia defined</t>
  </si>
  <si>
    <t>Wis. Stat s 961.574. Manufacture or delivery of drug paraphernalia.; Wis. Stat § 961.575. Delivery of drug paraphernalia to a minor.; Wis. Stat § 961.576. Advertisement of drug paraphernalia.; Wis. Stat. § 961.573 Possession of drug paraphernalia</t>
  </si>
  <si>
    <t>Pursuant to Wis. Stat. § 961.573, no person may use or possess drug paraphernalia in the presence of a child who is 14 years of age or younger. The prohibition against distributing drug paraphernalia to a minor applies to anyone "17 years of age or over" as long as the individual receiving the paraphernalia is "at least 3 years younger than the violator." Wis. Stat § 961.575(1).</t>
  </si>
  <si>
    <t>Wis. Stat. § 961.573 Possession of drug paraphernalia; Wis. Stat s 961.574. Manufacture or delivery of drug paraphernalia.; Wis. Stat § 961.575. Delivery of drug paraphernalia to a minor.; Wis. Stat § 961.576. Advertisement of drug paraphernalia.</t>
  </si>
  <si>
    <t>Wis. Stat. § 961.571 Definitions</t>
  </si>
  <si>
    <t>Wyo. Stat. § 35-7-1056 Delivery of, or possession with intent to deliver, drug paraphernalia; Wyo. Stat. § 35-7-1057. Delivery of drug paraphernalia to a minor.</t>
  </si>
  <si>
    <t>Wyo. Stat. § 35-7-1056 Delivery of, or possession with intent to deliver, drug paraphernalia</t>
  </si>
  <si>
    <t>Wyo. Stat. § 35-7-1002 Definitions; Wyo. Stat. § 35-7-1002 Definitions</t>
  </si>
  <si>
    <t>21 R.I. Gen. Laws § 21-28.9-3.1. Narcotic testing product establishes that "Any person may provide, administer, or utilize a narcotic testing product to assist another person in determining whether a narcotic or substance contains chemicals, toxic substances, or hazardous compounds. Narcotic testing products shall include, but not be limited to, fentanyl test strips."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</si>
</sst>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16" fillId="33" borderId="0" xfId="0" applyFont="1" applyFill="1" applyAlignment="1">
      <alignment wrapText="1"/>
    </xf>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abSelected="1" workbookViewId="0"/>
  </sheetViews>
  <sheetFormatPr defaultRowHeight="14.5" x14ac:dyDescent="0.35"/>
  <cols>
    <col min="1" max="1" width="17.7265625" customWidth="1"/>
    <col min="2" max="2" width="15.6328125" customWidth="1"/>
    <col min="3" max="3" width="16.1796875" customWidth="1"/>
    <col min="11" max="11" width="12.81640625" customWidth="1"/>
    <col min="14" max="14" width="20.08984375" customWidth="1"/>
    <col min="15" max="15" width="18.26953125" customWidth="1"/>
    <col min="17" max="17" width="31.1796875" customWidth="1"/>
    <col min="22" max="22" width="12.7265625" customWidth="1"/>
    <col min="23" max="23" width="14.90625" customWidth="1"/>
    <col min="24" max="24" width="20.7265625" customWidth="1"/>
    <col min="25" max="25" width="17.453125" customWidth="1"/>
  </cols>
  <sheetData>
    <row r="1" spans="1:25" s="4" customFormat="1" ht="87" x14ac:dyDescent="0.35">
      <c r="A1" s="2" t="s">
        <v>76</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row>
    <row r="2" spans="1:25" x14ac:dyDescent="0.35">
      <c r="A2" t="s">
        <v>24</v>
      </c>
      <c r="B2" s="1">
        <v>44713</v>
      </c>
      <c r="C2" s="1">
        <v>45231</v>
      </c>
      <c r="D2">
        <v>1</v>
      </c>
      <c r="E2">
        <v>1</v>
      </c>
      <c r="F2">
        <v>1</v>
      </c>
      <c r="G2">
        <v>0</v>
      </c>
      <c r="H2">
        <v>1</v>
      </c>
      <c r="I2">
        <v>1</v>
      </c>
      <c r="J2">
        <v>1</v>
      </c>
      <c r="K2">
        <v>0</v>
      </c>
      <c r="L2">
        <v>1</v>
      </c>
      <c r="M2">
        <v>0</v>
      </c>
      <c r="N2">
        <v>1</v>
      </c>
      <c r="O2">
        <v>1</v>
      </c>
      <c r="P2">
        <v>0</v>
      </c>
      <c r="Q2">
        <v>0</v>
      </c>
      <c r="R2">
        <v>0</v>
      </c>
      <c r="S2">
        <v>0</v>
      </c>
      <c r="T2">
        <v>1</v>
      </c>
      <c r="U2">
        <v>0</v>
      </c>
      <c r="V2">
        <v>0</v>
      </c>
      <c r="W2">
        <v>0</v>
      </c>
      <c r="X2">
        <v>1</v>
      </c>
      <c r="Y2">
        <v>0</v>
      </c>
    </row>
    <row r="3" spans="1:25" x14ac:dyDescent="0.35">
      <c r="A3" t="s">
        <v>25</v>
      </c>
      <c r="B3" s="1">
        <v>45139</v>
      </c>
      <c r="C3" s="1">
        <v>45231</v>
      </c>
      <c r="D3">
        <v>0</v>
      </c>
      <c r="E3">
        <v>0</v>
      </c>
      <c r="F3">
        <v>0</v>
      </c>
      <c r="G3">
        <v>0</v>
      </c>
      <c r="H3">
        <v>0</v>
      </c>
      <c r="I3">
        <v>0</v>
      </c>
      <c r="J3">
        <v>0</v>
      </c>
      <c r="K3">
        <v>1</v>
      </c>
      <c r="L3" t="s">
        <v>26</v>
      </c>
      <c r="M3" t="s">
        <v>26</v>
      </c>
      <c r="N3" t="s">
        <v>26</v>
      </c>
      <c r="O3" t="s">
        <v>26</v>
      </c>
      <c r="P3" t="s">
        <v>26</v>
      </c>
      <c r="Q3" t="s">
        <v>26</v>
      </c>
      <c r="R3" t="s">
        <v>26</v>
      </c>
      <c r="S3" t="s">
        <v>26</v>
      </c>
      <c r="T3" t="s">
        <v>26</v>
      </c>
      <c r="U3" t="s">
        <v>26</v>
      </c>
      <c r="V3" t="s">
        <v>26</v>
      </c>
      <c r="W3" t="s">
        <v>26</v>
      </c>
      <c r="X3" t="s">
        <v>26</v>
      </c>
      <c r="Y3" t="s">
        <v>26</v>
      </c>
    </row>
    <row r="4" spans="1:25" x14ac:dyDescent="0.35">
      <c r="A4" t="s">
        <v>27</v>
      </c>
      <c r="B4" s="1">
        <v>44828</v>
      </c>
      <c r="C4" s="1">
        <v>45231</v>
      </c>
      <c r="D4">
        <v>1</v>
      </c>
      <c r="E4">
        <v>1</v>
      </c>
      <c r="F4">
        <v>0</v>
      </c>
      <c r="G4">
        <v>1</v>
      </c>
      <c r="H4">
        <v>1</v>
      </c>
      <c r="I4">
        <v>0</v>
      </c>
      <c r="J4">
        <v>0</v>
      </c>
      <c r="K4">
        <v>0</v>
      </c>
      <c r="L4">
        <v>1</v>
      </c>
      <c r="M4">
        <v>0</v>
      </c>
      <c r="N4">
        <v>1</v>
      </c>
      <c r="O4">
        <v>1</v>
      </c>
      <c r="P4">
        <v>0</v>
      </c>
      <c r="Q4">
        <v>0</v>
      </c>
      <c r="R4">
        <v>0</v>
      </c>
      <c r="S4">
        <v>0</v>
      </c>
      <c r="T4">
        <v>0</v>
      </c>
      <c r="U4" t="s">
        <v>26</v>
      </c>
      <c r="V4" t="s">
        <v>26</v>
      </c>
      <c r="W4" t="s">
        <v>26</v>
      </c>
      <c r="X4" t="s">
        <v>26</v>
      </c>
      <c r="Y4" t="s">
        <v>26</v>
      </c>
    </row>
    <row r="5" spans="1:25" x14ac:dyDescent="0.35">
      <c r="A5" t="s">
        <v>28</v>
      </c>
      <c r="B5" s="1">
        <v>45139</v>
      </c>
      <c r="C5" s="1">
        <v>45231</v>
      </c>
      <c r="D5">
        <v>1</v>
      </c>
      <c r="E5">
        <v>0</v>
      </c>
      <c r="F5">
        <v>0</v>
      </c>
      <c r="G5">
        <v>1</v>
      </c>
      <c r="H5">
        <v>0</v>
      </c>
      <c r="I5">
        <v>0</v>
      </c>
      <c r="J5">
        <v>1</v>
      </c>
      <c r="K5">
        <v>0</v>
      </c>
      <c r="L5">
        <v>1</v>
      </c>
      <c r="M5">
        <v>0</v>
      </c>
      <c r="N5">
        <v>1</v>
      </c>
      <c r="O5">
        <v>1</v>
      </c>
      <c r="P5">
        <v>0</v>
      </c>
      <c r="Q5">
        <v>0</v>
      </c>
      <c r="R5">
        <v>0</v>
      </c>
      <c r="S5">
        <v>0</v>
      </c>
      <c r="T5">
        <v>1</v>
      </c>
      <c r="U5">
        <v>1</v>
      </c>
      <c r="V5">
        <v>0</v>
      </c>
      <c r="W5">
        <v>0</v>
      </c>
      <c r="X5">
        <v>0</v>
      </c>
      <c r="Y5">
        <v>0</v>
      </c>
    </row>
    <row r="6" spans="1:25" x14ac:dyDescent="0.35">
      <c r="A6" t="s">
        <v>29</v>
      </c>
      <c r="B6" s="1">
        <v>44927</v>
      </c>
      <c r="C6" s="1">
        <v>45231</v>
      </c>
      <c r="D6">
        <v>1</v>
      </c>
      <c r="E6">
        <v>1</v>
      </c>
      <c r="F6">
        <v>0</v>
      </c>
      <c r="G6">
        <v>0</v>
      </c>
      <c r="H6">
        <v>1</v>
      </c>
      <c r="I6">
        <v>0</v>
      </c>
      <c r="J6">
        <v>1</v>
      </c>
      <c r="K6">
        <v>0</v>
      </c>
      <c r="L6">
        <v>1</v>
      </c>
      <c r="M6">
        <v>0</v>
      </c>
      <c r="N6">
        <v>1</v>
      </c>
      <c r="O6">
        <v>1</v>
      </c>
      <c r="P6">
        <v>0</v>
      </c>
      <c r="Q6">
        <v>0</v>
      </c>
      <c r="R6">
        <v>1</v>
      </c>
      <c r="S6">
        <v>0</v>
      </c>
      <c r="T6">
        <v>1</v>
      </c>
      <c r="U6">
        <v>0</v>
      </c>
      <c r="V6">
        <v>0</v>
      </c>
      <c r="W6">
        <v>0</v>
      </c>
      <c r="X6">
        <v>1</v>
      </c>
      <c r="Y6">
        <v>0</v>
      </c>
    </row>
    <row r="7" spans="1:25" x14ac:dyDescent="0.35">
      <c r="A7" t="s">
        <v>30</v>
      </c>
      <c r="B7" s="1">
        <v>45139</v>
      </c>
      <c r="C7" s="1">
        <v>45231</v>
      </c>
      <c r="D7">
        <v>1</v>
      </c>
      <c r="E7">
        <v>1</v>
      </c>
      <c r="F7">
        <v>1</v>
      </c>
      <c r="G7">
        <v>1</v>
      </c>
      <c r="H7">
        <v>1</v>
      </c>
      <c r="I7">
        <v>0</v>
      </c>
      <c r="J7">
        <v>0</v>
      </c>
      <c r="K7">
        <v>0</v>
      </c>
      <c r="L7">
        <v>1</v>
      </c>
      <c r="M7">
        <v>0</v>
      </c>
      <c r="N7">
        <v>0</v>
      </c>
      <c r="O7">
        <v>1</v>
      </c>
      <c r="P7">
        <v>0</v>
      </c>
      <c r="Q7">
        <v>0</v>
      </c>
      <c r="R7">
        <v>1</v>
      </c>
      <c r="S7">
        <v>2</v>
      </c>
      <c r="T7">
        <v>1</v>
      </c>
      <c r="U7">
        <v>0</v>
      </c>
      <c r="V7">
        <v>0</v>
      </c>
      <c r="W7">
        <v>1</v>
      </c>
      <c r="X7">
        <v>0</v>
      </c>
      <c r="Y7">
        <v>0</v>
      </c>
    </row>
    <row r="8" spans="1:25" x14ac:dyDescent="0.35">
      <c r="A8" t="s">
        <v>31</v>
      </c>
      <c r="B8" s="1">
        <v>45108</v>
      </c>
      <c r="C8" s="1">
        <v>45231</v>
      </c>
      <c r="D8">
        <v>1</v>
      </c>
      <c r="E8">
        <v>1</v>
      </c>
      <c r="F8">
        <v>0</v>
      </c>
      <c r="G8">
        <v>0</v>
      </c>
      <c r="H8">
        <v>1</v>
      </c>
      <c r="I8">
        <v>0</v>
      </c>
      <c r="J8">
        <v>0</v>
      </c>
      <c r="K8">
        <v>0</v>
      </c>
      <c r="L8">
        <v>1</v>
      </c>
      <c r="M8">
        <v>0</v>
      </c>
      <c r="N8">
        <v>0</v>
      </c>
      <c r="O8">
        <v>0</v>
      </c>
      <c r="P8">
        <v>1</v>
      </c>
      <c r="Q8">
        <v>0</v>
      </c>
      <c r="R8" t="s">
        <v>26</v>
      </c>
      <c r="S8">
        <v>0</v>
      </c>
      <c r="T8">
        <v>1</v>
      </c>
      <c r="U8">
        <v>0</v>
      </c>
      <c r="V8">
        <v>0</v>
      </c>
      <c r="W8">
        <v>1</v>
      </c>
      <c r="X8">
        <v>0</v>
      </c>
      <c r="Y8">
        <v>0</v>
      </c>
    </row>
    <row r="9" spans="1:25" x14ac:dyDescent="0.35">
      <c r="A9" t="s">
        <v>32</v>
      </c>
      <c r="B9" s="1">
        <v>45108</v>
      </c>
      <c r="C9" s="1">
        <v>45231</v>
      </c>
      <c r="D9">
        <v>1</v>
      </c>
      <c r="E9">
        <v>1</v>
      </c>
      <c r="F9">
        <v>1</v>
      </c>
      <c r="G9">
        <v>1</v>
      </c>
      <c r="H9">
        <v>1</v>
      </c>
      <c r="I9">
        <v>0</v>
      </c>
      <c r="J9">
        <v>0</v>
      </c>
      <c r="K9">
        <v>0</v>
      </c>
      <c r="L9">
        <v>1</v>
      </c>
      <c r="M9">
        <v>0</v>
      </c>
      <c r="N9">
        <v>1</v>
      </c>
      <c r="O9">
        <v>1</v>
      </c>
      <c r="P9">
        <v>0</v>
      </c>
      <c r="Q9">
        <v>0</v>
      </c>
      <c r="R9">
        <v>0</v>
      </c>
      <c r="S9">
        <v>0</v>
      </c>
      <c r="T9">
        <v>1</v>
      </c>
      <c r="U9">
        <v>1</v>
      </c>
      <c r="V9">
        <v>0</v>
      </c>
      <c r="W9">
        <v>0</v>
      </c>
      <c r="X9">
        <v>0</v>
      </c>
      <c r="Y9">
        <v>0</v>
      </c>
    </row>
    <row r="10" spans="1:25" x14ac:dyDescent="0.35">
      <c r="A10" t="s">
        <v>33</v>
      </c>
      <c r="B10" s="1">
        <v>45037</v>
      </c>
      <c r="C10" s="1">
        <v>45231</v>
      </c>
      <c r="D10">
        <v>0</v>
      </c>
      <c r="E10">
        <v>1</v>
      </c>
      <c r="F10">
        <v>1</v>
      </c>
      <c r="G10">
        <v>0</v>
      </c>
      <c r="H10">
        <v>1</v>
      </c>
      <c r="I10">
        <v>1</v>
      </c>
      <c r="J10">
        <v>1</v>
      </c>
      <c r="K10">
        <v>0</v>
      </c>
      <c r="L10">
        <v>1</v>
      </c>
      <c r="M10">
        <v>0</v>
      </c>
      <c r="N10">
        <v>1</v>
      </c>
      <c r="O10">
        <v>1</v>
      </c>
      <c r="P10">
        <v>0</v>
      </c>
      <c r="Q10">
        <v>0</v>
      </c>
      <c r="R10">
        <v>0</v>
      </c>
      <c r="S10">
        <v>0</v>
      </c>
      <c r="T10">
        <v>0</v>
      </c>
      <c r="U10" t="s">
        <v>26</v>
      </c>
      <c r="V10" t="s">
        <v>26</v>
      </c>
      <c r="W10" t="s">
        <v>26</v>
      </c>
      <c r="X10" t="s">
        <v>26</v>
      </c>
      <c r="Y10" t="s">
        <v>26</v>
      </c>
    </row>
    <row r="11" spans="1:25" x14ac:dyDescent="0.35">
      <c r="A11" t="s">
        <v>34</v>
      </c>
      <c r="B11" s="1">
        <v>45108</v>
      </c>
      <c r="C11" s="1">
        <v>45231</v>
      </c>
      <c r="D11">
        <v>1</v>
      </c>
      <c r="E11">
        <v>1</v>
      </c>
      <c r="F11">
        <v>1</v>
      </c>
      <c r="G11">
        <v>1</v>
      </c>
      <c r="H11">
        <v>1</v>
      </c>
      <c r="I11">
        <v>1</v>
      </c>
      <c r="J11">
        <v>1</v>
      </c>
      <c r="K11">
        <v>0</v>
      </c>
      <c r="L11">
        <v>1</v>
      </c>
      <c r="M11">
        <v>0</v>
      </c>
      <c r="N11">
        <v>1</v>
      </c>
      <c r="O11">
        <v>1</v>
      </c>
      <c r="P11">
        <v>0</v>
      </c>
      <c r="Q11">
        <v>0</v>
      </c>
      <c r="R11">
        <v>0</v>
      </c>
      <c r="S11">
        <v>0</v>
      </c>
      <c r="T11">
        <v>1</v>
      </c>
      <c r="U11">
        <v>0</v>
      </c>
      <c r="V11">
        <v>0</v>
      </c>
      <c r="W11">
        <v>0</v>
      </c>
      <c r="X11">
        <v>1</v>
      </c>
      <c r="Y11">
        <v>0</v>
      </c>
    </row>
    <row r="12" spans="1:25" x14ac:dyDescent="0.35">
      <c r="A12" t="s">
        <v>35</v>
      </c>
      <c r="B12" s="1">
        <v>44743</v>
      </c>
      <c r="C12" s="1">
        <v>45231</v>
      </c>
      <c r="D12">
        <v>1</v>
      </c>
      <c r="E12">
        <v>1</v>
      </c>
      <c r="F12">
        <v>1</v>
      </c>
      <c r="G12">
        <v>1</v>
      </c>
      <c r="H12">
        <v>0</v>
      </c>
      <c r="I12">
        <v>0</v>
      </c>
      <c r="J12">
        <v>0</v>
      </c>
      <c r="K12">
        <v>0</v>
      </c>
      <c r="L12">
        <v>1</v>
      </c>
      <c r="M12">
        <v>0</v>
      </c>
      <c r="N12">
        <v>0</v>
      </c>
      <c r="O12">
        <v>0</v>
      </c>
      <c r="P12">
        <v>0</v>
      </c>
      <c r="Q12">
        <v>1</v>
      </c>
      <c r="R12">
        <v>1</v>
      </c>
      <c r="S12">
        <v>0</v>
      </c>
      <c r="T12">
        <v>0</v>
      </c>
      <c r="U12" t="s">
        <v>26</v>
      </c>
      <c r="V12" t="s">
        <v>26</v>
      </c>
      <c r="W12" t="s">
        <v>26</v>
      </c>
      <c r="X12" t="s">
        <v>26</v>
      </c>
      <c r="Y12" t="s">
        <v>26</v>
      </c>
    </row>
    <row r="13" spans="1:25" x14ac:dyDescent="0.35">
      <c r="A13" t="s">
        <v>36</v>
      </c>
      <c r="B13" s="1">
        <v>45099</v>
      </c>
      <c r="C13" s="1">
        <v>45231</v>
      </c>
      <c r="D13">
        <v>1</v>
      </c>
      <c r="E13">
        <v>1</v>
      </c>
      <c r="F13">
        <v>0</v>
      </c>
      <c r="G13">
        <v>1</v>
      </c>
      <c r="H13">
        <v>1</v>
      </c>
      <c r="I13">
        <v>0</v>
      </c>
      <c r="J13">
        <v>1</v>
      </c>
      <c r="K13">
        <v>0</v>
      </c>
      <c r="L13">
        <v>1</v>
      </c>
      <c r="M13">
        <v>0</v>
      </c>
      <c r="N13">
        <v>1</v>
      </c>
      <c r="O13">
        <v>1</v>
      </c>
      <c r="P13">
        <v>0</v>
      </c>
      <c r="Q13">
        <v>0</v>
      </c>
      <c r="R13">
        <v>0</v>
      </c>
      <c r="S13">
        <v>0</v>
      </c>
      <c r="T13">
        <v>1</v>
      </c>
      <c r="U13">
        <v>1</v>
      </c>
      <c r="V13">
        <v>0</v>
      </c>
      <c r="W13">
        <v>0</v>
      </c>
      <c r="X13">
        <v>0</v>
      </c>
      <c r="Y13">
        <v>0</v>
      </c>
    </row>
    <row r="14" spans="1:25" x14ac:dyDescent="0.35">
      <c r="A14" t="s">
        <v>37</v>
      </c>
      <c r="B14" s="1">
        <v>44743</v>
      </c>
      <c r="C14" s="1">
        <v>45231</v>
      </c>
      <c r="D14">
        <v>1</v>
      </c>
      <c r="E14">
        <v>1</v>
      </c>
      <c r="F14">
        <v>0</v>
      </c>
      <c r="G14">
        <v>1</v>
      </c>
      <c r="H14">
        <v>1</v>
      </c>
      <c r="I14">
        <v>0</v>
      </c>
      <c r="J14">
        <v>0</v>
      </c>
      <c r="K14">
        <v>0</v>
      </c>
      <c r="L14">
        <v>1</v>
      </c>
      <c r="M14">
        <v>0</v>
      </c>
      <c r="N14">
        <v>1</v>
      </c>
      <c r="O14">
        <v>1</v>
      </c>
      <c r="P14">
        <v>0</v>
      </c>
      <c r="Q14">
        <v>0</v>
      </c>
      <c r="R14">
        <v>0</v>
      </c>
      <c r="S14">
        <v>0</v>
      </c>
      <c r="T14">
        <v>0</v>
      </c>
      <c r="U14" t="s">
        <v>26</v>
      </c>
      <c r="V14" t="s">
        <v>26</v>
      </c>
      <c r="W14" t="s">
        <v>26</v>
      </c>
      <c r="X14" t="s">
        <v>26</v>
      </c>
      <c r="Y14" t="s">
        <v>26</v>
      </c>
    </row>
    <row r="15" spans="1:25" x14ac:dyDescent="0.35">
      <c r="A15" t="s">
        <v>38</v>
      </c>
      <c r="B15" s="1">
        <v>43803</v>
      </c>
      <c r="C15" s="1">
        <v>45231</v>
      </c>
      <c r="D15">
        <v>1</v>
      </c>
      <c r="E15">
        <v>0</v>
      </c>
      <c r="F15">
        <v>1</v>
      </c>
      <c r="G15">
        <v>0</v>
      </c>
      <c r="H15">
        <v>0</v>
      </c>
      <c r="I15">
        <v>0</v>
      </c>
      <c r="J15">
        <v>0</v>
      </c>
      <c r="K15">
        <v>0</v>
      </c>
      <c r="L15">
        <v>1</v>
      </c>
      <c r="M15">
        <v>0</v>
      </c>
      <c r="N15">
        <v>0</v>
      </c>
      <c r="O15">
        <v>1</v>
      </c>
      <c r="P15">
        <v>0</v>
      </c>
      <c r="Q15">
        <v>0</v>
      </c>
      <c r="R15">
        <v>0</v>
      </c>
      <c r="S15">
        <v>0</v>
      </c>
      <c r="T15">
        <v>0</v>
      </c>
      <c r="U15" t="s">
        <v>26</v>
      </c>
      <c r="V15" t="s">
        <v>26</v>
      </c>
      <c r="W15" t="s">
        <v>26</v>
      </c>
      <c r="X15" t="s">
        <v>26</v>
      </c>
      <c r="Y15" t="s">
        <v>26</v>
      </c>
    </row>
    <row r="16" spans="1:25" x14ac:dyDescent="0.35">
      <c r="A16" t="s">
        <v>39</v>
      </c>
      <c r="B16" s="1">
        <v>43180</v>
      </c>
      <c r="C16" s="1">
        <v>45231</v>
      </c>
      <c r="D16">
        <v>1</v>
      </c>
      <c r="E16">
        <v>1</v>
      </c>
      <c r="F16">
        <v>1</v>
      </c>
      <c r="G16">
        <v>0</v>
      </c>
      <c r="H16">
        <v>1</v>
      </c>
      <c r="I16">
        <v>0</v>
      </c>
      <c r="J16">
        <v>0</v>
      </c>
      <c r="K16">
        <v>0</v>
      </c>
      <c r="L16">
        <v>1</v>
      </c>
      <c r="M16">
        <v>0</v>
      </c>
      <c r="N16">
        <v>0</v>
      </c>
      <c r="O16">
        <v>0</v>
      </c>
      <c r="P16">
        <v>0</v>
      </c>
      <c r="Q16">
        <v>1</v>
      </c>
      <c r="R16">
        <v>1</v>
      </c>
      <c r="S16">
        <v>0</v>
      </c>
      <c r="T16">
        <v>0</v>
      </c>
      <c r="U16" t="s">
        <v>26</v>
      </c>
      <c r="V16" t="s">
        <v>26</v>
      </c>
      <c r="W16" t="s">
        <v>26</v>
      </c>
      <c r="X16" t="s">
        <v>26</v>
      </c>
      <c r="Y16" t="s">
        <v>26</v>
      </c>
    </row>
    <row r="17" spans="1:25" x14ac:dyDescent="0.35">
      <c r="A17" t="s">
        <v>40</v>
      </c>
      <c r="B17" s="1">
        <v>36708</v>
      </c>
      <c r="C17" s="1">
        <v>45231</v>
      </c>
      <c r="D17">
        <v>1</v>
      </c>
      <c r="E17">
        <v>1</v>
      </c>
      <c r="F17">
        <v>1</v>
      </c>
      <c r="G17">
        <v>0</v>
      </c>
      <c r="H17">
        <v>1</v>
      </c>
      <c r="I17">
        <v>0</v>
      </c>
      <c r="J17">
        <v>0</v>
      </c>
      <c r="K17">
        <v>0</v>
      </c>
      <c r="L17">
        <v>1</v>
      </c>
      <c r="M17">
        <v>0</v>
      </c>
      <c r="N17">
        <v>0</v>
      </c>
      <c r="O17">
        <v>1</v>
      </c>
      <c r="P17">
        <v>0</v>
      </c>
      <c r="Q17">
        <v>0</v>
      </c>
      <c r="R17">
        <v>1</v>
      </c>
      <c r="S17">
        <v>0</v>
      </c>
      <c r="T17">
        <v>0</v>
      </c>
      <c r="U17" t="s">
        <v>26</v>
      </c>
      <c r="V17" t="s">
        <v>26</v>
      </c>
      <c r="W17" t="s">
        <v>26</v>
      </c>
      <c r="X17" t="s">
        <v>26</v>
      </c>
      <c r="Y17" t="s">
        <v>26</v>
      </c>
    </row>
    <row r="18" spans="1:25" x14ac:dyDescent="0.35">
      <c r="A18" t="s">
        <v>41</v>
      </c>
      <c r="B18" s="1">
        <v>45108</v>
      </c>
      <c r="C18" s="1">
        <v>45231</v>
      </c>
      <c r="D18">
        <v>1</v>
      </c>
      <c r="E18">
        <v>1</v>
      </c>
      <c r="F18">
        <v>0</v>
      </c>
      <c r="G18">
        <v>0</v>
      </c>
      <c r="H18">
        <v>1</v>
      </c>
      <c r="I18">
        <v>0</v>
      </c>
      <c r="J18">
        <v>1</v>
      </c>
      <c r="K18">
        <v>0</v>
      </c>
      <c r="L18">
        <v>1</v>
      </c>
      <c r="M18">
        <v>0</v>
      </c>
      <c r="N18">
        <v>1</v>
      </c>
      <c r="O18">
        <v>1</v>
      </c>
      <c r="P18">
        <v>0</v>
      </c>
      <c r="Q18">
        <v>0</v>
      </c>
      <c r="R18">
        <v>0</v>
      </c>
      <c r="S18">
        <v>0</v>
      </c>
      <c r="T18">
        <v>1</v>
      </c>
      <c r="U18">
        <v>0</v>
      </c>
      <c r="V18">
        <v>0</v>
      </c>
      <c r="W18">
        <v>0</v>
      </c>
      <c r="X18">
        <v>1</v>
      </c>
      <c r="Y18">
        <v>0</v>
      </c>
    </row>
    <row r="19" spans="1:25" x14ac:dyDescent="0.35">
      <c r="A19" t="s">
        <v>42</v>
      </c>
      <c r="B19" s="1">
        <v>45106</v>
      </c>
      <c r="C19" s="1">
        <v>45231</v>
      </c>
      <c r="D19">
        <v>1</v>
      </c>
      <c r="E19">
        <v>1</v>
      </c>
      <c r="F19">
        <v>0</v>
      </c>
      <c r="G19">
        <v>1</v>
      </c>
      <c r="H19">
        <v>1</v>
      </c>
      <c r="I19">
        <v>0</v>
      </c>
      <c r="J19">
        <v>0</v>
      </c>
      <c r="K19">
        <v>0</v>
      </c>
      <c r="L19">
        <v>1</v>
      </c>
      <c r="M19">
        <v>0</v>
      </c>
      <c r="N19">
        <v>1</v>
      </c>
      <c r="O19">
        <v>1</v>
      </c>
      <c r="P19">
        <v>0</v>
      </c>
      <c r="Q19">
        <v>0</v>
      </c>
      <c r="R19">
        <v>0</v>
      </c>
      <c r="S19">
        <v>0</v>
      </c>
      <c r="T19">
        <v>1</v>
      </c>
      <c r="U19">
        <v>0</v>
      </c>
      <c r="V19">
        <v>0</v>
      </c>
      <c r="W19">
        <v>0</v>
      </c>
      <c r="X19">
        <v>1</v>
      </c>
      <c r="Y19">
        <v>0</v>
      </c>
    </row>
    <row r="20" spans="1:25" x14ac:dyDescent="0.35">
      <c r="A20" t="s">
        <v>43</v>
      </c>
      <c r="B20" s="1">
        <v>44774</v>
      </c>
      <c r="C20" s="1">
        <v>45231</v>
      </c>
      <c r="D20">
        <v>1</v>
      </c>
      <c r="E20">
        <v>1</v>
      </c>
      <c r="F20">
        <v>1</v>
      </c>
      <c r="G20">
        <v>0</v>
      </c>
      <c r="H20">
        <v>0</v>
      </c>
      <c r="I20">
        <v>1</v>
      </c>
      <c r="J20">
        <v>1</v>
      </c>
      <c r="K20">
        <v>0</v>
      </c>
      <c r="L20">
        <v>1</v>
      </c>
      <c r="M20">
        <v>0</v>
      </c>
      <c r="N20">
        <v>1</v>
      </c>
      <c r="O20">
        <v>1</v>
      </c>
      <c r="P20">
        <v>0</v>
      </c>
      <c r="Q20">
        <v>0</v>
      </c>
      <c r="R20">
        <v>0</v>
      </c>
      <c r="S20">
        <v>0</v>
      </c>
      <c r="T20">
        <v>1</v>
      </c>
      <c r="U20">
        <v>1</v>
      </c>
      <c r="V20">
        <v>0</v>
      </c>
      <c r="W20">
        <v>0</v>
      </c>
      <c r="X20">
        <v>1</v>
      </c>
      <c r="Y20">
        <v>0</v>
      </c>
    </row>
    <row r="21" spans="1:25" x14ac:dyDescent="0.35">
      <c r="A21" t="s">
        <v>44</v>
      </c>
      <c r="B21" s="1">
        <v>45103</v>
      </c>
      <c r="C21" s="1">
        <v>45231</v>
      </c>
      <c r="D21">
        <v>1</v>
      </c>
      <c r="E21">
        <v>1</v>
      </c>
      <c r="F21">
        <v>0</v>
      </c>
      <c r="G21">
        <v>1</v>
      </c>
      <c r="H21">
        <v>0</v>
      </c>
      <c r="I21">
        <v>0</v>
      </c>
      <c r="J21">
        <v>1</v>
      </c>
      <c r="K21">
        <v>0</v>
      </c>
      <c r="L21">
        <v>1</v>
      </c>
      <c r="M21">
        <v>1</v>
      </c>
      <c r="N21">
        <v>0</v>
      </c>
      <c r="O21">
        <v>1</v>
      </c>
      <c r="P21">
        <v>0</v>
      </c>
      <c r="Q21">
        <v>0</v>
      </c>
      <c r="R21">
        <v>1</v>
      </c>
      <c r="S21">
        <v>0</v>
      </c>
      <c r="T21">
        <v>0</v>
      </c>
      <c r="U21" t="s">
        <v>26</v>
      </c>
      <c r="V21" t="s">
        <v>26</v>
      </c>
      <c r="W21" t="s">
        <v>26</v>
      </c>
      <c r="X21" t="s">
        <v>26</v>
      </c>
      <c r="Y21" t="s">
        <v>26</v>
      </c>
    </row>
    <row r="22" spans="1:25" x14ac:dyDescent="0.35">
      <c r="A22" t="s">
        <v>45</v>
      </c>
      <c r="B22" s="1">
        <v>44927</v>
      </c>
      <c r="C22" s="1">
        <v>45231</v>
      </c>
      <c r="D22">
        <v>1</v>
      </c>
      <c r="E22">
        <v>1</v>
      </c>
      <c r="F22">
        <v>1</v>
      </c>
      <c r="G22">
        <v>1</v>
      </c>
      <c r="H22">
        <v>1</v>
      </c>
      <c r="I22">
        <v>1</v>
      </c>
      <c r="J22">
        <v>1</v>
      </c>
      <c r="K22">
        <v>0</v>
      </c>
      <c r="L22">
        <v>1</v>
      </c>
      <c r="M22">
        <v>0</v>
      </c>
      <c r="N22">
        <v>1</v>
      </c>
      <c r="O22">
        <v>1</v>
      </c>
      <c r="P22">
        <v>0</v>
      </c>
      <c r="Q22">
        <v>0</v>
      </c>
      <c r="R22">
        <v>0</v>
      </c>
      <c r="S22">
        <v>0</v>
      </c>
      <c r="T22">
        <v>0</v>
      </c>
      <c r="U22" t="s">
        <v>26</v>
      </c>
      <c r="V22" t="s">
        <v>26</v>
      </c>
      <c r="W22" t="s">
        <v>26</v>
      </c>
      <c r="X22" t="s">
        <v>26</v>
      </c>
      <c r="Y22" t="s">
        <v>26</v>
      </c>
    </row>
    <row r="23" spans="1:25" x14ac:dyDescent="0.35">
      <c r="A23" t="s">
        <v>46</v>
      </c>
      <c r="B23" s="1">
        <v>44197</v>
      </c>
      <c r="C23" s="1">
        <v>45231</v>
      </c>
      <c r="D23">
        <v>0</v>
      </c>
      <c r="E23">
        <v>0</v>
      </c>
      <c r="F23">
        <v>1</v>
      </c>
      <c r="G23">
        <v>0</v>
      </c>
      <c r="H23">
        <v>1</v>
      </c>
      <c r="I23">
        <v>1</v>
      </c>
      <c r="J23">
        <v>0</v>
      </c>
      <c r="K23">
        <v>0</v>
      </c>
      <c r="L23">
        <v>1</v>
      </c>
      <c r="M23">
        <v>0</v>
      </c>
      <c r="N23">
        <v>0</v>
      </c>
      <c r="O23">
        <v>0</v>
      </c>
      <c r="P23">
        <v>0</v>
      </c>
      <c r="Q23">
        <v>1</v>
      </c>
      <c r="R23">
        <v>1</v>
      </c>
      <c r="S23">
        <v>0</v>
      </c>
      <c r="T23">
        <v>0</v>
      </c>
      <c r="U23" t="s">
        <v>26</v>
      </c>
      <c r="V23" t="s">
        <v>26</v>
      </c>
      <c r="W23" t="s">
        <v>26</v>
      </c>
      <c r="X23" t="s">
        <v>26</v>
      </c>
      <c r="Y23" t="s">
        <v>26</v>
      </c>
    </row>
    <row r="24" spans="1:25" x14ac:dyDescent="0.35">
      <c r="A24" t="s">
        <v>47</v>
      </c>
      <c r="B24" s="1">
        <v>39161</v>
      </c>
      <c r="C24" s="1">
        <v>45231</v>
      </c>
      <c r="D24">
        <v>0</v>
      </c>
      <c r="E24">
        <v>0</v>
      </c>
      <c r="F24">
        <v>1</v>
      </c>
      <c r="G24">
        <v>0</v>
      </c>
      <c r="H24">
        <v>0</v>
      </c>
      <c r="I24">
        <v>1</v>
      </c>
      <c r="J24">
        <v>0</v>
      </c>
      <c r="K24">
        <v>0</v>
      </c>
      <c r="L24">
        <v>1</v>
      </c>
      <c r="M24">
        <v>0</v>
      </c>
      <c r="N24">
        <v>0</v>
      </c>
      <c r="O24">
        <v>1</v>
      </c>
      <c r="P24">
        <v>0</v>
      </c>
      <c r="Q24">
        <v>0</v>
      </c>
      <c r="R24">
        <v>0</v>
      </c>
      <c r="S24">
        <v>0</v>
      </c>
      <c r="T24">
        <v>0</v>
      </c>
      <c r="U24" t="s">
        <v>26</v>
      </c>
      <c r="V24" t="s">
        <v>26</v>
      </c>
      <c r="W24" t="s">
        <v>26</v>
      </c>
      <c r="X24" t="s">
        <v>26</v>
      </c>
      <c r="Y24" t="s">
        <v>26</v>
      </c>
    </row>
    <row r="25" spans="1:25" x14ac:dyDescent="0.35">
      <c r="A25" t="s">
        <v>48</v>
      </c>
      <c r="B25" s="1">
        <v>45139</v>
      </c>
      <c r="C25" s="1">
        <v>45231</v>
      </c>
      <c r="D25">
        <v>0</v>
      </c>
      <c r="E25">
        <v>0</v>
      </c>
      <c r="F25">
        <v>0</v>
      </c>
      <c r="G25">
        <v>1</v>
      </c>
      <c r="H25">
        <v>1</v>
      </c>
      <c r="I25">
        <v>0</v>
      </c>
      <c r="J25">
        <v>1</v>
      </c>
      <c r="K25">
        <v>0</v>
      </c>
      <c r="L25">
        <v>1</v>
      </c>
      <c r="M25">
        <v>0</v>
      </c>
      <c r="N25">
        <v>1</v>
      </c>
      <c r="O25">
        <v>1</v>
      </c>
      <c r="P25">
        <v>0</v>
      </c>
      <c r="Q25">
        <v>0</v>
      </c>
      <c r="R25">
        <v>1</v>
      </c>
      <c r="S25">
        <v>0</v>
      </c>
      <c r="T25">
        <v>1</v>
      </c>
      <c r="U25">
        <v>0</v>
      </c>
      <c r="V25">
        <v>0</v>
      </c>
      <c r="W25">
        <v>0</v>
      </c>
      <c r="X25">
        <v>1</v>
      </c>
      <c r="Y25">
        <v>0</v>
      </c>
    </row>
    <row r="26" spans="1:25" x14ac:dyDescent="0.35">
      <c r="A26" t="s">
        <v>49</v>
      </c>
      <c r="B26" s="1">
        <v>45108</v>
      </c>
      <c r="C26" s="1">
        <v>45231</v>
      </c>
      <c r="D26">
        <v>1</v>
      </c>
      <c r="E26">
        <v>1</v>
      </c>
      <c r="F26">
        <v>1</v>
      </c>
      <c r="G26">
        <v>1</v>
      </c>
      <c r="H26">
        <v>1</v>
      </c>
      <c r="I26">
        <v>1</v>
      </c>
      <c r="J26">
        <v>1</v>
      </c>
      <c r="K26">
        <v>0</v>
      </c>
      <c r="L26">
        <v>1</v>
      </c>
      <c r="M26">
        <v>0</v>
      </c>
      <c r="N26">
        <v>1</v>
      </c>
      <c r="O26">
        <v>1</v>
      </c>
      <c r="P26">
        <v>0</v>
      </c>
      <c r="Q26">
        <v>0</v>
      </c>
      <c r="R26">
        <v>0</v>
      </c>
      <c r="S26">
        <v>0</v>
      </c>
      <c r="T26">
        <v>1</v>
      </c>
      <c r="U26">
        <v>0</v>
      </c>
      <c r="V26">
        <v>0</v>
      </c>
      <c r="W26">
        <v>0</v>
      </c>
      <c r="X26">
        <v>1</v>
      </c>
      <c r="Y26">
        <v>0</v>
      </c>
    </row>
    <row r="27" spans="1:25" x14ac:dyDescent="0.35">
      <c r="A27" t="s">
        <v>50</v>
      </c>
      <c r="B27" s="1">
        <v>43340</v>
      </c>
      <c r="C27" s="1">
        <v>45231</v>
      </c>
      <c r="D27">
        <v>1</v>
      </c>
      <c r="E27">
        <v>1</v>
      </c>
      <c r="F27">
        <v>1</v>
      </c>
      <c r="G27">
        <v>1</v>
      </c>
      <c r="H27">
        <v>1</v>
      </c>
      <c r="I27">
        <v>0</v>
      </c>
      <c r="J27">
        <v>0</v>
      </c>
      <c r="K27">
        <v>0</v>
      </c>
      <c r="L27">
        <v>1</v>
      </c>
      <c r="M27">
        <v>0</v>
      </c>
      <c r="N27">
        <v>1</v>
      </c>
      <c r="O27">
        <v>1</v>
      </c>
      <c r="P27">
        <v>0</v>
      </c>
      <c r="Q27">
        <v>0</v>
      </c>
      <c r="R27">
        <v>0</v>
      </c>
      <c r="S27">
        <v>0</v>
      </c>
      <c r="T27">
        <v>0</v>
      </c>
      <c r="U27" t="s">
        <v>26</v>
      </c>
      <c r="V27" t="s">
        <v>26</v>
      </c>
      <c r="W27" t="s">
        <v>26</v>
      </c>
      <c r="X27" t="s">
        <v>26</v>
      </c>
      <c r="Y27" t="s">
        <v>26</v>
      </c>
    </row>
    <row r="28" spans="1:25" x14ac:dyDescent="0.35">
      <c r="A28" t="s">
        <v>51</v>
      </c>
      <c r="B28" s="1">
        <v>45068</v>
      </c>
      <c r="C28" s="1">
        <v>45231</v>
      </c>
      <c r="D28">
        <v>1</v>
      </c>
      <c r="E28">
        <v>1</v>
      </c>
      <c r="F28">
        <v>0</v>
      </c>
      <c r="G28">
        <v>1</v>
      </c>
      <c r="H28">
        <v>1</v>
      </c>
      <c r="I28">
        <v>0</v>
      </c>
      <c r="J28">
        <v>1</v>
      </c>
      <c r="K28">
        <v>0</v>
      </c>
      <c r="L28">
        <v>1</v>
      </c>
      <c r="M28">
        <v>0</v>
      </c>
      <c r="N28">
        <v>0</v>
      </c>
      <c r="O28">
        <v>1</v>
      </c>
      <c r="P28">
        <v>0</v>
      </c>
      <c r="Q28">
        <v>0</v>
      </c>
      <c r="R28">
        <v>0</v>
      </c>
      <c r="S28">
        <v>0</v>
      </c>
      <c r="T28">
        <v>0</v>
      </c>
      <c r="U28" t="s">
        <v>26</v>
      </c>
      <c r="V28" t="s">
        <v>26</v>
      </c>
      <c r="W28" t="s">
        <v>26</v>
      </c>
      <c r="X28" t="s">
        <v>26</v>
      </c>
      <c r="Y28" t="s">
        <v>26</v>
      </c>
    </row>
    <row r="29" spans="1:25" x14ac:dyDescent="0.35">
      <c r="A29" t="s">
        <v>52</v>
      </c>
      <c r="B29" s="1">
        <v>44763</v>
      </c>
      <c r="C29" s="1">
        <v>45231</v>
      </c>
      <c r="D29">
        <v>1</v>
      </c>
      <c r="E29">
        <v>1</v>
      </c>
      <c r="F29">
        <v>0</v>
      </c>
      <c r="G29">
        <v>1</v>
      </c>
      <c r="H29">
        <v>1</v>
      </c>
      <c r="I29">
        <v>0</v>
      </c>
      <c r="J29">
        <v>1</v>
      </c>
      <c r="K29">
        <v>0</v>
      </c>
      <c r="L29">
        <v>1</v>
      </c>
      <c r="M29">
        <v>1</v>
      </c>
      <c r="N29">
        <v>1</v>
      </c>
      <c r="O29">
        <v>1</v>
      </c>
      <c r="P29">
        <v>0</v>
      </c>
      <c r="Q29">
        <v>0</v>
      </c>
      <c r="R29">
        <v>0</v>
      </c>
      <c r="S29">
        <v>1</v>
      </c>
      <c r="T29" t="s">
        <v>26</v>
      </c>
      <c r="U29" t="s">
        <v>26</v>
      </c>
      <c r="V29" t="s">
        <v>26</v>
      </c>
      <c r="W29" t="s">
        <v>26</v>
      </c>
      <c r="X29" t="s">
        <v>26</v>
      </c>
      <c r="Y29" t="s">
        <v>26</v>
      </c>
    </row>
    <row r="30" spans="1:25" x14ac:dyDescent="0.35">
      <c r="A30" t="s">
        <v>53</v>
      </c>
      <c r="B30" s="1">
        <v>44344</v>
      </c>
      <c r="C30" s="1">
        <v>45231</v>
      </c>
      <c r="D30">
        <v>1</v>
      </c>
      <c r="E30">
        <v>1</v>
      </c>
      <c r="F30">
        <v>1</v>
      </c>
      <c r="G30">
        <v>0</v>
      </c>
      <c r="H30">
        <v>1</v>
      </c>
      <c r="I30">
        <v>0</v>
      </c>
      <c r="J30">
        <v>1</v>
      </c>
      <c r="K30">
        <v>0</v>
      </c>
      <c r="L30">
        <v>1</v>
      </c>
      <c r="M30">
        <v>0</v>
      </c>
      <c r="N30">
        <v>0</v>
      </c>
      <c r="O30">
        <v>0</v>
      </c>
      <c r="P30">
        <v>0</v>
      </c>
      <c r="Q30">
        <v>1</v>
      </c>
      <c r="R30">
        <v>1</v>
      </c>
      <c r="S30">
        <v>0</v>
      </c>
      <c r="T30">
        <v>1</v>
      </c>
      <c r="U30">
        <v>1</v>
      </c>
      <c r="V30">
        <v>0</v>
      </c>
      <c r="W30">
        <v>1</v>
      </c>
      <c r="X30">
        <v>0</v>
      </c>
      <c r="Y30">
        <v>0</v>
      </c>
    </row>
    <row r="31" spans="1:25" x14ac:dyDescent="0.35">
      <c r="A31" t="s">
        <v>54</v>
      </c>
      <c r="B31" s="1">
        <v>44736</v>
      </c>
      <c r="C31" s="1">
        <v>45231</v>
      </c>
      <c r="D31">
        <v>0</v>
      </c>
      <c r="E31">
        <v>1</v>
      </c>
      <c r="F31">
        <v>1</v>
      </c>
      <c r="G31">
        <v>1</v>
      </c>
      <c r="H31">
        <v>1</v>
      </c>
      <c r="I31">
        <v>1</v>
      </c>
      <c r="J31">
        <v>1</v>
      </c>
      <c r="K31">
        <v>0</v>
      </c>
      <c r="L31">
        <v>1</v>
      </c>
      <c r="M31">
        <v>0</v>
      </c>
      <c r="N31">
        <v>0</v>
      </c>
      <c r="O31">
        <v>0</v>
      </c>
      <c r="P31">
        <v>1</v>
      </c>
      <c r="Q31">
        <v>0</v>
      </c>
      <c r="R31" t="s">
        <v>26</v>
      </c>
      <c r="S31">
        <v>0</v>
      </c>
      <c r="T31">
        <v>0</v>
      </c>
      <c r="U31" t="s">
        <v>26</v>
      </c>
      <c r="V31" t="s">
        <v>26</v>
      </c>
      <c r="W31" t="s">
        <v>26</v>
      </c>
      <c r="X31" t="s">
        <v>26</v>
      </c>
      <c r="Y31" t="s">
        <v>26</v>
      </c>
    </row>
    <row r="32" spans="1:25" x14ac:dyDescent="0.35">
      <c r="A32" t="s">
        <v>55</v>
      </c>
      <c r="B32" s="1">
        <v>44579</v>
      </c>
      <c r="C32" s="1">
        <v>45231</v>
      </c>
      <c r="D32">
        <v>1</v>
      </c>
      <c r="E32">
        <v>1</v>
      </c>
      <c r="F32">
        <v>0</v>
      </c>
      <c r="G32">
        <v>1</v>
      </c>
      <c r="H32">
        <v>1</v>
      </c>
      <c r="I32">
        <v>0</v>
      </c>
      <c r="J32">
        <v>1</v>
      </c>
      <c r="K32">
        <v>0</v>
      </c>
      <c r="L32">
        <v>1</v>
      </c>
      <c r="M32">
        <v>0</v>
      </c>
      <c r="N32">
        <v>0</v>
      </c>
      <c r="O32">
        <v>0</v>
      </c>
      <c r="P32">
        <v>0</v>
      </c>
      <c r="Q32">
        <v>1</v>
      </c>
      <c r="R32">
        <v>1</v>
      </c>
      <c r="S32">
        <v>0</v>
      </c>
      <c r="T32">
        <v>1</v>
      </c>
      <c r="U32">
        <v>1</v>
      </c>
      <c r="V32">
        <v>0</v>
      </c>
      <c r="W32">
        <v>0</v>
      </c>
      <c r="X32">
        <v>0</v>
      </c>
      <c r="Y32">
        <v>0</v>
      </c>
    </row>
    <row r="33" spans="1:25" x14ac:dyDescent="0.35">
      <c r="A33" t="s">
        <v>56</v>
      </c>
      <c r="B33" s="1">
        <v>44699</v>
      </c>
      <c r="C33" s="1">
        <v>45231</v>
      </c>
      <c r="D33">
        <v>1</v>
      </c>
      <c r="E33">
        <v>1</v>
      </c>
      <c r="F33">
        <v>0</v>
      </c>
      <c r="G33">
        <v>0</v>
      </c>
      <c r="H33">
        <v>1</v>
      </c>
      <c r="I33">
        <v>0</v>
      </c>
      <c r="J33">
        <v>1</v>
      </c>
      <c r="K33">
        <v>0</v>
      </c>
      <c r="L33">
        <v>1</v>
      </c>
      <c r="M33">
        <v>1</v>
      </c>
      <c r="N33">
        <v>1</v>
      </c>
      <c r="O33">
        <v>1</v>
      </c>
      <c r="P33">
        <v>0</v>
      </c>
      <c r="Q33">
        <v>0</v>
      </c>
      <c r="R33">
        <v>0</v>
      </c>
      <c r="S33">
        <v>0</v>
      </c>
      <c r="T33">
        <v>1</v>
      </c>
      <c r="U33">
        <v>0</v>
      </c>
      <c r="V33">
        <v>0</v>
      </c>
      <c r="W33">
        <v>1</v>
      </c>
      <c r="X33">
        <v>0</v>
      </c>
      <c r="Y33">
        <v>0</v>
      </c>
    </row>
    <row r="34" spans="1:25" x14ac:dyDescent="0.35">
      <c r="A34" t="s">
        <v>57</v>
      </c>
      <c r="B34" s="1">
        <v>44476</v>
      </c>
      <c r="C34" s="1">
        <v>45231</v>
      </c>
      <c r="D34">
        <v>1</v>
      </c>
      <c r="E34">
        <v>0</v>
      </c>
      <c r="F34">
        <v>1</v>
      </c>
      <c r="G34">
        <v>0</v>
      </c>
      <c r="H34">
        <v>1</v>
      </c>
      <c r="I34">
        <v>0</v>
      </c>
      <c r="J34">
        <v>0</v>
      </c>
      <c r="K34">
        <v>0</v>
      </c>
      <c r="L34">
        <v>1</v>
      </c>
      <c r="M34">
        <v>1</v>
      </c>
      <c r="N34">
        <v>1</v>
      </c>
      <c r="O34">
        <v>0</v>
      </c>
      <c r="P34">
        <v>0</v>
      </c>
      <c r="Q34">
        <v>0</v>
      </c>
      <c r="R34">
        <v>1</v>
      </c>
      <c r="S34">
        <v>1</v>
      </c>
      <c r="T34" t="s">
        <v>26</v>
      </c>
      <c r="U34" t="s">
        <v>26</v>
      </c>
      <c r="V34" t="s">
        <v>26</v>
      </c>
      <c r="W34" t="s">
        <v>26</v>
      </c>
      <c r="X34" t="s">
        <v>26</v>
      </c>
      <c r="Y34" t="s">
        <v>26</v>
      </c>
    </row>
    <row r="35" spans="1:25" x14ac:dyDescent="0.35">
      <c r="A35" t="s">
        <v>58</v>
      </c>
      <c r="B35" s="1">
        <v>45065</v>
      </c>
      <c r="C35" s="1">
        <v>45231</v>
      </c>
      <c r="D35">
        <v>1</v>
      </c>
      <c r="E35">
        <v>1</v>
      </c>
      <c r="F35">
        <v>0</v>
      </c>
      <c r="G35">
        <v>1</v>
      </c>
      <c r="H35">
        <v>1</v>
      </c>
      <c r="I35">
        <v>0</v>
      </c>
      <c r="J35">
        <v>1</v>
      </c>
      <c r="K35">
        <v>0</v>
      </c>
      <c r="L35">
        <v>1</v>
      </c>
      <c r="M35">
        <v>0</v>
      </c>
      <c r="N35">
        <v>1</v>
      </c>
      <c r="O35">
        <v>1</v>
      </c>
      <c r="P35">
        <v>0</v>
      </c>
      <c r="Q35">
        <v>0</v>
      </c>
      <c r="R35">
        <v>0</v>
      </c>
      <c r="S35">
        <v>0</v>
      </c>
      <c r="T35">
        <v>1</v>
      </c>
      <c r="U35">
        <v>0</v>
      </c>
      <c r="V35">
        <v>0</v>
      </c>
      <c r="W35">
        <v>1</v>
      </c>
      <c r="X35">
        <v>0</v>
      </c>
      <c r="Y35">
        <v>0</v>
      </c>
    </row>
    <row r="36" spans="1:25" x14ac:dyDescent="0.35">
      <c r="A36" t="s">
        <v>59</v>
      </c>
      <c r="B36" s="1">
        <v>45108</v>
      </c>
      <c r="C36" s="1">
        <v>45231</v>
      </c>
      <c r="D36">
        <v>1</v>
      </c>
      <c r="E36">
        <v>1</v>
      </c>
      <c r="F36">
        <v>0</v>
      </c>
      <c r="G36">
        <v>0</v>
      </c>
      <c r="H36">
        <v>1</v>
      </c>
      <c r="I36">
        <v>0</v>
      </c>
      <c r="J36">
        <v>0</v>
      </c>
      <c r="K36">
        <v>0</v>
      </c>
      <c r="L36">
        <v>1</v>
      </c>
      <c r="M36">
        <v>0</v>
      </c>
      <c r="N36">
        <v>1</v>
      </c>
      <c r="O36">
        <v>1</v>
      </c>
      <c r="P36">
        <v>0</v>
      </c>
      <c r="Q36">
        <v>0</v>
      </c>
      <c r="R36">
        <v>0</v>
      </c>
      <c r="S36">
        <v>0</v>
      </c>
      <c r="T36">
        <v>0</v>
      </c>
      <c r="U36" t="s">
        <v>26</v>
      </c>
      <c r="V36" t="s">
        <v>26</v>
      </c>
      <c r="W36" t="s">
        <v>26</v>
      </c>
      <c r="X36" t="s">
        <v>26</v>
      </c>
      <c r="Y36" t="s">
        <v>26</v>
      </c>
    </row>
    <row r="37" spans="1:25" x14ac:dyDescent="0.35">
      <c r="A37" t="s">
        <v>60</v>
      </c>
      <c r="B37" s="1">
        <v>45020</v>
      </c>
      <c r="C37" s="1">
        <v>45231</v>
      </c>
      <c r="D37">
        <v>1</v>
      </c>
      <c r="E37">
        <v>0</v>
      </c>
      <c r="F37">
        <v>1</v>
      </c>
      <c r="G37">
        <v>1</v>
      </c>
      <c r="H37">
        <v>1</v>
      </c>
      <c r="I37">
        <v>0</v>
      </c>
      <c r="J37">
        <v>0</v>
      </c>
      <c r="K37">
        <v>0</v>
      </c>
      <c r="L37">
        <v>1</v>
      </c>
      <c r="M37">
        <v>0</v>
      </c>
      <c r="N37">
        <v>1</v>
      </c>
      <c r="O37">
        <v>1</v>
      </c>
      <c r="P37">
        <v>0</v>
      </c>
      <c r="Q37">
        <v>0</v>
      </c>
      <c r="R37">
        <v>0</v>
      </c>
      <c r="S37">
        <v>0</v>
      </c>
      <c r="T37">
        <v>1</v>
      </c>
      <c r="U37">
        <v>1</v>
      </c>
      <c r="V37">
        <v>0</v>
      </c>
      <c r="W37">
        <v>0</v>
      </c>
      <c r="X37">
        <v>0</v>
      </c>
      <c r="Y37">
        <v>0</v>
      </c>
    </row>
    <row r="38" spans="1:25" x14ac:dyDescent="0.35">
      <c r="A38" t="s">
        <v>61</v>
      </c>
      <c r="B38" s="1">
        <v>45231</v>
      </c>
      <c r="C38" s="1">
        <v>45231</v>
      </c>
      <c r="D38">
        <v>1</v>
      </c>
      <c r="E38">
        <v>1</v>
      </c>
      <c r="F38">
        <v>1</v>
      </c>
      <c r="G38">
        <v>0</v>
      </c>
      <c r="H38">
        <v>1</v>
      </c>
      <c r="I38">
        <v>0</v>
      </c>
      <c r="J38">
        <v>0</v>
      </c>
      <c r="K38">
        <v>0</v>
      </c>
      <c r="L38">
        <v>1</v>
      </c>
      <c r="M38">
        <v>0</v>
      </c>
      <c r="N38">
        <v>1</v>
      </c>
      <c r="O38">
        <v>1</v>
      </c>
      <c r="P38">
        <v>0</v>
      </c>
      <c r="Q38">
        <v>0</v>
      </c>
      <c r="R38">
        <v>0</v>
      </c>
      <c r="S38">
        <v>0</v>
      </c>
      <c r="T38">
        <v>1</v>
      </c>
      <c r="U38">
        <v>1</v>
      </c>
      <c r="V38">
        <v>0</v>
      </c>
      <c r="W38">
        <v>0</v>
      </c>
      <c r="X38">
        <v>0</v>
      </c>
      <c r="Y38">
        <v>0</v>
      </c>
    </row>
    <row r="39" spans="1:25" x14ac:dyDescent="0.35">
      <c r="A39" t="s">
        <v>62</v>
      </c>
      <c r="B39" s="1">
        <v>45142</v>
      </c>
      <c r="C39" s="1">
        <v>45231</v>
      </c>
      <c r="D39">
        <v>0</v>
      </c>
      <c r="E39">
        <v>1</v>
      </c>
      <c r="F39">
        <v>1</v>
      </c>
      <c r="G39">
        <v>0</v>
      </c>
      <c r="H39">
        <v>1</v>
      </c>
      <c r="I39">
        <v>1</v>
      </c>
      <c r="J39">
        <v>1</v>
      </c>
      <c r="K39">
        <v>0</v>
      </c>
      <c r="L39">
        <v>0</v>
      </c>
      <c r="M39">
        <v>1</v>
      </c>
      <c r="N39">
        <v>0</v>
      </c>
      <c r="O39">
        <v>1</v>
      </c>
      <c r="P39">
        <v>0</v>
      </c>
      <c r="Q39">
        <v>0</v>
      </c>
      <c r="R39">
        <v>1</v>
      </c>
      <c r="S39">
        <v>0</v>
      </c>
      <c r="T39">
        <v>1</v>
      </c>
      <c r="U39">
        <v>1</v>
      </c>
      <c r="V39">
        <v>1</v>
      </c>
      <c r="W39">
        <v>1</v>
      </c>
      <c r="X39">
        <v>0</v>
      </c>
      <c r="Y39">
        <v>0</v>
      </c>
    </row>
    <row r="40" spans="1:25" x14ac:dyDescent="0.35">
      <c r="A40" t="s">
        <v>63</v>
      </c>
      <c r="B40" s="1">
        <v>44929</v>
      </c>
      <c r="C40" s="1">
        <v>45231</v>
      </c>
      <c r="D40">
        <v>1</v>
      </c>
      <c r="E40">
        <v>1</v>
      </c>
      <c r="F40">
        <v>0</v>
      </c>
      <c r="G40">
        <v>1</v>
      </c>
      <c r="H40">
        <v>1</v>
      </c>
      <c r="I40">
        <v>0</v>
      </c>
      <c r="J40">
        <v>1</v>
      </c>
      <c r="K40">
        <v>0</v>
      </c>
      <c r="L40">
        <v>1</v>
      </c>
      <c r="M40">
        <v>0</v>
      </c>
      <c r="N40">
        <v>1</v>
      </c>
      <c r="O40">
        <v>1</v>
      </c>
      <c r="P40">
        <v>0</v>
      </c>
      <c r="Q40">
        <v>0</v>
      </c>
      <c r="R40">
        <v>0</v>
      </c>
      <c r="S40">
        <v>0</v>
      </c>
      <c r="T40">
        <v>1</v>
      </c>
      <c r="U40">
        <v>1</v>
      </c>
      <c r="V40">
        <v>0</v>
      </c>
      <c r="W40">
        <v>1</v>
      </c>
      <c r="X40">
        <v>0</v>
      </c>
      <c r="Y40">
        <v>0</v>
      </c>
    </row>
    <row r="41" spans="1:25" x14ac:dyDescent="0.35">
      <c r="A41" t="s">
        <v>64</v>
      </c>
      <c r="B41" s="1">
        <v>44706</v>
      </c>
      <c r="C41" s="1">
        <v>45231</v>
      </c>
      <c r="D41">
        <v>0</v>
      </c>
      <c r="E41">
        <v>1</v>
      </c>
      <c r="F41">
        <v>1</v>
      </c>
      <c r="G41">
        <v>0</v>
      </c>
      <c r="H41">
        <v>1</v>
      </c>
      <c r="I41">
        <v>0</v>
      </c>
      <c r="J41">
        <v>1</v>
      </c>
      <c r="K41">
        <v>0</v>
      </c>
      <c r="L41">
        <v>1</v>
      </c>
      <c r="M41">
        <v>0</v>
      </c>
      <c r="N41">
        <v>0</v>
      </c>
      <c r="O41">
        <v>0</v>
      </c>
      <c r="P41">
        <v>1</v>
      </c>
      <c r="Q41">
        <v>0</v>
      </c>
      <c r="R41" t="s">
        <v>26</v>
      </c>
      <c r="S41">
        <v>0</v>
      </c>
      <c r="T41">
        <v>0</v>
      </c>
      <c r="U41" t="s">
        <v>26</v>
      </c>
      <c r="V41" t="s">
        <v>26</v>
      </c>
      <c r="W41" t="s">
        <v>26</v>
      </c>
      <c r="X41" t="s">
        <v>26</v>
      </c>
      <c r="Y41" t="s">
        <v>26</v>
      </c>
    </row>
    <row r="42" spans="1:25" x14ac:dyDescent="0.35">
      <c r="A42" t="s">
        <v>65</v>
      </c>
      <c r="B42" s="1">
        <v>45092</v>
      </c>
      <c r="C42" s="1">
        <v>45231</v>
      </c>
      <c r="D42">
        <v>1</v>
      </c>
      <c r="E42">
        <v>1</v>
      </c>
      <c r="F42">
        <v>1</v>
      </c>
      <c r="G42">
        <v>1</v>
      </c>
      <c r="H42">
        <v>1</v>
      </c>
      <c r="I42">
        <v>0</v>
      </c>
      <c r="J42">
        <v>0</v>
      </c>
      <c r="K42">
        <v>0</v>
      </c>
      <c r="L42">
        <v>0</v>
      </c>
      <c r="M42">
        <v>1</v>
      </c>
      <c r="N42">
        <v>0</v>
      </c>
      <c r="O42">
        <v>0</v>
      </c>
      <c r="P42">
        <v>1</v>
      </c>
      <c r="Q42">
        <v>0</v>
      </c>
      <c r="R42" t="s">
        <v>26</v>
      </c>
      <c r="S42">
        <v>3</v>
      </c>
      <c r="T42">
        <v>1</v>
      </c>
      <c r="U42">
        <v>1</v>
      </c>
      <c r="V42">
        <v>0</v>
      </c>
      <c r="W42">
        <v>0</v>
      </c>
      <c r="X42">
        <v>1</v>
      </c>
      <c r="Y42">
        <v>0</v>
      </c>
    </row>
    <row r="43" spans="1:25" x14ac:dyDescent="0.35">
      <c r="A43" t="s">
        <v>66</v>
      </c>
      <c r="B43" s="1">
        <v>45108</v>
      </c>
      <c r="C43" s="1">
        <v>45231</v>
      </c>
      <c r="D43">
        <v>1</v>
      </c>
      <c r="E43">
        <v>1</v>
      </c>
      <c r="F43">
        <v>0</v>
      </c>
      <c r="G43">
        <v>0</v>
      </c>
      <c r="H43">
        <v>1</v>
      </c>
      <c r="I43">
        <v>0</v>
      </c>
      <c r="J43">
        <v>0</v>
      </c>
      <c r="K43">
        <v>0</v>
      </c>
      <c r="L43">
        <v>1</v>
      </c>
      <c r="M43">
        <v>0</v>
      </c>
      <c r="N43">
        <v>1</v>
      </c>
      <c r="O43">
        <v>1</v>
      </c>
      <c r="P43">
        <v>0</v>
      </c>
      <c r="Q43">
        <v>0</v>
      </c>
      <c r="R43">
        <v>0</v>
      </c>
      <c r="S43">
        <v>0</v>
      </c>
      <c r="T43">
        <v>1</v>
      </c>
      <c r="U43">
        <v>0</v>
      </c>
      <c r="V43">
        <v>0</v>
      </c>
      <c r="W43">
        <v>0</v>
      </c>
      <c r="X43">
        <v>1</v>
      </c>
      <c r="Y43">
        <v>0</v>
      </c>
    </row>
    <row r="44" spans="1:25" x14ac:dyDescent="0.35">
      <c r="A44" t="s">
        <v>67</v>
      </c>
      <c r="B44" s="1">
        <v>44743</v>
      </c>
      <c r="C44" s="1">
        <v>45231</v>
      </c>
      <c r="D44">
        <v>1</v>
      </c>
      <c r="E44">
        <v>1</v>
      </c>
      <c r="F44">
        <v>0</v>
      </c>
      <c r="G44">
        <v>1</v>
      </c>
      <c r="H44">
        <v>1</v>
      </c>
      <c r="I44">
        <v>0</v>
      </c>
      <c r="J44">
        <v>1</v>
      </c>
      <c r="K44">
        <v>0</v>
      </c>
      <c r="L44">
        <v>1</v>
      </c>
      <c r="M44">
        <v>0</v>
      </c>
      <c r="N44">
        <v>0</v>
      </c>
      <c r="O44">
        <v>1</v>
      </c>
      <c r="P44">
        <v>0</v>
      </c>
      <c r="Q44">
        <v>0</v>
      </c>
      <c r="R44">
        <v>0</v>
      </c>
      <c r="S44">
        <v>0</v>
      </c>
      <c r="T44">
        <v>1</v>
      </c>
      <c r="U44">
        <v>1</v>
      </c>
      <c r="V44">
        <v>0</v>
      </c>
      <c r="W44">
        <v>0</v>
      </c>
      <c r="X44">
        <v>0</v>
      </c>
      <c r="Y44">
        <v>1</v>
      </c>
    </row>
    <row r="45" spans="1:25" x14ac:dyDescent="0.35">
      <c r="A45" t="s">
        <v>68</v>
      </c>
      <c r="B45" s="1">
        <v>44440</v>
      </c>
      <c r="C45" s="1">
        <v>45231</v>
      </c>
      <c r="D45">
        <v>1</v>
      </c>
      <c r="E45">
        <v>1</v>
      </c>
      <c r="F45">
        <v>0</v>
      </c>
      <c r="G45">
        <v>0</v>
      </c>
      <c r="H45">
        <v>1</v>
      </c>
      <c r="I45">
        <v>0</v>
      </c>
      <c r="J45">
        <v>0</v>
      </c>
      <c r="K45">
        <v>0</v>
      </c>
      <c r="L45">
        <v>1</v>
      </c>
      <c r="M45">
        <v>0</v>
      </c>
      <c r="N45">
        <v>1</v>
      </c>
      <c r="O45">
        <v>1</v>
      </c>
      <c r="P45">
        <v>0</v>
      </c>
      <c r="Q45">
        <v>0</v>
      </c>
      <c r="R45">
        <v>0</v>
      </c>
      <c r="S45">
        <v>0</v>
      </c>
      <c r="T45">
        <v>0</v>
      </c>
      <c r="U45" t="s">
        <v>26</v>
      </c>
      <c r="V45" t="s">
        <v>26</v>
      </c>
      <c r="W45" t="s">
        <v>26</v>
      </c>
      <c r="X45" t="s">
        <v>26</v>
      </c>
      <c r="Y45" t="s">
        <v>26</v>
      </c>
    </row>
    <row r="46" spans="1:25" x14ac:dyDescent="0.35">
      <c r="A46" t="s">
        <v>69</v>
      </c>
      <c r="B46" s="1">
        <v>45049</v>
      </c>
      <c r="C46" s="1">
        <v>45231</v>
      </c>
      <c r="D46">
        <v>1</v>
      </c>
      <c r="E46">
        <v>1</v>
      </c>
      <c r="F46">
        <v>0</v>
      </c>
      <c r="G46">
        <v>1</v>
      </c>
      <c r="H46">
        <v>1</v>
      </c>
      <c r="I46">
        <v>0</v>
      </c>
      <c r="J46">
        <v>1</v>
      </c>
      <c r="K46">
        <v>0</v>
      </c>
      <c r="L46">
        <v>1</v>
      </c>
      <c r="M46">
        <v>0</v>
      </c>
      <c r="N46">
        <v>1</v>
      </c>
      <c r="O46">
        <v>1</v>
      </c>
      <c r="P46">
        <v>0</v>
      </c>
      <c r="Q46">
        <v>0</v>
      </c>
      <c r="R46">
        <v>0</v>
      </c>
      <c r="S46">
        <v>0</v>
      </c>
      <c r="T46">
        <v>1</v>
      </c>
      <c r="U46">
        <v>1</v>
      </c>
      <c r="V46">
        <v>0</v>
      </c>
      <c r="W46">
        <v>1</v>
      </c>
      <c r="X46">
        <v>0</v>
      </c>
      <c r="Y46">
        <v>0</v>
      </c>
    </row>
    <row r="47" spans="1:25" x14ac:dyDescent="0.35">
      <c r="A47" t="s">
        <v>70</v>
      </c>
      <c r="B47" s="1">
        <v>45108</v>
      </c>
      <c r="C47" s="1">
        <v>45231</v>
      </c>
      <c r="D47">
        <v>0</v>
      </c>
      <c r="E47">
        <v>0</v>
      </c>
      <c r="F47">
        <v>0</v>
      </c>
      <c r="G47">
        <v>0</v>
      </c>
      <c r="H47">
        <v>0</v>
      </c>
      <c r="I47">
        <v>1</v>
      </c>
      <c r="J47">
        <v>0</v>
      </c>
      <c r="K47">
        <v>0</v>
      </c>
      <c r="L47">
        <v>1</v>
      </c>
      <c r="M47">
        <v>0</v>
      </c>
      <c r="N47">
        <v>0</v>
      </c>
      <c r="O47">
        <v>1</v>
      </c>
      <c r="P47">
        <v>0</v>
      </c>
      <c r="Q47">
        <v>0</v>
      </c>
      <c r="R47">
        <v>1</v>
      </c>
      <c r="S47">
        <v>0</v>
      </c>
      <c r="T47">
        <v>0</v>
      </c>
      <c r="U47" t="s">
        <v>26</v>
      </c>
      <c r="V47" t="s">
        <v>26</v>
      </c>
      <c r="W47" t="s">
        <v>26</v>
      </c>
      <c r="X47" t="s">
        <v>26</v>
      </c>
      <c r="Y47" t="s">
        <v>26</v>
      </c>
    </row>
    <row r="48" spans="1:25" x14ac:dyDescent="0.35">
      <c r="A48" t="s">
        <v>71</v>
      </c>
      <c r="B48" s="1">
        <v>45108</v>
      </c>
      <c r="C48" s="1">
        <v>45231</v>
      </c>
      <c r="D48">
        <v>1</v>
      </c>
      <c r="E48">
        <v>1</v>
      </c>
      <c r="F48">
        <v>1</v>
      </c>
      <c r="G48">
        <v>1</v>
      </c>
      <c r="H48">
        <v>0</v>
      </c>
      <c r="I48">
        <v>1</v>
      </c>
      <c r="J48">
        <v>0</v>
      </c>
      <c r="K48">
        <v>0</v>
      </c>
      <c r="L48">
        <v>1</v>
      </c>
      <c r="M48">
        <v>0</v>
      </c>
      <c r="N48">
        <v>1</v>
      </c>
      <c r="O48">
        <v>1</v>
      </c>
      <c r="P48">
        <v>0</v>
      </c>
      <c r="Q48">
        <v>0</v>
      </c>
      <c r="R48">
        <v>0</v>
      </c>
      <c r="S48">
        <v>0</v>
      </c>
      <c r="T48">
        <v>1</v>
      </c>
      <c r="U48">
        <v>0</v>
      </c>
      <c r="V48">
        <v>0</v>
      </c>
      <c r="W48">
        <v>0</v>
      </c>
      <c r="X48">
        <v>1</v>
      </c>
      <c r="Y48">
        <v>0</v>
      </c>
    </row>
    <row r="49" spans="1:25" x14ac:dyDescent="0.35">
      <c r="A49" t="s">
        <v>72</v>
      </c>
      <c r="B49" s="1">
        <v>45108</v>
      </c>
      <c r="C49" s="1">
        <v>45231</v>
      </c>
      <c r="D49">
        <v>1</v>
      </c>
      <c r="E49">
        <v>1</v>
      </c>
      <c r="F49">
        <v>1</v>
      </c>
      <c r="G49">
        <v>1</v>
      </c>
      <c r="H49">
        <v>1</v>
      </c>
      <c r="I49">
        <v>0</v>
      </c>
      <c r="J49">
        <v>0</v>
      </c>
      <c r="K49">
        <v>0</v>
      </c>
      <c r="L49">
        <v>1</v>
      </c>
      <c r="M49">
        <v>1</v>
      </c>
      <c r="N49">
        <v>1</v>
      </c>
      <c r="O49">
        <v>1</v>
      </c>
      <c r="P49">
        <v>0</v>
      </c>
      <c r="Q49">
        <v>0</v>
      </c>
      <c r="R49">
        <v>1</v>
      </c>
      <c r="S49">
        <v>0</v>
      </c>
      <c r="T49">
        <v>1</v>
      </c>
      <c r="U49">
        <v>0</v>
      </c>
      <c r="V49">
        <v>0</v>
      </c>
      <c r="W49">
        <v>1</v>
      </c>
      <c r="X49">
        <v>0</v>
      </c>
      <c r="Y49">
        <v>0</v>
      </c>
    </row>
    <row r="50" spans="1:25" x14ac:dyDescent="0.35">
      <c r="A50" t="s">
        <v>73</v>
      </c>
      <c r="B50" s="1">
        <v>44722</v>
      </c>
      <c r="C50" s="1">
        <v>45231</v>
      </c>
      <c r="D50">
        <v>0</v>
      </c>
      <c r="E50">
        <v>1</v>
      </c>
      <c r="F50">
        <v>0</v>
      </c>
      <c r="G50">
        <v>0</v>
      </c>
      <c r="H50">
        <v>1</v>
      </c>
      <c r="I50">
        <v>1</v>
      </c>
      <c r="J50">
        <v>0</v>
      </c>
      <c r="K50">
        <v>0</v>
      </c>
      <c r="L50">
        <v>1</v>
      </c>
      <c r="M50">
        <v>0</v>
      </c>
      <c r="N50">
        <v>1</v>
      </c>
      <c r="O50">
        <v>1</v>
      </c>
      <c r="P50">
        <v>0</v>
      </c>
      <c r="Q50">
        <v>0</v>
      </c>
      <c r="R50">
        <v>0</v>
      </c>
      <c r="S50">
        <v>0</v>
      </c>
      <c r="T50">
        <v>1</v>
      </c>
      <c r="U50">
        <v>1</v>
      </c>
      <c r="V50">
        <v>0</v>
      </c>
      <c r="W50">
        <v>0</v>
      </c>
      <c r="X50">
        <v>0</v>
      </c>
      <c r="Y50">
        <v>0</v>
      </c>
    </row>
    <row r="51" spans="1:25" x14ac:dyDescent="0.35">
      <c r="A51" t="s">
        <v>74</v>
      </c>
      <c r="B51" s="1">
        <v>44638</v>
      </c>
      <c r="C51" s="1">
        <v>45231</v>
      </c>
      <c r="D51">
        <v>1</v>
      </c>
      <c r="E51">
        <v>1</v>
      </c>
      <c r="F51">
        <v>0</v>
      </c>
      <c r="G51">
        <v>1</v>
      </c>
      <c r="H51">
        <v>1</v>
      </c>
      <c r="I51">
        <v>0</v>
      </c>
      <c r="J51">
        <v>1</v>
      </c>
      <c r="K51">
        <v>0</v>
      </c>
      <c r="L51">
        <v>1</v>
      </c>
      <c r="M51">
        <v>0</v>
      </c>
      <c r="N51">
        <v>0</v>
      </c>
      <c r="O51">
        <v>1</v>
      </c>
      <c r="P51">
        <v>0</v>
      </c>
      <c r="Q51">
        <v>0</v>
      </c>
      <c r="R51">
        <v>1</v>
      </c>
      <c r="S51">
        <v>0</v>
      </c>
      <c r="T51">
        <v>1</v>
      </c>
      <c r="U51">
        <v>0</v>
      </c>
      <c r="V51">
        <v>0</v>
      </c>
      <c r="W51">
        <v>0</v>
      </c>
      <c r="X51">
        <v>1</v>
      </c>
      <c r="Y51">
        <v>0</v>
      </c>
    </row>
    <row r="52" spans="1:25" x14ac:dyDescent="0.35">
      <c r="A52" t="s">
        <v>75</v>
      </c>
      <c r="B52" s="1">
        <v>43282</v>
      </c>
      <c r="C52" s="1">
        <v>45231</v>
      </c>
      <c r="D52">
        <v>0</v>
      </c>
      <c r="E52">
        <v>1</v>
      </c>
      <c r="F52">
        <v>0</v>
      </c>
      <c r="G52">
        <v>0</v>
      </c>
      <c r="H52">
        <v>0</v>
      </c>
      <c r="I52">
        <v>0</v>
      </c>
      <c r="J52">
        <v>1</v>
      </c>
      <c r="K52">
        <v>0</v>
      </c>
      <c r="L52">
        <v>1</v>
      </c>
      <c r="M52">
        <v>0</v>
      </c>
      <c r="N52">
        <v>0</v>
      </c>
      <c r="O52">
        <v>1</v>
      </c>
      <c r="P52">
        <v>0</v>
      </c>
      <c r="Q52">
        <v>0</v>
      </c>
      <c r="R52">
        <v>0</v>
      </c>
      <c r="S52">
        <v>1</v>
      </c>
      <c r="T52" t="s">
        <v>26</v>
      </c>
      <c r="U52" t="s">
        <v>26</v>
      </c>
      <c r="V52" t="s">
        <v>26</v>
      </c>
      <c r="W52" t="s">
        <v>26</v>
      </c>
      <c r="X52" t="s">
        <v>26</v>
      </c>
      <c r="Y52"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workbookViewId="0"/>
  </sheetViews>
  <sheetFormatPr defaultRowHeight="14.5" x14ac:dyDescent="0.35"/>
  <cols>
    <col min="1" max="1" width="14.81640625" customWidth="1"/>
    <col min="2" max="2" width="10.6328125" customWidth="1"/>
    <col min="3" max="3" width="10.08984375" customWidth="1"/>
    <col min="4" max="4" width="9.453125" customWidth="1"/>
    <col min="16" max="16" width="10.26953125" customWidth="1"/>
  </cols>
  <sheetData>
    <row r="1" spans="1:24" ht="72.5" x14ac:dyDescent="0.35">
      <c r="A1" s="2" t="s">
        <v>76</v>
      </c>
      <c r="B1" s="2" t="s">
        <v>0</v>
      </c>
      <c r="C1" s="2" t="s">
        <v>1</v>
      </c>
      <c r="D1" s="2" t="s">
        <v>77</v>
      </c>
      <c r="E1" s="2" t="s">
        <v>78</v>
      </c>
      <c r="F1" s="2" t="s">
        <v>79</v>
      </c>
      <c r="G1" s="2" t="s">
        <v>80</v>
      </c>
      <c r="H1" s="2" t="s">
        <v>81</v>
      </c>
      <c r="I1" s="2" t="s">
        <v>82</v>
      </c>
      <c r="J1" s="2" t="s">
        <v>83</v>
      </c>
      <c r="K1" s="2" t="s">
        <v>84</v>
      </c>
      <c r="L1" s="2" t="s">
        <v>85</v>
      </c>
      <c r="M1" s="2" t="s">
        <v>16</v>
      </c>
      <c r="N1" s="2" t="s">
        <v>86</v>
      </c>
      <c r="O1" s="2" t="s">
        <v>87</v>
      </c>
      <c r="P1" s="2" t="s">
        <v>17</v>
      </c>
      <c r="Q1" s="2" t="s">
        <v>88</v>
      </c>
      <c r="R1" s="2" t="s">
        <v>89</v>
      </c>
      <c r="S1" s="2" t="s">
        <v>18</v>
      </c>
      <c r="T1" s="2" t="s">
        <v>90</v>
      </c>
      <c r="U1" s="2" t="s">
        <v>91</v>
      </c>
      <c r="V1" s="2" t="s">
        <v>92</v>
      </c>
      <c r="W1" s="2" t="s">
        <v>93</v>
      </c>
      <c r="X1" s="2" t="s">
        <v>94</v>
      </c>
    </row>
    <row r="2" spans="1:24" x14ac:dyDescent="0.35">
      <c r="A2" t="s">
        <v>24</v>
      </c>
      <c r="B2" s="1">
        <v>44713</v>
      </c>
      <c r="C2" s="1">
        <v>45231</v>
      </c>
      <c r="D2" t="str">
        <f>("Possession, Distribution, Sale, Manufacture, Selling to a minor, Distributing to a minor")</f>
        <v>Possession, Distribution, Sale, Manufacture, Selling to a minor, Distributing to a minor</v>
      </c>
      <c r="E2" t="s">
        <v>95</v>
      </c>
      <c r="G2" t="str">
        <f>("Criminal")</f>
        <v>Criminal</v>
      </c>
      <c r="H2" t="s">
        <v>96</v>
      </c>
      <c r="J2"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2" t="s">
        <v>97</v>
      </c>
      <c r="M2">
        <v>0</v>
      </c>
      <c r="P2" t="str">
        <f>("Yes")</f>
        <v>Yes</v>
      </c>
      <c r="Q2" t="s">
        <v>98</v>
      </c>
      <c r="S2">
        <v>1</v>
      </c>
      <c r="T2" t="s">
        <v>98</v>
      </c>
      <c r="V2" t="str">
        <f>("Any drug testing equipment meant to determine the presence of fentanyl or fentanyl analog")</f>
        <v>Any drug testing equipment meant to determine the presence of fentanyl or fentanyl analog</v>
      </c>
      <c r="W2" t="s">
        <v>98</v>
      </c>
    </row>
    <row r="3" spans="1:24" x14ac:dyDescent="0.35">
      <c r="A3" t="s">
        <v>25</v>
      </c>
      <c r="B3" s="1">
        <v>45139</v>
      </c>
      <c r="C3" s="1">
        <v>45231</v>
      </c>
      <c r="D3" t="str">
        <f>("No acts are prohibited")</f>
        <v>No acts are prohibited</v>
      </c>
    </row>
    <row r="4" spans="1:24" x14ac:dyDescent="0.35">
      <c r="A4" t="s">
        <v>27</v>
      </c>
      <c r="B4" s="1">
        <v>44828</v>
      </c>
      <c r="C4" s="1">
        <v>45231</v>
      </c>
      <c r="D4" t="str">
        <f>("Possession, Distribution, Advertisement, Manufacture")</f>
        <v>Possession, Distribution, Advertisement, Manufacture</v>
      </c>
      <c r="E4" t="s">
        <v>99</v>
      </c>
      <c r="G4" t="str">
        <f t="shared" ref="G4:G20" si="0">("Criminal")</f>
        <v>Criminal</v>
      </c>
      <c r="H4" t="s">
        <v>99</v>
      </c>
      <c r="J4"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4" t="s">
        <v>100</v>
      </c>
      <c r="M4">
        <v>0</v>
      </c>
      <c r="P4" t="str">
        <f>("Yes")</f>
        <v>Yes</v>
      </c>
      <c r="Q4" t="s">
        <v>101</v>
      </c>
      <c r="S4">
        <v>0</v>
      </c>
    </row>
    <row r="5" spans="1:24" x14ac:dyDescent="0.35">
      <c r="A5" t="s">
        <v>28</v>
      </c>
      <c r="B5" s="1">
        <v>45139</v>
      </c>
      <c r="C5" s="1">
        <v>45231</v>
      </c>
      <c r="D5" t="str">
        <f>("Possession, Advertisement, Distributing to a minor")</f>
        <v>Possession, Advertisement, Distributing to a minor</v>
      </c>
      <c r="E5" t="s">
        <v>102</v>
      </c>
      <c r="G5" t="str">
        <f t="shared" si="0"/>
        <v>Criminal</v>
      </c>
      <c r="H5" t="s">
        <v>103</v>
      </c>
      <c r="I5" t="s">
        <v>104</v>
      </c>
      <c r="J5"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5" t="s">
        <v>105</v>
      </c>
      <c r="M5">
        <v>0</v>
      </c>
      <c r="P5" t="str">
        <f>("Yes")</f>
        <v>Yes</v>
      </c>
      <c r="Q5" t="s">
        <v>106</v>
      </c>
      <c r="S5">
        <v>1</v>
      </c>
      <c r="T5" t="s">
        <v>106</v>
      </c>
      <c r="V5" t="str">
        <f>("Fentanyl test strips ")</f>
        <v xml:space="preserve">Fentanyl test strips </v>
      </c>
      <c r="W5" t="s">
        <v>106</v>
      </c>
    </row>
    <row r="6" spans="1:24" x14ac:dyDescent="0.35">
      <c r="A6" t="s">
        <v>29</v>
      </c>
      <c r="B6" s="1">
        <v>44927</v>
      </c>
      <c r="C6" s="1">
        <v>45231</v>
      </c>
      <c r="D6" t="str">
        <f>("Possession, Distribution, Manufacture, Distributing to a minor")</f>
        <v>Possession, Distribution, Manufacture, Distributing to a minor</v>
      </c>
      <c r="E6" t="s">
        <v>107</v>
      </c>
      <c r="G6" t="str">
        <f t="shared" si="0"/>
        <v>Criminal</v>
      </c>
      <c r="H6" t="s">
        <v>108</v>
      </c>
      <c r="J6"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6" t="s">
        <v>109</v>
      </c>
      <c r="M6">
        <v>1</v>
      </c>
      <c r="N6" t="s">
        <v>110</v>
      </c>
      <c r="P6" t="str">
        <f>("Yes")</f>
        <v>Yes</v>
      </c>
      <c r="Q6" t="s">
        <v>111</v>
      </c>
      <c r="S6">
        <v>1</v>
      </c>
      <c r="T6" t="s">
        <v>111</v>
      </c>
      <c r="V6" t="str">
        <f>("Any drug testing equipment meant to determine the presence of fentanyl or fentanyl analog")</f>
        <v>Any drug testing equipment meant to determine the presence of fentanyl or fentanyl analog</v>
      </c>
      <c r="W6" t="s">
        <v>111</v>
      </c>
    </row>
    <row r="7" spans="1:24" x14ac:dyDescent="0.35">
      <c r="A7" t="s">
        <v>30</v>
      </c>
      <c r="B7" s="1">
        <v>45139</v>
      </c>
      <c r="C7" s="1">
        <v>45231</v>
      </c>
      <c r="D7" t="str">
        <f>("Possession, Distribution, Sale, Advertisement, Manufacture")</f>
        <v>Possession, Distribution, Sale, Advertisement, Manufacture</v>
      </c>
      <c r="E7" t="s">
        <v>112</v>
      </c>
      <c r="G7" t="str">
        <f t="shared" si="0"/>
        <v>Criminal</v>
      </c>
      <c r="H7" t="s">
        <v>112</v>
      </c>
      <c r="J7" t="str">
        <f>("Yes, equipment for injection or injecting are included in the defintion")</f>
        <v>Yes, equipment for injection or injecting are included in the defintion</v>
      </c>
      <c r="K7" t="s">
        <v>113</v>
      </c>
      <c r="M7">
        <v>1</v>
      </c>
      <c r="N7" t="s">
        <v>114</v>
      </c>
      <c r="O7" t="s">
        <v>115</v>
      </c>
      <c r="P7" t="str">
        <f>("No, drug checking, analyzing, or testing are not included in the definition because they are explicitly exempted ")</f>
        <v xml:space="preserve">No, drug checking, analyzing, or testing are not included in the definition because they are explicitly exempted </v>
      </c>
      <c r="Q7" t="s">
        <v>113</v>
      </c>
      <c r="S7">
        <v>1</v>
      </c>
      <c r="T7" t="s">
        <v>113</v>
      </c>
      <c r="V7" t="str">
        <f>("Drug testing equipment")</f>
        <v>Drug testing equipment</v>
      </c>
      <c r="W7" t="s">
        <v>113</v>
      </c>
    </row>
    <row r="8" spans="1:24" x14ac:dyDescent="0.35">
      <c r="A8" t="s">
        <v>31</v>
      </c>
      <c r="B8" s="1">
        <v>45108</v>
      </c>
      <c r="C8" s="1">
        <v>45231</v>
      </c>
      <c r="D8" t="str">
        <f>("Possession, Distribution, Manufacture")</f>
        <v>Possession, Distribution, Manufacture</v>
      </c>
      <c r="E8" t="s">
        <v>116</v>
      </c>
      <c r="G8" t="str">
        <f t="shared" si="0"/>
        <v>Criminal</v>
      </c>
      <c r="H8" t="s">
        <v>116</v>
      </c>
      <c r="J8" t="str">
        <f>("No")</f>
        <v>No</v>
      </c>
      <c r="P8" t="str">
        <f t="shared" ref="P8:P28" si="1">("Yes")</f>
        <v>Yes</v>
      </c>
      <c r="Q8" t="s">
        <v>117</v>
      </c>
      <c r="S8">
        <v>1</v>
      </c>
      <c r="T8" t="s">
        <v>117</v>
      </c>
      <c r="V8" t="str">
        <f>("Drug testing equipment")</f>
        <v>Drug testing equipment</v>
      </c>
      <c r="W8" t="s">
        <v>117</v>
      </c>
      <c r="X8" t="s">
        <v>118</v>
      </c>
    </row>
    <row r="9" spans="1:24" x14ac:dyDescent="0.35">
      <c r="A9" t="s">
        <v>32</v>
      </c>
      <c r="B9" s="1">
        <v>45108</v>
      </c>
      <c r="C9" s="1">
        <v>45231</v>
      </c>
      <c r="D9" t="str">
        <f>("Possession, Distribution, Sale, Advertisement, Manufacture")</f>
        <v>Possession, Distribution, Sale, Advertisement, Manufacture</v>
      </c>
      <c r="E9" t="s">
        <v>119</v>
      </c>
      <c r="G9" t="str">
        <f t="shared" si="0"/>
        <v>Criminal</v>
      </c>
      <c r="H9" t="s">
        <v>120</v>
      </c>
      <c r="I9" t="s">
        <v>121</v>
      </c>
      <c r="J9"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9" t="s">
        <v>122</v>
      </c>
      <c r="M9">
        <v>0</v>
      </c>
      <c r="P9" t="str">
        <f t="shared" si="1"/>
        <v>Yes</v>
      </c>
      <c r="Q9" t="s">
        <v>122</v>
      </c>
      <c r="S9">
        <v>1</v>
      </c>
      <c r="T9" t="s">
        <v>123</v>
      </c>
      <c r="V9" t="str">
        <f>("Fentanyl test strips ")</f>
        <v xml:space="preserve">Fentanyl test strips </v>
      </c>
      <c r="W9" t="s">
        <v>124</v>
      </c>
    </row>
    <row r="10" spans="1:24" x14ac:dyDescent="0.35">
      <c r="A10" t="s">
        <v>33</v>
      </c>
      <c r="B10" s="1">
        <v>45037</v>
      </c>
      <c r="C10" s="1">
        <v>45231</v>
      </c>
      <c r="D10" t="str">
        <f>("Distribution, Sale, Manufacture, Selling to a minor, Distributing to a minor")</f>
        <v>Distribution, Sale, Manufacture, Selling to a minor, Distributing to a minor</v>
      </c>
      <c r="E10" t="s">
        <v>125</v>
      </c>
      <c r="F10" t="s">
        <v>126</v>
      </c>
      <c r="G10" t="str">
        <f t="shared" si="0"/>
        <v>Criminal</v>
      </c>
      <c r="H10" t="s">
        <v>127</v>
      </c>
      <c r="J10"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10" t="s">
        <v>128</v>
      </c>
      <c r="M10">
        <v>0</v>
      </c>
      <c r="O10" t="s">
        <v>126</v>
      </c>
      <c r="P10" t="str">
        <f t="shared" si="1"/>
        <v>Yes</v>
      </c>
      <c r="Q10" t="s">
        <v>128</v>
      </c>
      <c r="S10">
        <v>0</v>
      </c>
      <c r="U10" t="s">
        <v>126</v>
      </c>
    </row>
    <row r="11" spans="1:24" x14ac:dyDescent="0.35">
      <c r="A11" t="s">
        <v>34</v>
      </c>
      <c r="B11" s="1">
        <v>45108</v>
      </c>
      <c r="C11" s="1">
        <v>45231</v>
      </c>
      <c r="D11" t="str">
        <f>("Possession, Distribution, Sale, Advertisement, Manufacture, Selling to a minor, Distributing to a minor")</f>
        <v>Possession, Distribution, Sale, Advertisement, Manufacture, Selling to a minor, Distributing to a minor</v>
      </c>
      <c r="E11" t="s">
        <v>129</v>
      </c>
      <c r="G11" t="str">
        <f t="shared" si="0"/>
        <v>Criminal</v>
      </c>
      <c r="H11" t="s">
        <v>130</v>
      </c>
      <c r="J11"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11" t="s">
        <v>131</v>
      </c>
      <c r="M11">
        <v>0</v>
      </c>
      <c r="P11" t="str">
        <f t="shared" si="1"/>
        <v>Yes</v>
      </c>
      <c r="Q11" t="s">
        <v>132</v>
      </c>
      <c r="S11">
        <v>1</v>
      </c>
      <c r="T11" t="s">
        <v>132</v>
      </c>
      <c r="V11" t="str">
        <f>("Any drug testing equipment meant to determine the presence of fentanyl or fentanyl analog")</f>
        <v>Any drug testing equipment meant to determine the presence of fentanyl or fentanyl analog</v>
      </c>
      <c r="W11" t="s">
        <v>132</v>
      </c>
    </row>
    <row r="12" spans="1:24" x14ac:dyDescent="0.35">
      <c r="A12" t="s">
        <v>35</v>
      </c>
      <c r="B12" s="1">
        <v>44743</v>
      </c>
      <c r="C12" s="1">
        <v>45231</v>
      </c>
      <c r="D12" t="str">
        <f>("Possession, Distribution, Sale, Advertisement")</f>
        <v>Possession, Distribution, Sale, Advertisement</v>
      </c>
      <c r="E12" t="s">
        <v>133</v>
      </c>
      <c r="G12" t="str">
        <f t="shared" si="0"/>
        <v>Criminal</v>
      </c>
      <c r="H12" t="s">
        <v>134</v>
      </c>
      <c r="J12" t="str">
        <f>("No, syringes, needles, hypodermic devices, or objects used for injecting are not included in the definition because they are explicitly exempted ")</f>
        <v xml:space="preserve">No, syringes, needles, hypodermic devices, or objects used for injecting are not included in the definition because they are explicitly exempted </v>
      </c>
      <c r="K12" t="s">
        <v>135</v>
      </c>
      <c r="M12">
        <v>1</v>
      </c>
      <c r="N12" t="s">
        <v>135</v>
      </c>
      <c r="P12" t="str">
        <f t="shared" si="1"/>
        <v>Yes</v>
      </c>
      <c r="Q12" t="s">
        <v>136</v>
      </c>
      <c r="S12">
        <v>0</v>
      </c>
    </row>
    <row r="13" spans="1:24" x14ac:dyDescent="0.35">
      <c r="A13" t="s">
        <v>36</v>
      </c>
      <c r="B13" s="1">
        <v>45099</v>
      </c>
      <c r="C13" s="1">
        <v>45231</v>
      </c>
      <c r="D13" t="str">
        <f>("Possession, Distribution, Advertisement, Manufacture, Distributing to a minor")</f>
        <v>Possession, Distribution, Advertisement, Manufacture, Distributing to a minor</v>
      </c>
      <c r="E13" t="s">
        <v>137</v>
      </c>
      <c r="G13" t="str">
        <f t="shared" si="0"/>
        <v>Criminal</v>
      </c>
      <c r="H13" t="s">
        <v>138</v>
      </c>
      <c r="J13"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13" t="s">
        <v>139</v>
      </c>
      <c r="M13">
        <v>0</v>
      </c>
      <c r="P13" t="str">
        <f t="shared" si="1"/>
        <v>Yes</v>
      </c>
      <c r="Q13" t="s">
        <v>139</v>
      </c>
      <c r="S13">
        <v>1</v>
      </c>
      <c r="T13" t="s">
        <v>140</v>
      </c>
      <c r="V13" t="str">
        <f>("Fentanyl test strips ")</f>
        <v xml:space="preserve">Fentanyl test strips </v>
      </c>
      <c r="W13" t="s">
        <v>140</v>
      </c>
    </row>
    <row r="14" spans="1:24" x14ac:dyDescent="0.35">
      <c r="A14" t="s">
        <v>37</v>
      </c>
      <c r="B14" s="1">
        <v>44743</v>
      </c>
      <c r="C14" s="1">
        <v>45231</v>
      </c>
      <c r="D14" t="str">
        <f>("Possession, Distribution, Advertisement, Manufacture")</f>
        <v>Possession, Distribution, Advertisement, Manufacture</v>
      </c>
      <c r="E14" t="s">
        <v>141</v>
      </c>
      <c r="G14" t="str">
        <f t="shared" si="0"/>
        <v>Criminal</v>
      </c>
      <c r="H14" t="s">
        <v>142</v>
      </c>
      <c r="J14"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14" t="s">
        <v>143</v>
      </c>
      <c r="M14">
        <v>0</v>
      </c>
      <c r="P14" t="str">
        <f t="shared" si="1"/>
        <v>Yes</v>
      </c>
      <c r="Q14" t="s">
        <v>144</v>
      </c>
      <c r="S14">
        <v>0</v>
      </c>
    </row>
    <row r="15" spans="1:24" x14ac:dyDescent="0.35">
      <c r="A15" t="s">
        <v>38</v>
      </c>
      <c r="B15" s="1">
        <v>43803</v>
      </c>
      <c r="C15" s="1">
        <v>45231</v>
      </c>
      <c r="D15" t="str">
        <f>("Possession, Sale")</f>
        <v>Possession, Sale</v>
      </c>
      <c r="E15" t="s">
        <v>145</v>
      </c>
      <c r="F15" t="s">
        <v>146</v>
      </c>
      <c r="G15" t="str">
        <f t="shared" si="0"/>
        <v>Criminal</v>
      </c>
      <c r="H15" t="s">
        <v>145</v>
      </c>
      <c r="J15" t="str">
        <f>("Yes, equipment for injection or injecting are included in the defintion")</f>
        <v>Yes, equipment for injection or injecting are included in the defintion</v>
      </c>
      <c r="K15" t="s">
        <v>147</v>
      </c>
      <c r="M15">
        <v>0</v>
      </c>
      <c r="O15" t="s">
        <v>148</v>
      </c>
      <c r="P15" t="str">
        <f t="shared" si="1"/>
        <v>Yes</v>
      </c>
      <c r="Q15" t="s">
        <v>147</v>
      </c>
      <c r="S15">
        <v>0</v>
      </c>
    </row>
    <row r="16" spans="1:24" x14ac:dyDescent="0.35">
      <c r="A16" t="s">
        <v>39</v>
      </c>
      <c r="B16" s="1">
        <v>43180</v>
      </c>
      <c r="C16" s="1">
        <v>45231</v>
      </c>
      <c r="D16" t="str">
        <f>("Possession, Distribution, Sale, Manufacture")</f>
        <v>Possession, Distribution, Sale, Manufacture</v>
      </c>
      <c r="E16" t="s">
        <v>149</v>
      </c>
      <c r="G16" t="str">
        <f t="shared" si="0"/>
        <v>Criminal</v>
      </c>
      <c r="H16" t="s">
        <v>150</v>
      </c>
      <c r="J16" t="str">
        <f>("No, syringes, needles, hypodermic devices, or objects used for injecting are not included in the definition because they are explicitly exempted ")</f>
        <v xml:space="preserve">No, syringes, needles, hypodermic devices, or objects used for injecting are not included in the definition because they are explicitly exempted </v>
      </c>
      <c r="K16" t="s">
        <v>151</v>
      </c>
      <c r="M16">
        <v>1</v>
      </c>
      <c r="N16" t="s">
        <v>151</v>
      </c>
      <c r="O16" t="s">
        <v>152</v>
      </c>
      <c r="P16" t="str">
        <f t="shared" si="1"/>
        <v>Yes</v>
      </c>
      <c r="Q16" t="s">
        <v>150</v>
      </c>
      <c r="S16">
        <v>0</v>
      </c>
    </row>
    <row r="17" spans="1:23" x14ac:dyDescent="0.35">
      <c r="A17" t="s">
        <v>40</v>
      </c>
      <c r="B17" s="1">
        <v>36708</v>
      </c>
      <c r="C17" s="1">
        <v>45231</v>
      </c>
      <c r="D17" t="str">
        <f>("Possession, Distribution, Sale, Manufacture")</f>
        <v>Possession, Distribution, Sale, Manufacture</v>
      </c>
      <c r="E17" t="s">
        <v>153</v>
      </c>
      <c r="G17" t="str">
        <f t="shared" si="0"/>
        <v>Criminal</v>
      </c>
      <c r="H17" t="s">
        <v>153</v>
      </c>
      <c r="J17" t="str">
        <f>("Yes, equipment for injection or injecting are included in the defintion")</f>
        <v>Yes, equipment for injection or injecting are included in the defintion</v>
      </c>
      <c r="K17" t="s">
        <v>154</v>
      </c>
      <c r="M17">
        <v>1</v>
      </c>
      <c r="N17" t="s">
        <v>153</v>
      </c>
      <c r="P17" t="str">
        <f t="shared" si="1"/>
        <v>Yes</v>
      </c>
      <c r="Q17" t="s">
        <v>153</v>
      </c>
      <c r="S17">
        <v>0</v>
      </c>
    </row>
    <row r="18" spans="1:23" x14ac:dyDescent="0.35">
      <c r="A18" t="s">
        <v>41</v>
      </c>
      <c r="B18" s="1">
        <v>45108</v>
      </c>
      <c r="C18" s="1">
        <v>45231</v>
      </c>
      <c r="D18" t="str">
        <f>("Possession, Distribution, Manufacture, Distributing to a minor")</f>
        <v>Possession, Distribution, Manufacture, Distributing to a minor</v>
      </c>
      <c r="E18" t="s">
        <v>155</v>
      </c>
      <c r="G18" t="str">
        <f t="shared" si="0"/>
        <v>Criminal</v>
      </c>
      <c r="H18" t="s">
        <v>156</v>
      </c>
      <c r="J18"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18" t="s">
        <v>157</v>
      </c>
      <c r="M18">
        <v>0</v>
      </c>
      <c r="P18" t="str">
        <f t="shared" si="1"/>
        <v>Yes</v>
      </c>
      <c r="Q18" t="s">
        <v>158</v>
      </c>
      <c r="S18">
        <v>1</v>
      </c>
      <c r="T18" t="s">
        <v>158</v>
      </c>
      <c r="V18" t="str">
        <f>("Any drug testing equipment meant to determine the presence of fentanyl or fentanyl analog")</f>
        <v>Any drug testing equipment meant to determine the presence of fentanyl or fentanyl analog</v>
      </c>
      <c r="W18" t="s">
        <v>158</v>
      </c>
    </row>
    <row r="19" spans="1:23" x14ac:dyDescent="0.35">
      <c r="A19" t="s">
        <v>42</v>
      </c>
      <c r="B19" s="1">
        <v>45106</v>
      </c>
      <c r="C19" s="1">
        <v>45231</v>
      </c>
      <c r="D19" t="str">
        <f>("Possession, Distribution, Advertisement, Manufacture")</f>
        <v>Possession, Distribution, Advertisement, Manufacture</v>
      </c>
      <c r="E19" t="s">
        <v>159</v>
      </c>
      <c r="G19" t="str">
        <f t="shared" si="0"/>
        <v>Criminal</v>
      </c>
      <c r="H19" t="s">
        <v>160</v>
      </c>
      <c r="J19"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19" t="s">
        <v>161</v>
      </c>
      <c r="M19">
        <v>0</v>
      </c>
      <c r="P19" t="str">
        <f t="shared" si="1"/>
        <v>Yes</v>
      </c>
      <c r="Q19" t="s">
        <v>161</v>
      </c>
      <c r="S19">
        <v>1</v>
      </c>
      <c r="T19" s="3" t="s">
        <v>160</v>
      </c>
      <c r="V19" t="str">
        <f>("Any drug testing equipment meant to determine the presence of fentanyl or fentanyl analog")</f>
        <v>Any drug testing equipment meant to determine the presence of fentanyl or fentanyl analog</v>
      </c>
      <c r="W19" t="s">
        <v>161</v>
      </c>
    </row>
    <row r="20" spans="1:23" x14ac:dyDescent="0.35">
      <c r="A20" t="s">
        <v>43</v>
      </c>
      <c r="B20" s="1">
        <v>44774</v>
      </c>
      <c r="C20" s="1">
        <v>45231</v>
      </c>
      <c r="D20" t="str">
        <f>("Possession, Distribution, Sale, Selling to a minor, Distributing to a minor")</f>
        <v>Possession, Distribution, Sale, Selling to a minor, Distributing to a minor</v>
      </c>
      <c r="E20" t="s">
        <v>162</v>
      </c>
      <c r="G20" t="str">
        <f t="shared" si="0"/>
        <v>Criminal</v>
      </c>
      <c r="H20" t="s">
        <v>163</v>
      </c>
      <c r="J20"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20" t="s">
        <v>164</v>
      </c>
      <c r="M20">
        <v>0</v>
      </c>
      <c r="P20" t="str">
        <f t="shared" si="1"/>
        <v>Yes</v>
      </c>
      <c r="Q20" t="s">
        <v>165</v>
      </c>
      <c r="S20">
        <v>1</v>
      </c>
      <c r="T20" t="s">
        <v>165</v>
      </c>
      <c r="V20" t="str">
        <f>("Fentanyl test strips , Any drug testing equipment meant to determine the presence of fentanyl or fentanyl analog")</f>
        <v>Fentanyl test strips , Any drug testing equipment meant to determine the presence of fentanyl or fentanyl analog</v>
      </c>
      <c r="W20" t="s">
        <v>165</v>
      </c>
    </row>
    <row r="21" spans="1:23" x14ac:dyDescent="0.35">
      <c r="A21" t="s">
        <v>44</v>
      </c>
      <c r="B21" s="1">
        <v>45103</v>
      </c>
      <c r="C21" s="1">
        <v>45231</v>
      </c>
      <c r="D21" t="str">
        <f>("Possession, Distribution, Advertisement, Distributing to a minor")</f>
        <v>Possession, Distribution, Advertisement, Distributing to a minor</v>
      </c>
      <c r="E21" t="s">
        <v>166</v>
      </c>
      <c r="G21" t="str">
        <f>("Criminal, Civil")</f>
        <v>Criminal, Civil</v>
      </c>
      <c r="H21" t="s">
        <v>166</v>
      </c>
      <c r="J21" t="str">
        <f>("Yes, equipment for injection or injecting are included in the defintion")</f>
        <v>Yes, equipment for injection or injecting are included in the defintion</v>
      </c>
      <c r="K21" t="s">
        <v>167</v>
      </c>
      <c r="M21">
        <v>1</v>
      </c>
      <c r="N21" t="s">
        <v>167</v>
      </c>
      <c r="P21" t="str">
        <f t="shared" si="1"/>
        <v>Yes</v>
      </c>
      <c r="Q21" t="s">
        <v>167</v>
      </c>
      <c r="S21">
        <v>0</v>
      </c>
    </row>
    <row r="22" spans="1:23" x14ac:dyDescent="0.35">
      <c r="A22" t="s">
        <v>45</v>
      </c>
      <c r="B22" s="1">
        <v>44927</v>
      </c>
      <c r="C22" s="1">
        <v>45231</v>
      </c>
      <c r="D22" t="str">
        <f>("Possession, Distribution, Sale, Advertisement, Manufacture, Selling to a minor, Distributing to a minor")</f>
        <v>Possession, Distribution, Sale, Advertisement, Manufacture, Selling to a minor, Distributing to a minor</v>
      </c>
      <c r="E22" t="s">
        <v>168</v>
      </c>
      <c r="G22" t="str">
        <f t="shared" ref="G22:G28" si="2">("Criminal")</f>
        <v>Criminal</v>
      </c>
      <c r="H22" t="s">
        <v>169</v>
      </c>
      <c r="J22"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22" t="s">
        <v>170</v>
      </c>
      <c r="M22">
        <v>0</v>
      </c>
      <c r="P22" t="str">
        <f t="shared" si="1"/>
        <v>Yes</v>
      </c>
      <c r="Q22" t="s">
        <v>171</v>
      </c>
      <c r="S22">
        <v>0</v>
      </c>
    </row>
    <row r="23" spans="1:23" x14ac:dyDescent="0.35">
      <c r="A23" t="s">
        <v>46</v>
      </c>
      <c r="B23" s="1">
        <v>44197</v>
      </c>
      <c r="C23" s="1">
        <v>45231</v>
      </c>
      <c r="D23" t="str">
        <f>("Sale, Manufacture, Selling to a minor")</f>
        <v>Sale, Manufacture, Selling to a minor</v>
      </c>
      <c r="E23" t="s">
        <v>172</v>
      </c>
      <c r="F23" t="s">
        <v>173</v>
      </c>
      <c r="G23" t="str">
        <f t="shared" si="2"/>
        <v>Criminal</v>
      </c>
      <c r="H23" t="s">
        <v>172</v>
      </c>
      <c r="J23" t="str">
        <f>("No, syringes, needles, hypodermic devices, or objects used for injecting are not included in the definition because they are explicitly exempted ")</f>
        <v xml:space="preserve">No, syringes, needles, hypodermic devices, or objects used for injecting are not included in the definition because they are explicitly exempted </v>
      </c>
      <c r="K23" t="s">
        <v>174</v>
      </c>
      <c r="M23">
        <v>1</v>
      </c>
      <c r="N23" t="s">
        <v>174</v>
      </c>
      <c r="P23" t="str">
        <f t="shared" si="1"/>
        <v>Yes</v>
      </c>
      <c r="Q23" t="s">
        <v>175</v>
      </c>
      <c r="S23">
        <v>0</v>
      </c>
    </row>
    <row r="24" spans="1:23" x14ac:dyDescent="0.35">
      <c r="A24" t="s">
        <v>47</v>
      </c>
      <c r="B24" s="1">
        <v>39161</v>
      </c>
      <c r="C24" s="1">
        <v>45231</v>
      </c>
      <c r="D24" t="str">
        <f>("Sale, Selling to a minor")</f>
        <v>Sale, Selling to a minor</v>
      </c>
      <c r="E24" t="s">
        <v>176</v>
      </c>
      <c r="G24" t="str">
        <f t="shared" si="2"/>
        <v>Criminal</v>
      </c>
      <c r="H24" t="s">
        <v>177</v>
      </c>
      <c r="J24" t="str">
        <f>("Yes, equipment for injection or injecting are included in the defintion")</f>
        <v>Yes, equipment for injection or injecting are included in the defintion</v>
      </c>
      <c r="K24" t="s">
        <v>178</v>
      </c>
      <c r="M24">
        <v>0</v>
      </c>
      <c r="P24" t="str">
        <f t="shared" si="1"/>
        <v>Yes</v>
      </c>
      <c r="Q24" t="s">
        <v>178</v>
      </c>
      <c r="S24">
        <v>0</v>
      </c>
    </row>
    <row r="25" spans="1:23" x14ac:dyDescent="0.35">
      <c r="A25" t="s">
        <v>48</v>
      </c>
      <c r="B25" s="1">
        <v>45139</v>
      </c>
      <c r="C25" s="1">
        <v>45231</v>
      </c>
      <c r="D25" t="str">
        <f>("Advertisement, Manufacture, Distributing to a minor")</f>
        <v>Advertisement, Manufacture, Distributing to a minor</v>
      </c>
      <c r="E25" t="s">
        <v>179</v>
      </c>
      <c r="G25" t="str">
        <f t="shared" si="2"/>
        <v>Criminal</v>
      </c>
      <c r="H25" t="s">
        <v>180</v>
      </c>
      <c r="J25"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25" t="s">
        <v>181</v>
      </c>
      <c r="M25">
        <v>1</v>
      </c>
      <c r="N25" t="s">
        <v>182</v>
      </c>
      <c r="P25" t="str">
        <f t="shared" si="1"/>
        <v>Yes</v>
      </c>
      <c r="Q25" t="s">
        <v>182</v>
      </c>
      <c r="S25">
        <v>1</v>
      </c>
      <c r="T25" t="s">
        <v>182</v>
      </c>
      <c r="V25" t="str">
        <f>("Any drug testing equipment meant to determine the presence of fentanyl or fentanyl analog")</f>
        <v>Any drug testing equipment meant to determine the presence of fentanyl or fentanyl analog</v>
      </c>
      <c r="W25" t="s">
        <v>182</v>
      </c>
    </row>
    <row r="26" spans="1:23" x14ac:dyDescent="0.35">
      <c r="A26" t="s">
        <v>49</v>
      </c>
      <c r="B26" s="1">
        <v>45108</v>
      </c>
      <c r="C26" s="1">
        <v>45231</v>
      </c>
      <c r="D26" t="str">
        <f>("Possession, Distribution, Sale, Advertisement, Manufacture, Selling to a minor, Distributing to a minor")</f>
        <v>Possession, Distribution, Sale, Advertisement, Manufacture, Selling to a minor, Distributing to a minor</v>
      </c>
      <c r="E26" t="s">
        <v>183</v>
      </c>
      <c r="G26" t="str">
        <f t="shared" si="2"/>
        <v>Criminal</v>
      </c>
      <c r="H26" t="s">
        <v>184</v>
      </c>
      <c r="J26"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26" t="s">
        <v>185</v>
      </c>
      <c r="M26">
        <v>0</v>
      </c>
      <c r="P26" t="str">
        <f t="shared" si="1"/>
        <v>Yes</v>
      </c>
      <c r="Q26" t="s">
        <v>186</v>
      </c>
      <c r="S26">
        <v>1</v>
      </c>
      <c r="T26" t="s">
        <v>187</v>
      </c>
      <c r="V26" t="str">
        <f>("Any drug testing equipment meant to determine the presence of fentanyl or fentanyl analog")</f>
        <v>Any drug testing equipment meant to determine the presence of fentanyl or fentanyl analog</v>
      </c>
      <c r="W26" t="s">
        <v>187</v>
      </c>
    </row>
    <row r="27" spans="1:23" x14ac:dyDescent="0.35">
      <c r="A27" t="s">
        <v>50</v>
      </c>
      <c r="B27" s="1">
        <v>43340</v>
      </c>
      <c r="C27" s="1">
        <v>45231</v>
      </c>
      <c r="D27" t="str">
        <f>("Possession, Distribution, Sale, Advertisement, Manufacture")</f>
        <v>Possession, Distribution, Sale, Advertisement, Manufacture</v>
      </c>
      <c r="E27" t="s">
        <v>188</v>
      </c>
      <c r="G27" t="str">
        <f t="shared" si="2"/>
        <v>Criminal</v>
      </c>
      <c r="H27" t="s">
        <v>189</v>
      </c>
      <c r="J27"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27" t="s">
        <v>190</v>
      </c>
      <c r="M27">
        <v>0</v>
      </c>
      <c r="P27" t="str">
        <f t="shared" si="1"/>
        <v>Yes</v>
      </c>
      <c r="Q27" t="s">
        <v>191</v>
      </c>
      <c r="S27">
        <v>0</v>
      </c>
    </row>
    <row r="28" spans="1:23" x14ac:dyDescent="0.35">
      <c r="A28" t="s">
        <v>51</v>
      </c>
      <c r="B28" s="1">
        <v>45068</v>
      </c>
      <c r="C28" s="1">
        <v>45231</v>
      </c>
      <c r="D28" t="str">
        <f>("Possession, Distribution, Advertisement, Manufacture, Distributing to a minor")</f>
        <v>Possession, Distribution, Advertisement, Manufacture, Distributing to a minor</v>
      </c>
      <c r="E28" t="s">
        <v>192</v>
      </c>
      <c r="G28" t="str">
        <f t="shared" si="2"/>
        <v>Criminal</v>
      </c>
      <c r="H28" t="s">
        <v>192</v>
      </c>
      <c r="J28" t="str">
        <f>("Yes, equipment for injection or injecting are included in the defintion")</f>
        <v>Yes, equipment for injection or injecting are included in the defintion</v>
      </c>
      <c r="K28" t="s">
        <v>193</v>
      </c>
      <c r="M28">
        <v>0</v>
      </c>
      <c r="P28" t="str">
        <f t="shared" si="1"/>
        <v>Yes</v>
      </c>
      <c r="Q28" t="s">
        <v>193</v>
      </c>
      <c r="S28">
        <v>0</v>
      </c>
    </row>
    <row r="29" spans="1:23" x14ac:dyDescent="0.35">
      <c r="A29" t="s">
        <v>52</v>
      </c>
      <c r="B29" s="1">
        <v>44763</v>
      </c>
      <c r="C29" s="1">
        <v>45231</v>
      </c>
      <c r="D29" t="str">
        <f>("Possession, Distribution, Advertisement, Manufacture, Distributing to a minor")</f>
        <v>Possession, Distribution, Advertisement, Manufacture, Distributing to a minor</v>
      </c>
      <c r="E29" t="s">
        <v>194</v>
      </c>
      <c r="G29" t="str">
        <f>("Criminal, Civil")</f>
        <v>Criminal, Civil</v>
      </c>
      <c r="H29" t="s">
        <v>194</v>
      </c>
      <c r="J29"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29" t="s">
        <v>195</v>
      </c>
      <c r="M29">
        <v>0</v>
      </c>
      <c r="P29" t="str">
        <f>("No")</f>
        <v>No</v>
      </c>
    </row>
    <row r="30" spans="1:23" x14ac:dyDescent="0.35">
      <c r="A30" t="s">
        <v>53</v>
      </c>
      <c r="B30" s="1">
        <v>44344</v>
      </c>
      <c r="C30" s="1">
        <v>45231</v>
      </c>
      <c r="D30" t="str">
        <f>("Possession, Distribution, Sale, Manufacture, Distributing to a minor")</f>
        <v>Possession, Distribution, Sale, Manufacture, Distributing to a minor</v>
      </c>
      <c r="E30" t="s">
        <v>196</v>
      </c>
      <c r="G30" t="str">
        <f>("Criminal")</f>
        <v>Criminal</v>
      </c>
      <c r="H30" t="s">
        <v>197</v>
      </c>
      <c r="J30" t="str">
        <f>("No, syringes, needles, hypodermic devices, or objects used for injecting are not included in the definition because they are explicitly exempted ")</f>
        <v xml:space="preserve">No, syringes, needles, hypodermic devices, or objects used for injecting are not included in the definition because they are explicitly exempted </v>
      </c>
      <c r="K30" t="s">
        <v>198</v>
      </c>
      <c r="M30">
        <v>1</v>
      </c>
      <c r="N30" t="s">
        <v>198</v>
      </c>
      <c r="P30" t="str">
        <f>("Yes")</f>
        <v>Yes</v>
      </c>
      <c r="Q30" t="s">
        <v>198</v>
      </c>
      <c r="S30">
        <v>1</v>
      </c>
      <c r="T30" t="s">
        <v>198</v>
      </c>
      <c r="V30" t="str">
        <f>("Fentanyl test strips , Drug testing equipment")</f>
        <v>Fentanyl test strips , Drug testing equipment</v>
      </c>
      <c r="W30" t="s">
        <v>199</v>
      </c>
    </row>
    <row r="31" spans="1:23" x14ac:dyDescent="0.35">
      <c r="A31" t="s">
        <v>54</v>
      </c>
      <c r="B31" s="1">
        <v>44736</v>
      </c>
      <c r="C31" s="1">
        <v>45231</v>
      </c>
      <c r="D31" t="str">
        <f>("Distribution, Sale, Advertisement, Manufacture, Selling to a minor, Distributing to a minor")</f>
        <v>Distribution, Sale, Advertisement, Manufacture, Selling to a minor, Distributing to a minor</v>
      </c>
      <c r="E31" t="s">
        <v>200</v>
      </c>
      <c r="F31" t="s">
        <v>201</v>
      </c>
      <c r="G31" t="str">
        <f>("Criminal")</f>
        <v>Criminal</v>
      </c>
      <c r="H31" t="s">
        <v>202</v>
      </c>
      <c r="J31" t="str">
        <f>("No")</f>
        <v>No</v>
      </c>
      <c r="P31" t="str">
        <f>("Yes")</f>
        <v>Yes</v>
      </c>
      <c r="Q31" t="s">
        <v>203</v>
      </c>
      <c r="S31">
        <v>0</v>
      </c>
    </row>
    <row r="32" spans="1:23" x14ac:dyDescent="0.35">
      <c r="A32" t="s">
        <v>55</v>
      </c>
      <c r="B32" s="1">
        <v>44579</v>
      </c>
      <c r="C32" s="1">
        <v>45231</v>
      </c>
      <c r="D32" t="str">
        <f>("Possession, Distribution, Advertisement, Manufacture, Distributing to a minor")</f>
        <v>Possession, Distribution, Advertisement, Manufacture, Distributing to a minor</v>
      </c>
      <c r="E32" t="s">
        <v>204</v>
      </c>
      <c r="G32" t="str">
        <f>("Criminal")</f>
        <v>Criminal</v>
      </c>
      <c r="H32" t="s">
        <v>204</v>
      </c>
      <c r="J32" t="str">
        <f>("No, syringes, needles, hypodermic devices, or objects used for injecting are not included in the definition because they are explicitly exempted ")</f>
        <v xml:space="preserve">No, syringes, needles, hypodermic devices, or objects used for injecting are not included in the definition because they are explicitly exempted </v>
      </c>
      <c r="K32" t="s">
        <v>205</v>
      </c>
      <c r="M32">
        <v>1</v>
      </c>
      <c r="N32" t="s">
        <v>205</v>
      </c>
      <c r="P32" t="str">
        <f>("Yes")</f>
        <v>Yes</v>
      </c>
      <c r="Q32" t="s">
        <v>205</v>
      </c>
      <c r="S32">
        <v>1</v>
      </c>
      <c r="T32" t="s">
        <v>205</v>
      </c>
      <c r="V32" t="str">
        <f>("Fentanyl test strips ")</f>
        <v xml:space="preserve">Fentanyl test strips </v>
      </c>
      <c r="W32" t="s">
        <v>205</v>
      </c>
    </row>
    <row r="33" spans="1:24" x14ac:dyDescent="0.35">
      <c r="A33" t="s">
        <v>56</v>
      </c>
      <c r="B33" s="1">
        <v>44699</v>
      </c>
      <c r="C33" s="1">
        <v>45231</v>
      </c>
      <c r="D33" t="str">
        <f>("Possession, Distribution, Manufacture, Distributing to a minor")</f>
        <v>Possession, Distribution, Manufacture, Distributing to a minor</v>
      </c>
      <c r="E33" t="s">
        <v>206</v>
      </c>
      <c r="G33" t="str">
        <f>("Criminal, Civil")</f>
        <v>Criminal, Civil</v>
      </c>
      <c r="H33" t="s">
        <v>207</v>
      </c>
      <c r="J33"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33" t="s">
        <v>208</v>
      </c>
      <c r="M33">
        <v>0</v>
      </c>
      <c r="P33" t="str">
        <f>("Yes")</f>
        <v>Yes</v>
      </c>
      <c r="Q33" t="s">
        <v>209</v>
      </c>
      <c r="S33">
        <v>1</v>
      </c>
      <c r="T33" t="s">
        <v>207</v>
      </c>
      <c r="V33" t="str">
        <f>("Drug testing equipment")</f>
        <v>Drug testing equipment</v>
      </c>
      <c r="W33" t="s">
        <v>207</v>
      </c>
    </row>
    <row r="34" spans="1:24" x14ac:dyDescent="0.35">
      <c r="A34" t="s">
        <v>57</v>
      </c>
      <c r="B34" s="1">
        <v>44476</v>
      </c>
      <c r="C34" s="1">
        <v>45231</v>
      </c>
      <c r="D34" t="str">
        <f>("Possession, Sale, Manufacture")</f>
        <v>Possession, Sale, Manufacture</v>
      </c>
      <c r="E34" t="s">
        <v>210</v>
      </c>
      <c r="G34" t="str">
        <f>("Criminal, Civil")</f>
        <v>Criminal, Civil</v>
      </c>
      <c r="H34" t="s">
        <v>211</v>
      </c>
      <c r="J34" t="str">
        <f>("Yes, needles, syringes, or hypodermic devices are included in the definition")</f>
        <v>Yes, needles, syringes, or hypodermic devices are included in the definition</v>
      </c>
      <c r="K34" t="s">
        <v>212</v>
      </c>
      <c r="M34">
        <v>1</v>
      </c>
      <c r="N34" t="s">
        <v>213</v>
      </c>
      <c r="P34" t="str">
        <f>("No")</f>
        <v>No</v>
      </c>
    </row>
    <row r="35" spans="1:24" x14ac:dyDescent="0.35">
      <c r="A35" t="s">
        <v>58</v>
      </c>
      <c r="B35" s="1">
        <v>45065</v>
      </c>
      <c r="C35" s="1">
        <v>45231</v>
      </c>
      <c r="D35" t="str">
        <f>("Possession, Distribution, Advertisement, Manufacture, Distributing to a minor")</f>
        <v>Possession, Distribution, Advertisement, Manufacture, Distributing to a minor</v>
      </c>
      <c r="E35" t="s">
        <v>214</v>
      </c>
      <c r="G35" t="str">
        <f>("Criminal")</f>
        <v>Criminal</v>
      </c>
      <c r="H35" t="s">
        <v>215</v>
      </c>
      <c r="J35"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35" t="s">
        <v>216</v>
      </c>
      <c r="M35">
        <v>0</v>
      </c>
      <c r="P35" t="str">
        <f t="shared" ref="P35:P41" si="3">("Yes")</f>
        <v>Yes</v>
      </c>
      <c r="Q35" t="s">
        <v>217</v>
      </c>
      <c r="S35">
        <v>1</v>
      </c>
      <c r="T35" t="s">
        <v>218</v>
      </c>
      <c r="V35" t="str">
        <f>("Drug testing equipment")</f>
        <v>Drug testing equipment</v>
      </c>
      <c r="W35" t="s">
        <v>218</v>
      </c>
    </row>
    <row r="36" spans="1:24" x14ac:dyDescent="0.35">
      <c r="A36" t="s">
        <v>59</v>
      </c>
      <c r="B36" s="1">
        <v>45108</v>
      </c>
      <c r="C36" s="1">
        <v>45231</v>
      </c>
      <c r="D36" t="str">
        <f>("Possession, Distribution, Manufacture")</f>
        <v>Possession, Distribution, Manufacture</v>
      </c>
      <c r="E36" t="s">
        <v>219</v>
      </c>
      <c r="G36" t="str">
        <f>("Criminal")</f>
        <v>Criminal</v>
      </c>
      <c r="H36" t="s">
        <v>220</v>
      </c>
      <c r="J36"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36" t="s">
        <v>221</v>
      </c>
      <c r="M36">
        <v>0</v>
      </c>
      <c r="P36" t="str">
        <f t="shared" si="3"/>
        <v>Yes</v>
      </c>
      <c r="Q36" t="s">
        <v>221</v>
      </c>
      <c r="S36">
        <v>0</v>
      </c>
    </row>
    <row r="37" spans="1:24" x14ac:dyDescent="0.35">
      <c r="A37" t="s">
        <v>60</v>
      </c>
      <c r="B37" s="1">
        <v>45020</v>
      </c>
      <c r="C37" s="1">
        <v>45231</v>
      </c>
      <c r="D37" t="str">
        <f>("Possession, Sale, Advertisement, Manufacture")</f>
        <v>Possession, Sale, Advertisement, Manufacture</v>
      </c>
      <c r="E37" t="s">
        <v>222</v>
      </c>
      <c r="G37" t="str">
        <f>("Criminal")</f>
        <v>Criminal</v>
      </c>
      <c r="H37" t="s">
        <v>223</v>
      </c>
      <c r="J37"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37" t="s">
        <v>224</v>
      </c>
      <c r="M37">
        <v>0</v>
      </c>
      <c r="P37" t="str">
        <f t="shared" si="3"/>
        <v>Yes</v>
      </c>
      <c r="Q37" t="s">
        <v>225</v>
      </c>
      <c r="S37">
        <v>1</v>
      </c>
      <c r="T37" t="s">
        <v>226</v>
      </c>
      <c r="V37" t="str">
        <f>("Fentanyl test strips ")</f>
        <v xml:space="preserve">Fentanyl test strips </v>
      </c>
      <c r="W37" t="s">
        <v>226</v>
      </c>
    </row>
    <row r="38" spans="1:24" x14ac:dyDescent="0.35">
      <c r="A38" t="s">
        <v>61</v>
      </c>
      <c r="B38" s="1">
        <v>45231</v>
      </c>
      <c r="C38" s="1">
        <v>45231</v>
      </c>
      <c r="D38" t="str">
        <f>("Possession, Distribution, Sale, Manufacture")</f>
        <v>Possession, Distribution, Sale, Manufacture</v>
      </c>
      <c r="E38" t="s">
        <v>227</v>
      </c>
      <c r="G38" t="str">
        <f>("Criminal")</f>
        <v>Criminal</v>
      </c>
      <c r="H38" t="s">
        <v>227</v>
      </c>
      <c r="J38"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38" t="s">
        <v>228</v>
      </c>
      <c r="M38">
        <v>0</v>
      </c>
      <c r="P38" t="str">
        <f t="shared" si="3"/>
        <v>Yes</v>
      </c>
      <c r="Q38" t="s">
        <v>229</v>
      </c>
      <c r="S38">
        <v>1</v>
      </c>
      <c r="T38" t="s">
        <v>229</v>
      </c>
      <c r="V38" t="str">
        <f>("Fentanyl test strips ")</f>
        <v xml:space="preserve">Fentanyl test strips </v>
      </c>
      <c r="W38" t="s">
        <v>229</v>
      </c>
    </row>
    <row r="39" spans="1:24" x14ac:dyDescent="0.35">
      <c r="A39" t="s">
        <v>62</v>
      </c>
      <c r="B39" s="1">
        <v>45142</v>
      </c>
      <c r="C39" s="1">
        <v>45231</v>
      </c>
      <c r="D39" t="str">
        <f>("Distribution, Sale, Manufacture, Selling to a minor, Distributing to a minor")</f>
        <v>Distribution, Sale, Manufacture, Selling to a minor, Distributing to a minor</v>
      </c>
      <c r="E39" t="s">
        <v>230</v>
      </c>
      <c r="G39" t="str">
        <f>("Civil")</f>
        <v>Civil</v>
      </c>
      <c r="H39" t="s">
        <v>231</v>
      </c>
      <c r="J39" t="str">
        <f>("Yes, equipment for injection or injecting are included in the defintion")</f>
        <v>Yes, equipment for injection or injecting are included in the defintion</v>
      </c>
      <c r="K39" t="s">
        <v>232</v>
      </c>
      <c r="M39">
        <v>1</v>
      </c>
      <c r="N39" t="s">
        <v>232</v>
      </c>
      <c r="P39" t="str">
        <f t="shared" si="3"/>
        <v>Yes</v>
      </c>
      <c r="Q39" t="s">
        <v>232</v>
      </c>
      <c r="S39">
        <v>1</v>
      </c>
      <c r="T39" t="s">
        <v>232</v>
      </c>
      <c r="V39" t="str">
        <f>("Fentanyl test strips, Single-use drug test strips, Drug testing equipment")</f>
        <v>Fentanyl test strips, Single-use drug test strips, Drug testing equipment</v>
      </c>
      <c r="W39" t="s">
        <v>232</v>
      </c>
    </row>
    <row r="40" spans="1:24" x14ac:dyDescent="0.35">
      <c r="A40" t="s">
        <v>63</v>
      </c>
      <c r="B40" s="1">
        <v>44929</v>
      </c>
      <c r="C40" s="1">
        <v>45231</v>
      </c>
      <c r="D40" t="str">
        <f>("Possession, Distribution, Advertisement, Manufacture, Distributing to a minor")</f>
        <v>Possession, Distribution, Advertisement, Manufacture, Distributing to a minor</v>
      </c>
      <c r="E40" t="s">
        <v>233</v>
      </c>
      <c r="G40" t="str">
        <f>("Criminal")</f>
        <v>Criminal</v>
      </c>
      <c r="H40" t="s">
        <v>234</v>
      </c>
      <c r="J40"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40" t="s">
        <v>235</v>
      </c>
      <c r="M40">
        <v>0</v>
      </c>
      <c r="P40" t="str">
        <f t="shared" si="3"/>
        <v>Yes</v>
      </c>
      <c r="Q40" t="s">
        <v>236</v>
      </c>
      <c r="S40">
        <v>1</v>
      </c>
      <c r="T40" t="s">
        <v>236</v>
      </c>
      <c r="V40" t="str">
        <f>("Fentanyl test strips , Drug testing equipment")</f>
        <v>Fentanyl test strips , Drug testing equipment</v>
      </c>
      <c r="W40" t="s">
        <v>236</v>
      </c>
      <c r="X40" t="s">
        <v>237</v>
      </c>
    </row>
    <row r="41" spans="1:24" x14ac:dyDescent="0.35">
      <c r="A41" t="s">
        <v>64</v>
      </c>
      <c r="B41" s="1">
        <v>44706</v>
      </c>
      <c r="C41" s="1">
        <v>45231</v>
      </c>
      <c r="D41" t="str">
        <f>("Distribution, Sale, Manufacture, Distributing to a minor")</f>
        <v>Distribution, Sale, Manufacture, Distributing to a minor</v>
      </c>
      <c r="E41" t="s">
        <v>238</v>
      </c>
      <c r="F41" t="s">
        <v>239</v>
      </c>
      <c r="G41" t="str">
        <f>("Criminal")</f>
        <v>Criminal</v>
      </c>
      <c r="H41" t="s">
        <v>240</v>
      </c>
      <c r="J41" t="str">
        <f>("No")</f>
        <v>No</v>
      </c>
      <c r="P41" t="str">
        <f t="shared" si="3"/>
        <v>Yes</v>
      </c>
      <c r="Q41" t="s">
        <v>241</v>
      </c>
      <c r="S41">
        <v>0</v>
      </c>
      <c r="U41" t="s">
        <v>288</v>
      </c>
    </row>
    <row r="42" spans="1:24" x14ac:dyDescent="0.35">
      <c r="A42" t="s">
        <v>65</v>
      </c>
      <c r="B42" s="1">
        <v>45092</v>
      </c>
      <c r="C42" s="1">
        <v>45231</v>
      </c>
      <c r="D42" t="str">
        <f>("Possession, Distribution, Sale, Advertisement, Manufacture")</f>
        <v>Possession, Distribution, Sale, Advertisement, Manufacture</v>
      </c>
      <c r="E42" t="s">
        <v>242</v>
      </c>
      <c r="G42" t="str">
        <f>("Civil")</f>
        <v>Civil</v>
      </c>
      <c r="H42" t="s">
        <v>242</v>
      </c>
      <c r="J42" t="str">
        <f>("No")</f>
        <v>No</v>
      </c>
      <c r="P42" t="str">
        <f>("No, drug checking, analyzing, or testing are not included in the definition but are explicitly exempted in a separate statute(s) ")</f>
        <v xml:space="preserve">No, drug checking, analyzing, or testing are not included in the definition but are explicitly exempted in a separate statute(s) </v>
      </c>
      <c r="Q42" t="s">
        <v>243</v>
      </c>
      <c r="S42">
        <v>1</v>
      </c>
      <c r="T42" t="s">
        <v>243</v>
      </c>
      <c r="V42" t="str">
        <f>("Fentanyl test strips , Any drug testing equipment meant to determine the presence of fentanyl or fentanyl analog")</f>
        <v>Fentanyl test strips , Any drug testing equipment meant to determine the presence of fentanyl or fentanyl analog</v>
      </c>
      <c r="W42" t="s">
        <v>243</v>
      </c>
    </row>
    <row r="43" spans="1:24" x14ac:dyDescent="0.35">
      <c r="A43" t="s">
        <v>66</v>
      </c>
      <c r="B43" s="1">
        <v>45108</v>
      </c>
      <c r="C43" s="1">
        <v>45231</v>
      </c>
      <c r="D43" t="str">
        <f>("Possession, Distribution, Manufacture")</f>
        <v>Possession, Distribution, Manufacture</v>
      </c>
      <c r="E43" t="s">
        <v>244</v>
      </c>
      <c r="G43" t="str">
        <f t="shared" ref="G43:G48" si="4">("Criminal")</f>
        <v>Criminal</v>
      </c>
      <c r="H43" t="s">
        <v>244</v>
      </c>
      <c r="J43"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43" t="s">
        <v>245</v>
      </c>
      <c r="M43">
        <v>0</v>
      </c>
      <c r="P43" t="str">
        <f t="shared" ref="P43:P51" si="5">("Yes")</f>
        <v>Yes</v>
      </c>
      <c r="Q43" t="s">
        <v>246</v>
      </c>
      <c r="S43">
        <v>1</v>
      </c>
      <c r="T43" t="s">
        <v>246</v>
      </c>
      <c r="V43" t="str">
        <f>("Any drug testing equipment meant to determine the presence of fentanyl or fentanyl analog")</f>
        <v>Any drug testing equipment meant to determine the presence of fentanyl or fentanyl analog</v>
      </c>
      <c r="W43" t="s">
        <v>246</v>
      </c>
    </row>
    <row r="44" spans="1:24" x14ac:dyDescent="0.35">
      <c r="A44" t="s">
        <v>67</v>
      </c>
      <c r="B44" s="1">
        <v>44743</v>
      </c>
      <c r="C44" s="1">
        <v>45231</v>
      </c>
      <c r="D44" t="str">
        <f>("Possession, Distribution, Advertisement, Manufacture, Distributing to a minor")</f>
        <v>Possession, Distribution, Advertisement, Manufacture, Distributing to a minor</v>
      </c>
      <c r="E44" t="s">
        <v>247</v>
      </c>
      <c r="G44" t="str">
        <f t="shared" si="4"/>
        <v>Criminal</v>
      </c>
      <c r="H44" t="s">
        <v>248</v>
      </c>
      <c r="J44" t="str">
        <f>("Yes, equipment for injection or injecting are included in the defintion")</f>
        <v>Yes, equipment for injection or injecting are included in the defintion</v>
      </c>
      <c r="K44" t="s">
        <v>249</v>
      </c>
      <c r="M44">
        <v>0</v>
      </c>
      <c r="O44" t="s">
        <v>250</v>
      </c>
      <c r="P44" t="str">
        <f t="shared" si="5"/>
        <v>Yes</v>
      </c>
      <c r="Q44" t="s">
        <v>251</v>
      </c>
      <c r="S44">
        <v>1</v>
      </c>
      <c r="T44" t="s">
        <v>251</v>
      </c>
      <c r="V44" t="str">
        <f>("Fentanyl test strips , Any drug testing equipment meant to test for a synthetic opioid")</f>
        <v>Fentanyl test strips , Any drug testing equipment meant to test for a synthetic opioid</v>
      </c>
      <c r="W44" t="s">
        <v>251</v>
      </c>
    </row>
    <row r="45" spans="1:24" x14ac:dyDescent="0.35">
      <c r="A45" t="s">
        <v>68</v>
      </c>
      <c r="B45" s="1">
        <v>44440</v>
      </c>
      <c r="C45" s="1">
        <v>45231</v>
      </c>
      <c r="D45" t="str">
        <f>("Possession, Distribution, Manufacture")</f>
        <v>Possession, Distribution, Manufacture</v>
      </c>
      <c r="E45" t="s">
        <v>252</v>
      </c>
      <c r="G45" t="str">
        <f t="shared" si="4"/>
        <v>Criminal</v>
      </c>
      <c r="H45" t="s">
        <v>253</v>
      </c>
      <c r="J45"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45" t="s">
        <v>254</v>
      </c>
      <c r="M45">
        <v>0</v>
      </c>
      <c r="P45" t="str">
        <f t="shared" si="5"/>
        <v>Yes</v>
      </c>
      <c r="Q45" t="s">
        <v>255</v>
      </c>
      <c r="S45">
        <v>0</v>
      </c>
    </row>
    <row r="46" spans="1:24" x14ac:dyDescent="0.35">
      <c r="A46" t="s">
        <v>69</v>
      </c>
      <c r="B46" s="1">
        <v>45049</v>
      </c>
      <c r="C46" s="1">
        <v>45231</v>
      </c>
      <c r="D46" t="str">
        <f>("Possession, Distribution, Advertisement, Manufacture, Distributing to a minor")</f>
        <v>Possession, Distribution, Advertisement, Manufacture, Distributing to a minor</v>
      </c>
      <c r="E46" t="s">
        <v>256</v>
      </c>
      <c r="G46" t="str">
        <f t="shared" si="4"/>
        <v>Criminal</v>
      </c>
      <c r="H46" t="s">
        <v>257</v>
      </c>
      <c r="J46"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46" t="s">
        <v>258</v>
      </c>
      <c r="M46">
        <v>0</v>
      </c>
      <c r="O46" t="s">
        <v>259</v>
      </c>
      <c r="P46" t="str">
        <f t="shared" si="5"/>
        <v>Yes</v>
      </c>
      <c r="Q46" t="s">
        <v>260</v>
      </c>
      <c r="S46">
        <v>1</v>
      </c>
      <c r="T46" t="s">
        <v>260</v>
      </c>
      <c r="V46" t="str">
        <f>("Fentanyl test strips , Drug testing equipment")</f>
        <v>Fentanyl test strips , Drug testing equipment</v>
      </c>
      <c r="W46" t="s">
        <v>260</v>
      </c>
    </row>
    <row r="47" spans="1:24" x14ac:dyDescent="0.35">
      <c r="A47" t="s">
        <v>70</v>
      </c>
      <c r="B47" s="1">
        <v>45108</v>
      </c>
      <c r="C47" s="1">
        <v>45231</v>
      </c>
      <c r="D47" t="str">
        <f>("Selling to a minor")</f>
        <v>Selling to a minor</v>
      </c>
      <c r="E47" t="s">
        <v>261</v>
      </c>
      <c r="G47" t="str">
        <f t="shared" si="4"/>
        <v>Criminal</v>
      </c>
      <c r="H47" t="s">
        <v>261</v>
      </c>
      <c r="J47" t="str">
        <f>("Yes, equipment for injection or injecting are included in the defintion")</f>
        <v>Yes, equipment for injection or injecting are included in the defintion</v>
      </c>
      <c r="K47" t="s">
        <v>262</v>
      </c>
      <c r="M47">
        <v>1</v>
      </c>
      <c r="N47" t="s">
        <v>262</v>
      </c>
      <c r="P47" t="str">
        <f t="shared" si="5"/>
        <v>Yes</v>
      </c>
      <c r="Q47" t="s">
        <v>263</v>
      </c>
      <c r="S47">
        <v>0</v>
      </c>
      <c r="U47" t="s">
        <v>264</v>
      </c>
    </row>
    <row r="48" spans="1:24" x14ac:dyDescent="0.35">
      <c r="A48" t="s">
        <v>71</v>
      </c>
      <c r="B48" s="1">
        <v>45108</v>
      </c>
      <c r="C48" s="1">
        <v>45231</v>
      </c>
      <c r="D48" t="str">
        <f>("Possession, Distribution, Sale, Advertisement, Selling to a minor")</f>
        <v>Possession, Distribution, Sale, Advertisement, Selling to a minor</v>
      </c>
      <c r="E48" t="s">
        <v>265</v>
      </c>
      <c r="G48" t="str">
        <f t="shared" si="4"/>
        <v>Criminal</v>
      </c>
      <c r="H48" t="s">
        <v>266</v>
      </c>
      <c r="J48"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48" t="s">
        <v>267</v>
      </c>
      <c r="M48">
        <v>0</v>
      </c>
      <c r="O48" t="s">
        <v>268</v>
      </c>
      <c r="P48" t="str">
        <f t="shared" si="5"/>
        <v>Yes</v>
      </c>
      <c r="Q48" t="s">
        <v>269</v>
      </c>
      <c r="S48">
        <v>1</v>
      </c>
      <c r="T48" t="s">
        <v>269</v>
      </c>
      <c r="V48" t="str">
        <f>("Any drug testing equipment meant to determine the presence of fentanyl or fentanyl analog")</f>
        <v>Any drug testing equipment meant to determine the presence of fentanyl or fentanyl analog</v>
      </c>
      <c r="W48" t="s">
        <v>269</v>
      </c>
    </row>
    <row r="49" spans="1:24" x14ac:dyDescent="0.35">
      <c r="A49" t="s">
        <v>72</v>
      </c>
      <c r="B49" s="1">
        <v>45108</v>
      </c>
      <c r="C49" s="1">
        <v>45231</v>
      </c>
      <c r="D49" t="str">
        <f>("Possession, Distribution, Sale, Advertisement, Manufacture")</f>
        <v>Possession, Distribution, Sale, Advertisement, Manufacture</v>
      </c>
      <c r="E49" t="s">
        <v>270</v>
      </c>
      <c r="G49" t="str">
        <f>("Criminal, Civil")</f>
        <v>Criminal, Civil</v>
      </c>
      <c r="H49" t="s">
        <v>271</v>
      </c>
      <c r="J49"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49" t="s">
        <v>272</v>
      </c>
      <c r="M49">
        <v>1</v>
      </c>
      <c r="N49" t="s">
        <v>273</v>
      </c>
      <c r="O49" t="s">
        <v>274</v>
      </c>
      <c r="P49" t="str">
        <f t="shared" si="5"/>
        <v>Yes</v>
      </c>
      <c r="Q49" t="s">
        <v>275</v>
      </c>
      <c r="S49">
        <v>1</v>
      </c>
      <c r="T49" t="s">
        <v>276</v>
      </c>
      <c r="V49" t="str">
        <f>("Drug testing equipment")</f>
        <v>Drug testing equipment</v>
      </c>
      <c r="W49" t="s">
        <v>276</v>
      </c>
      <c r="X49" t="s">
        <v>277</v>
      </c>
    </row>
    <row r="50" spans="1:24" x14ac:dyDescent="0.35">
      <c r="A50" t="s">
        <v>73</v>
      </c>
      <c r="B50" s="1">
        <v>44722</v>
      </c>
      <c r="C50" s="1">
        <v>45231</v>
      </c>
      <c r="D50" t="str">
        <f>("Distribution, Manufacture, Selling to a minor")</f>
        <v>Distribution, Manufacture, Selling to a minor</v>
      </c>
      <c r="E50" t="s">
        <v>278</v>
      </c>
      <c r="G50" t="str">
        <f>("Criminal")</f>
        <v>Criminal</v>
      </c>
      <c r="H50" t="s">
        <v>279</v>
      </c>
      <c r="J50" t="str">
        <f>("Yes, needles, syringes, or hypodermic devices are included in the definition, Yes, equipment for injection or injecting are included in the defintion")</f>
        <v>Yes, needles, syringes, or hypodermic devices are included in the definition, Yes, equipment for injection or injecting are included in the defintion</v>
      </c>
      <c r="K50" t="s">
        <v>280</v>
      </c>
      <c r="M50">
        <v>0</v>
      </c>
      <c r="P50" t="str">
        <f t="shared" si="5"/>
        <v>Yes</v>
      </c>
      <c r="Q50" t="s">
        <v>280</v>
      </c>
      <c r="S50">
        <v>1</v>
      </c>
      <c r="T50" t="s">
        <v>280</v>
      </c>
      <c r="V50" t="str">
        <f>("Fentanyl test strips ")</f>
        <v xml:space="preserve">Fentanyl test strips </v>
      </c>
      <c r="W50" t="s">
        <v>280</v>
      </c>
    </row>
    <row r="51" spans="1:24" x14ac:dyDescent="0.35">
      <c r="A51" t="s">
        <v>74</v>
      </c>
      <c r="B51" s="1">
        <v>44638</v>
      </c>
      <c r="C51" s="1">
        <v>45231</v>
      </c>
      <c r="D51" t="str">
        <f>("Possession, Distribution, Advertisement, Manufacture, Distributing to a minor")</f>
        <v>Possession, Distribution, Advertisement, Manufacture, Distributing to a minor</v>
      </c>
      <c r="E51" t="s">
        <v>281</v>
      </c>
      <c r="F51" t="s">
        <v>282</v>
      </c>
      <c r="G51" t="str">
        <f>("Criminal")</f>
        <v>Criminal</v>
      </c>
      <c r="H51" t="s">
        <v>283</v>
      </c>
      <c r="J51" t="str">
        <f>("Yes, equipment for injection or injecting are included in the defintion")</f>
        <v>Yes, equipment for injection or injecting are included in the defintion</v>
      </c>
      <c r="K51" t="s">
        <v>284</v>
      </c>
      <c r="M51">
        <v>1</v>
      </c>
      <c r="N51" t="s">
        <v>284</v>
      </c>
      <c r="P51" t="str">
        <f t="shared" si="5"/>
        <v>Yes</v>
      </c>
      <c r="Q51" t="s">
        <v>284</v>
      </c>
      <c r="S51">
        <v>1</v>
      </c>
      <c r="T51" t="s">
        <v>284</v>
      </c>
      <c r="V51" t="str">
        <f>("Any drug testing equipment meant to determine the presence of fentanyl or fentanyl analog")</f>
        <v>Any drug testing equipment meant to determine the presence of fentanyl or fentanyl analog</v>
      </c>
      <c r="W51" t="s">
        <v>284</v>
      </c>
    </row>
    <row r="52" spans="1:24" x14ac:dyDescent="0.35">
      <c r="A52" t="s">
        <v>75</v>
      </c>
      <c r="B52" s="1">
        <v>43282</v>
      </c>
      <c r="C52" s="1">
        <v>45231</v>
      </c>
      <c r="D52" t="str">
        <f>("Distribution, Distributing to a minor")</f>
        <v>Distribution, Distributing to a minor</v>
      </c>
      <c r="E52" t="s">
        <v>285</v>
      </c>
      <c r="G52" t="str">
        <f>("Criminal")</f>
        <v>Criminal</v>
      </c>
      <c r="H52" t="s">
        <v>286</v>
      </c>
      <c r="J52" t="str">
        <f>("Yes, equipment for injection or injecting are included in the defintion")</f>
        <v>Yes, equipment for injection or injecting are included in the defintion</v>
      </c>
      <c r="K52" t="s">
        <v>287</v>
      </c>
      <c r="M52">
        <v>0</v>
      </c>
      <c r="P52" t="str">
        <f>("No")</f>
        <v>No</v>
      </c>
    </row>
  </sheetData>
  <pageMargins left="0.7" right="0.7" top="0.75" bottom="0.75" header="0.3" footer="0.3"/>
  <pageSetup orientation="portrait" horizontalDpi="1200" verticalDpi="1200" r:id="rId1"/>
  <ignoredErrors>
    <ignoredError sqref="P42 P34 P29 G21 G29 G39 G42 G49 J12 J16 J21 J28 J31 J34 J39 D44:D45 D8 J44 J4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 Larsen</dc:creator>
  <cp:lastModifiedBy>Jonathan K. Larsen</cp:lastModifiedBy>
  <dcterms:created xsi:type="dcterms:W3CDTF">2024-04-17T17:28:08Z</dcterms:created>
  <dcterms:modified xsi:type="dcterms:W3CDTF">2024-05-21T20:25:01Z</dcterms:modified>
</cp:coreProperties>
</file>