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tuprd-my.sharepoint.com/personal/tuf39346_temple_edu/Documents/Documents/Documents - Copy/Vital Strategies/"/>
    </mc:Choice>
  </mc:AlternateContent>
  <xr:revisionPtr revIDLastSave="0" documentId="13_ncr:40009_{174A2AAD-2E0E-4764-B187-FB299449F26F}" xr6:coauthVersionLast="47" xr6:coauthVersionMax="47" xr10:uidLastSave="{00000000-0000-0000-0000-000000000000}"/>
  <bookViews>
    <workbookView xWindow="14303" yWindow="-98" windowWidth="28995" windowHeight="15796"/>
  </bookViews>
  <sheets>
    <sheet name="Summary Data" sheetId="1" r:id="rId1"/>
    <sheet name="Statistical Data" sheetId="2" r:id="rId2"/>
  </sheets>
  <calcPr calcId="0"/>
</workbook>
</file>

<file path=xl/calcChain.xml><?xml version="1.0" encoding="utf-8"?>
<calcChain xmlns="http://schemas.openxmlformats.org/spreadsheetml/2006/main">
  <c r="J2" i="1" l="1"/>
  <c r="M2" i="1"/>
  <c r="V2" i="1"/>
  <c r="Y2" i="1"/>
  <c r="AB2" i="1"/>
  <c r="AE2" i="1"/>
  <c r="BC2" i="1"/>
  <c r="BF2" i="1"/>
  <c r="BI2" i="1"/>
  <c r="BO2" i="1"/>
  <c r="BR2" i="1"/>
  <c r="BU2" i="1"/>
  <c r="J3" i="1"/>
  <c r="M3" i="1"/>
  <c r="V3" i="1"/>
  <c r="Y3" i="1"/>
  <c r="AB3" i="1"/>
  <c r="AE3" i="1"/>
  <c r="BC3" i="1"/>
  <c r="BF3" i="1"/>
  <c r="BI3" i="1"/>
  <c r="BU3" i="1"/>
  <c r="J7" i="1"/>
  <c r="M7" i="1"/>
  <c r="V7" i="1"/>
  <c r="Y7" i="1"/>
  <c r="AB7" i="1"/>
  <c r="AE7" i="1"/>
  <c r="AT7" i="1"/>
  <c r="BC7" i="1"/>
  <c r="BF7" i="1"/>
  <c r="BI7" i="1"/>
  <c r="BO7" i="1"/>
  <c r="BR7" i="1"/>
  <c r="BU7" i="1"/>
  <c r="J10" i="1"/>
  <c r="M10" i="1"/>
  <c r="V10" i="1"/>
  <c r="Y10" i="1"/>
  <c r="AB10" i="1"/>
  <c r="AE10" i="1"/>
  <c r="AT10" i="1"/>
  <c r="BC10" i="1"/>
  <c r="BF10" i="1"/>
  <c r="BI10" i="1"/>
  <c r="BU10" i="1"/>
  <c r="J11" i="1"/>
  <c r="M11" i="1"/>
  <c r="S11" i="1"/>
  <c r="V11" i="1"/>
  <c r="Y11" i="1"/>
  <c r="AB11" i="1"/>
  <c r="AE11" i="1"/>
  <c r="AT11" i="1"/>
  <c r="BC11" i="1"/>
  <c r="BF11" i="1"/>
  <c r="BI11" i="1"/>
  <c r="BO11" i="1"/>
  <c r="BR11" i="1"/>
  <c r="BU11" i="1"/>
  <c r="J16" i="1"/>
  <c r="M16" i="1"/>
  <c r="S16" i="1"/>
  <c r="V16" i="1"/>
  <c r="Y16" i="1"/>
  <c r="AB16" i="1"/>
  <c r="AE16" i="1"/>
  <c r="AT16" i="1"/>
  <c r="BC16" i="1"/>
  <c r="BF16" i="1"/>
  <c r="BI16" i="1"/>
  <c r="BO16" i="1"/>
  <c r="BR16" i="1"/>
  <c r="BU16" i="1"/>
  <c r="J19" i="1"/>
  <c r="M19" i="1"/>
  <c r="S19" i="1"/>
  <c r="V19" i="1"/>
  <c r="AB19" i="1"/>
  <c r="AE19" i="1"/>
  <c r="AK19" i="1"/>
  <c r="AN19" i="1"/>
  <c r="AT19" i="1"/>
  <c r="BC19" i="1"/>
  <c r="BF19" i="1"/>
  <c r="BI19" i="1"/>
  <c r="BO19" i="1"/>
  <c r="BR19" i="1"/>
  <c r="BU19" i="1"/>
  <c r="J21" i="1"/>
  <c r="M21" i="1"/>
  <c r="S21" i="1"/>
  <c r="V21" i="1"/>
  <c r="Y21" i="1"/>
  <c r="AB21" i="1"/>
  <c r="AE21" i="1"/>
  <c r="BC21" i="1"/>
  <c r="BF21" i="1"/>
  <c r="BI21" i="1"/>
  <c r="BO21" i="1"/>
  <c r="BR21" i="1"/>
  <c r="BU21" i="1"/>
  <c r="J23" i="1"/>
  <c r="M23" i="1"/>
  <c r="S23" i="1"/>
  <c r="V23" i="1"/>
  <c r="Y23" i="1"/>
  <c r="AB23" i="1"/>
  <c r="AE23" i="1"/>
  <c r="AT23" i="1"/>
  <c r="BC23" i="1"/>
  <c r="BF23" i="1"/>
  <c r="BI23" i="1"/>
  <c r="BO23" i="1"/>
  <c r="BR23" i="1"/>
  <c r="BU23" i="1"/>
  <c r="J24" i="1"/>
  <c r="M24" i="1"/>
  <c r="V24" i="1"/>
  <c r="Y24" i="1"/>
  <c r="AB24" i="1"/>
  <c r="AE24" i="1"/>
  <c r="AT24" i="1"/>
  <c r="BC24" i="1"/>
  <c r="BF24" i="1"/>
  <c r="BI24" i="1"/>
  <c r="BO24" i="1"/>
  <c r="BR24" i="1"/>
  <c r="BU24" i="1"/>
  <c r="J27" i="1"/>
  <c r="M27" i="1"/>
  <c r="V27" i="1"/>
  <c r="Y27" i="1"/>
  <c r="AB27" i="1"/>
  <c r="AE27" i="1"/>
  <c r="BF27" i="1"/>
  <c r="BI27" i="1"/>
  <c r="BU27" i="1"/>
  <c r="J32" i="1"/>
  <c r="M32" i="1"/>
  <c r="S32" i="1"/>
  <c r="V32" i="1"/>
  <c r="Y32" i="1"/>
  <c r="AB32" i="1"/>
  <c r="AE32" i="1"/>
  <c r="AK32" i="1"/>
  <c r="AN32" i="1"/>
  <c r="AT32" i="1"/>
  <c r="BC32" i="1"/>
  <c r="BF32" i="1"/>
  <c r="BI32" i="1"/>
  <c r="BU32" i="1"/>
  <c r="J34" i="1"/>
  <c r="M34" i="1"/>
  <c r="S34" i="1"/>
  <c r="V34" i="1"/>
  <c r="Y34" i="1"/>
  <c r="AB34" i="1"/>
  <c r="AE34" i="1"/>
  <c r="AT34" i="1"/>
  <c r="BC34" i="1"/>
  <c r="BF34" i="1"/>
  <c r="BI34" i="1"/>
  <c r="BO34" i="1"/>
  <c r="BR34" i="1"/>
  <c r="BU34" i="1"/>
  <c r="J37" i="1"/>
  <c r="M37" i="1"/>
  <c r="S37" i="1"/>
  <c r="AB37" i="1"/>
  <c r="AE37" i="1"/>
  <c r="AK37" i="1"/>
  <c r="AN37" i="1"/>
  <c r="AT37" i="1"/>
  <c r="BC37" i="1"/>
  <c r="BF37" i="1"/>
  <c r="BI37" i="1"/>
  <c r="BO37" i="1"/>
  <c r="BR37" i="1"/>
  <c r="BU37" i="1"/>
  <c r="J44" i="1"/>
  <c r="AB44" i="1"/>
  <c r="AE44" i="1"/>
  <c r="AK44" i="1"/>
  <c r="AN44" i="1"/>
  <c r="AT44" i="1"/>
  <c r="BC44" i="1"/>
  <c r="BI44" i="1"/>
  <c r="BR44" i="1"/>
  <c r="BU44" i="1"/>
  <c r="J46" i="1"/>
  <c r="M46" i="1"/>
  <c r="V46" i="1"/>
  <c r="Y46" i="1"/>
  <c r="AB46" i="1"/>
  <c r="AE46" i="1"/>
  <c r="AT46" i="1"/>
  <c r="BC46" i="1"/>
  <c r="BF46" i="1"/>
  <c r="BI46" i="1"/>
  <c r="BU46" i="1"/>
  <c r="J47" i="1"/>
  <c r="M47" i="1"/>
  <c r="S47" i="1"/>
  <c r="V47" i="1"/>
  <c r="Y47" i="1"/>
  <c r="AB47" i="1"/>
  <c r="AE47" i="1"/>
  <c r="BF47" i="1"/>
  <c r="BI47" i="1"/>
  <c r="BO47" i="1"/>
  <c r="BR47" i="1"/>
  <c r="BU47" i="1"/>
  <c r="J48" i="1"/>
  <c r="M48" i="1"/>
  <c r="S48" i="1"/>
  <c r="AB48" i="1"/>
  <c r="AE48" i="1"/>
  <c r="AK48" i="1"/>
  <c r="AN48" i="1"/>
  <c r="AT48" i="1"/>
  <c r="BC48" i="1"/>
  <c r="BF48" i="1"/>
  <c r="BI48" i="1"/>
  <c r="BU48" i="1"/>
  <c r="J50" i="1"/>
  <c r="S50" i="1"/>
  <c r="AB50" i="1"/>
  <c r="AE50" i="1"/>
  <c r="AT50" i="1"/>
  <c r="BC50" i="1"/>
  <c r="BI50" i="1"/>
  <c r="BO50" i="1"/>
  <c r="BR50" i="1"/>
  <c r="BU50" i="1"/>
  <c r="J51" i="1"/>
  <c r="S51" i="1"/>
  <c r="V51" i="1"/>
  <c r="Y51" i="1"/>
  <c r="AB51" i="1"/>
  <c r="AE51" i="1"/>
  <c r="AK51" i="1"/>
  <c r="AN51" i="1"/>
  <c r="AT51" i="1"/>
  <c r="BC51" i="1"/>
  <c r="BI51" i="1"/>
  <c r="BO51" i="1"/>
  <c r="BR51" i="1"/>
  <c r="BU51" i="1"/>
</calcChain>
</file>

<file path=xl/sharedStrings.xml><?xml version="1.0" encoding="utf-8"?>
<sst xmlns="http://schemas.openxmlformats.org/spreadsheetml/2006/main" count="3810" uniqueCount="496">
  <si>
    <t>Effective Date</t>
  </si>
  <si>
    <t>Valid Through Date</t>
  </si>
  <si>
    <t>BRx_decrim</t>
  </si>
  <si>
    <t>_citation_BRx_decrim</t>
  </si>
  <si>
    <t>_caution_BRx_decrim</t>
  </si>
  <si>
    <t>BRx_oud</t>
  </si>
  <si>
    <t>_citation_BRx_oud</t>
  </si>
  <si>
    <t>_caution_BRx_oud</t>
  </si>
  <si>
    <t>BRx_pract</t>
  </si>
  <si>
    <t>_citation_BRx_pract</t>
  </si>
  <si>
    <t>_caution_BRx_pract</t>
  </si>
  <si>
    <t>BRx_addreg2</t>
  </si>
  <si>
    <t>_citation_BRx_addreg2</t>
  </si>
  <si>
    <t>_caution_BRx_addreg2</t>
  </si>
  <si>
    <t>BRx_specreg</t>
  </si>
  <si>
    <t>_citation_BRx_specreg</t>
  </si>
  <si>
    <t>_caution_BRx_specreg</t>
  </si>
  <si>
    <t>BRx_specpop</t>
  </si>
  <si>
    <t>_citation_BRx_specpop</t>
  </si>
  <si>
    <t>_caution_BRx_specpop</t>
  </si>
  <si>
    <t>BRx_initdose2</t>
  </si>
  <si>
    <t>_citation_BRx_initdose2</t>
  </si>
  <si>
    <t>_caution_BRx_initdose2</t>
  </si>
  <si>
    <t>BRx_maindose2</t>
  </si>
  <si>
    <t>_citation_BRx_maindose2</t>
  </si>
  <si>
    <t>_caution_BRx_maindose2</t>
  </si>
  <si>
    <t>BRx_length2</t>
  </si>
  <si>
    <t>_citation_BRx_length2</t>
  </si>
  <si>
    <t>_caution_BRx_length2</t>
  </si>
  <si>
    <t>BRx_see2</t>
  </si>
  <si>
    <t>_citation_BRx_see2</t>
  </si>
  <si>
    <t>_caution_BRx_see2</t>
  </si>
  <si>
    <t>BRx_form</t>
  </si>
  <si>
    <t>_citation_BRx_form</t>
  </si>
  <si>
    <t>_caution_BRx_form</t>
  </si>
  <si>
    <t>BRx_allforms</t>
  </si>
  <si>
    <t>_citation_BRx_allforms</t>
  </si>
  <si>
    <t>_caution_BRx_allforms</t>
  </si>
  <si>
    <t>BRx_mono</t>
  </si>
  <si>
    <t>_citation_BRx_mono</t>
  </si>
  <si>
    <t>_caution_BRx_mono</t>
  </si>
  <si>
    <t>BRx_counsel</t>
  </si>
  <si>
    <t>_citation_BRx_counsel</t>
  </si>
  <si>
    <t>_caution_BRx_counsel</t>
  </si>
  <si>
    <t>BRx_mincoun2</t>
  </si>
  <si>
    <t>_citation_BRx_mincoun2</t>
  </si>
  <si>
    <t>_caution_BRx_mincoun2</t>
  </si>
  <si>
    <t>BRx_formcoun</t>
  </si>
  <si>
    <t>_citation_BRx_formcoun</t>
  </si>
  <si>
    <t>_caution_BRx_formcoun</t>
  </si>
  <si>
    <t>BRx_test</t>
  </si>
  <si>
    <t>_citation_BRx_test</t>
  </si>
  <si>
    <t>_caution_BRx_test</t>
  </si>
  <si>
    <t>BRx_freqtest2</t>
  </si>
  <si>
    <t>_citation_BRx_freqtest2</t>
  </si>
  <si>
    <t>_caution_BRx_freqtest2</t>
  </si>
  <si>
    <t>BRx_cap2</t>
  </si>
  <si>
    <t>_citation_BRx_cap2</t>
  </si>
  <si>
    <t>_caution_BRx_cap2</t>
  </si>
  <si>
    <t>BRx_telehealth2</t>
  </si>
  <si>
    <t>_citation_BRx_telehealth2</t>
  </si>
  <si>
    <t>_caution_BRx_telehealth2</t>
  </si>
  <si>
    <t>BRx_noncomp</t>
  </si>
  <si>
    <t>_citation_BRx_noncomp</t>
  </si>
  <si>
    <t>_caution_BRx_noncomp</t>
  </si>
  <si>
    <t>BRx_patnc</t>
  </si>
  <si>
    <t>_citation_BRx_patnc</t>
  </si>
  <si>
    <t>_caution_BRx_patnc</t>
  </si>
  <si>
    <t>BRx_respnc</t>
  </si>
  <si>
    <t>_citation_BRx_respnc</t>
  </si>
  <si>
    <t>_caution_BRx_respnc</t>
  </si>
  <si>
    <t>BRx_copnlx2</t>
  </si>
  <si>
    <t>_citation_BRx_copnlx2</t>
  </si>
  <si>
    <t>_caution_BRx_copnlx2</t>
  </si>
  <si>
    <t>BRx_ineval2</t>
  </si>
  <si>
    <t>_citation_BRx_ineval2</t>
  </si>
  <si>
    <t>_caution_BRx_ineval2</t>
  </si>
  <si>
    <t>BRx_acnserv2</t>
  </si>
  <si>
    <t>_citation_BRx_acnserv2</t>
  </si>
  <si>
    <t>_caution_BRx_acnserv2</t>
  </si>
  <si>
    <t>BRx_acnservlist</t>
  </si>
  <si>
    <t>_citation_BRx_acnservlist</t>
  </si>
  <si>
    <t>_caution_BRx_acnservlist</t>
  </si>
  <si>
    <t>BRx_taper</t>
  </si>
  <si>
    <t>_citation_BRx_taper</t>
  </si>
  <si>
    <t>_caution_BRx_taper</t>
  </si>
  <si>
    <t>BRx_federal</t>
  </si>
  <si>
    <t>_citation_BRx_federal</t>
  </si>
  <si>
    <t>_caution_BRx_federal</t>
  </si>
  <si>
    <t>BRx_xwaiver</t>
  </si>
  <si>
    <t>_citation_BRx_xwaiver</t>
  </si>
  <si>
    <t>_caution_BRx_xwaiver</t>
  </si>
  <si>
    <t>Alabama</t>
  </si>
  <si>
    <t>Ala. Admin. Code r. 540-X-21-.02. Preamble.; Ala. Admin. Code § 540-X-21-.03. Guidelines.</t>
  </si>
  <si>
    <t>Changes in the law occurred after the validity date of this project which may substantively impact coding.</t>
  </si>
  <si>
    <t>Ala. Admin. Code § 540-X-21-.03. Guidelines.</t>
  </si>
  <si>
    <t>In addition to the expectation that a clinician document clinical reasoning for an "increased dose" in a patient's medical record, if a patient continues to experience "symptoms of withdrawal or craving at 32 mg of buprenorphine" the clinician should consider switching the patient to methadone. Ala. Admin. Code r. 540-X-21-.03(10)(d).</t>
  </si>
  <si>
    <t>Alabama addresses prescription length in very general terms, but does not include hardline specific regulation on the matter. Ala. Admin. Code r. 540-X-21-.03(8)(g) states that "[u]ntil patients have shown the ability to be compliant with the treatment plan and responsible with their medication supplies, and have discontinued high-risk behaviors and associated diversion risks, they should be...given supplies of medication only as needed until the next visit." Once a patient has demonstrated stable behavior, they may be prescribed a larger medication supply.</t>
  </si>
  <si>
    <t>Alabama addresses visit frequency in very general terms, but does not include hardline specific regulation on the matter. Ala. Admin. Code r. 540-X-21-.03(8)(g) states that "[u]ntil patients have shown the ability to be compliant with the treatment plan and responsible with their medication supplies, and have discontinued high-risk behaviors and associated diversion risks, they should be seen more frequently...." Once a patient has demonstrated stable behavior, they "can be seen less often (typically once a month)...."</t>
  </si>
  <si>
    <t>There are no hard limits on the usage of buprenorphine mono-products, but Ala. Admin. Code § 540-X-21-.03(4)(c) does state that the mono-product "should be used only rarely except in pregnant women, for whom it is the preferred formulation."</t>
  </si>
  <si>
    <t>Ala. Admin. Code § 540-X-21-.03. Guidelines.; Ala. Admin. Code § 540-X-21-.03. Guidelines.</t>
  </si>
  <si>
    <t>Ala. Admin. Code § 540-X-21-.03. Guidelines.; Ala. Admin. Code § 540-X-21-.03. Guidelines.; Ala. Admin. Code § 540-X-21-.03. Guidelines.; Ala. Admin. Code § 540-X-21-.03. Guidelines.</t>
  </si>
  <si>
    <t>Alaska</t>
  </si>
  <si>
    <t>Alaska Stat. § 08.64.363. Maximum dosage for opioid prescriptions; Alaska Admin. Code tit. 12, § 40.943. Standards of practice for telemedicine; Alaska Admin. Code tit. 12, § 44.925. Standards of practice for telehealth</t>
  </si>
  <si>
    <t>Statutory changes adopted after the promulgation of Alaska Admin. Code tit. 12, § 40.943(b) and Alaska Admin. Code tit. 12, § 44.925(d) may affect the applicability of these regulations. See Alaska Stat. §§ 08.64.364(b), 08.68.710(b).</t>
  </si>
  <si>
    <t>Alaska Stat. § 08.64.363. Maximum dosage for opioid prescriptions</t>
  </si>
  <si>
    <t>Alaska Admin. Code tit. 12, § 40.943. Standards of practice for telemedicine; Alaska Admin. Code tit. 12, § 44.925. Standards of practice for telehealth</t>
  </si>
  <si>
    <t>Alaska regulations require drug testing only in specified circumstances involving the prescribing of buprenorphine for OUD via telemedicine.</t>
  </si>
  <si>
    <t>Alaska Admin. Code tit. 12, § 40.943. Standards of practice for telemedicine; Alaska Admin. Code tit. 12, § 40.943. Standards of practice for telemedicine; Alaska Admin. Code tit. 12, § 44.925. Standards of practice for telehealth; Alaska Admin. Code tit. 12, § 44.925. Standards of practice for telehealth</t>
  </si>
  <si>
    <t>Statutory changes adopted after the promulgation of Alaska Admin. Code tit. 12, § 40.943(b) and Alaska Admin. Code tit. 12, § 44.925(d) may affect the applicability of these restrictions on prescribing buprenorphine for OUD via telehealth. See Alaska Stat. §§ 08.64.364(b), 08.68.710(b).</t>
  </si>
  <si>
    <t>Arizona</t>
  </si>
  <si>
    <t>Arkansas</t>
  </si>
  <si>
    <t>California</t>
  </si>
  <si>
    <t>Colorado</t>
  </si>
  <si>
    <t>2 Colo. Code Regs. § 502-1, 21.300.1 DEFINITIONS; 2 Colo. Code Regs. § 502-1, 21.300.2 CONTROLLED SUBSTANCE LICENSE REQUIREMENTS; 2 Colo. Code Regs. § 502-1, 21.300 LICENSING OF SUBSTANCE USE DISORDER PROGRAMS USING CONTROLLED SUBSTANCES; 2 Colo. Code Regs. § 502-1, 21.300 LICENSING OF SUBSTANCE USE DISORDER PROGRAMS USING CONTROLLED SUBSTANCES; 2 Colo. Code Regs. § 502-1, 21.300 LICENSING OF SUBSTANCE USE DISORDER PROGRAMS USING CONTROLLED SUBSTANCES; 2 Colo. Code Regs. § 502-1, 21.300 LICENSING OF SUBSTANCE USE DISORDER PROGRAMS USING CONTROLLED SUBSTANCES</t>
  </si>
  <si>
    <t>2 Colo. Code Regs. § 502-1, 21.300.1 DEFINITIONS; 2 Colo. Code Regs. § 502-1, 21.300.2 CONTROLLED SUBSTANCE LICENSE REQUIREMENTS; 2 Colo. Code Regs. § 502-1, 21.300 LICENSING OF SUBSTANCE USE DISORDER PROGRAMS USING CONTROLLED SUBSTANCES; 2 Colo. Code Regs. § 502-1, 21.300 LICENSING OF SUBSTANCE USE DISORDER PROGRAMS USING CONTROLLED SUBSTANCES</t>
  </si>
  <si>
    <t>2 Colo. Code Regs. § 502-1, 21.300.2 CONTROLLED SUBSTANCE LICENSE REQUIREMENTS; 2 Colo. Code Regs. § 502-1, 21.300 LICENSING OF SUBSTANCE USE DISORDER PROGRAMS USING CONTROLLED SUBSTANCES</t>
  </si>
  <si>
    <t>2 Colo. Code Regs. § 502-1, 21.300.1 DEFINITIONS; 2 Colo. Code Regs. § 502-1, 21.300 LICENSING OF SUBSTANCE USE DISORDER PROGRAMS USING CONTROLLED SUBSTANCES</t>
  </si>
  <si>
    <t>2 Colo. Code Regs. § 502-1, 21.300.9 TOXICOLOGY SCREENING REQUIREMENTS; 2 Colo. Code Regs. § 502-1, 21.300 LICENSING OF SUBSTANCE USE DISORDER PROGRAMS USING CONTROLLED SUBSTANCES</t>
  </si>
  <si>
    <t>2 Colo. Code Regs. § 502-1, 21.300.4 MEDICAL EVALUATIONS; 2 Colo. Code Regs. § 502-1, 21.300 LICENSING OF SUBSTANCE USE DISORDER PROGRAMS USING CONTROLLED SUBSTANCES</t>
  </si>
  <si>
    <t>2 Colo. Code Regs. § 502-1, 21.300.1 DEFINITIONS; 2 Colo. Code Regs. § 502-1, 21.300.1 DEFINITIONS; 2 Colo. Code Regs. § 502-1, 21.300 LICENSING OF SUBSTANCE USE DISORDER PROGRAMS USING CONTROLLED SUBSTANCES</t>
  </si>
  <si>
    <t>Connecticut</t>
  </si>
  <si>
    <t>Delaware</t>
  </si>
  <si>
    <t>District of Columbia</t>
  </si>
  <si>
    <t>D.C. Code Mun. Regs. tit. 22-A § 6300. GENERAL PROVISIONS; D.C. Code Mun. Regs. tit. 22-A § 6346 SPECIALTY SERVICE: MEDICATION ASSISTED TREATMENT</t>
  </si>
  <si>
    <t>D.C. Code Mun. Regs. tit. 22-A § 6300. GENERAL PROVISIONS</t>
  </si>
  <si>
    <t>D.C. Code Mun. Regs. tit. 22-A § 6346 SPECIALTY SERVICE: MEDICATION ASSISTED TREATMENT</t>
  </si>
  <si>
    <t>D.C. Code Mun. Regs. tit. 22-A § 6342. CORE SERVICE: SUBSTANCE USE DISORDER COUNSELING/THERAPY; D.C. Code Mun. Regs. tit. 22-A § 6399. DEFINITIONS; D.C. Code Mun. Regs. tit. 22-A § 6399. DEFINITIONS; D.C. Code Mun. Regs. tit. 22-A § 6399. DEFINITIONS; D.C. Code Mun. Regs. tit. 22-A § 6346 SPECIALTY SERVICE: MEDICATION ASSISTED TREATMENT; D.C. Code Mun. Regs. tit. 22-A § 6346 SPECIALTY SERVICE: MEDICATION ASSISTED TREATMENT</t>
  </si>
  <si>
    <t>D.C. Code Mun. Regs. tit. 22-A § 6342. CORE SERVICE: SUBSTANCE USE DISORDER COUNSELING/THERAPY; D.C. Code Mun. Regs. tit. 22-A § 6342. CORE SERVICE: SUBSTANCE USE DISORDER COUNSELING/THERAPY; D.C. Code Mun. Regs. tit. 22-A § 6342. CORE SERVICE: SUBSTANCE USE DISORDER COUNSELING/THERAPY; D.C. Code Mun. Regs. tit. 22-A § 6342. CORE SERVICE: SUBSTANCE USE DISORDER COUNSELING/THERAPY; D.C. Code Mun. Regs. tit. 22-A § 6342. CORE SERVICE: SUBSTANCE USE DISORDER COUNSELING/THERAPY; D.C. Code Mun. Regs. tit. 22-A § 6399. DEFINITIONS; D.C. Code Mun. Regs. tit. 22-A § 6399. DEFINITIONS; D.C. Code Mun. Regs. tit. 22-A § 6399. DEFINITIONS</t>
  </si>
  <si>
    <t>D.C. Code Mun. Regs. tit. 22-A § 6343. CORE SERVICE: DRUG SCREENING</t>
  </si>
  <si>
    <t>D.C. Code Mun. Regs. tit. 22-A § 6339. CORE SERVICE: DIAGNOSTIC ASSESSMENT AND PLAN OF CARE</t>
  </si>
  <si>
    <t>Florida</t>
  </si>
  <si>
    <t>Fla. Admin. Code Ann. r. 64B15-14.009. Standards for Office Based Opioid Addiction Treatment.; Fla. Admin. Code Ann. r. 65D-30.0142. Clinical and Operational Standards for Medication-Assisted Treatment for Opioid Use Disorders.; Fla. Admin. Code Ann. r. 65D-30.0142. Clinical and Operational Standards for Medication-Assisted Treatment for Opioid Use Disorders.; Fla. Stat. § 397.427 Medication-assisted treatment service providers; rehabilitation program; needs assessment and provision of services; persons authorized to issue takeout medication; unlawful operation; penalty; Fla. Stat. § 397.427 Medication-assisted treatment service providers; rehabilitation program; needs assessment and provision of services; persons authorized to issue takeout medication; unlawful operation; penalty</t>
  </si>
  <si>
    <t>Fla. Admin. Code Ann. r. 64B15-14.009 was repealed effective March 18, 2023, after the observance period of this dataset.</t>
  </si>
  <si>
    <t>Fla. Admin. Code Ann. r. 64B15-14.009. Standards for Office Based Opioid Addiction Treatment.; Fla. Stat. § 397.427 Medication-assisted treatment service providers; rehabilitation program; needs assessment and provision of services; persons authorized to issue takeout medication; unlawful operation; penalty; Fla. Stat. § 397.427 Medication-assisted treatment service providers; rehabilitation program; needs assessment and provision of services; persons authorized to issue takeout medication; unlawful operation; penalty</t>
  </si>
  <si>
    <t>Fla. Admin. Code Ann. r. 64B15-14.009 regulates only osteopathic physicians regarding office-based opioid treatment, with no equivalent law regulating other physicians.</t>
  </si>
  <si>
    <t>Fla. Admin. Code Ann. r. 64B15-14.009. Standards for Office Based Opioid Addiction Treatment.</t>
  </si>
  <si>
    <t>Fla. Stat. § 397.427 Medication-assisted treatment service providers; rehabilitation program; needs assessment and provision of services; persons authorized to issue takeout medication; unlawful operation; penalty; Fla. Stat. § 397.427 Medication-assisted treatment service providers; rehabilitation program; needs assessment and provision of services; persons authorized to issue takeout medication; unlawful operation; penalty</t>
  </si>
  <si>
    <t>Florida requires counseling for patients prescribed buprenorphine for OUD in certain practice settings. Osteopathic physicians who prescribe buprenorphine for OUD are also required to refer patients for counseling. See Fla. Admin. Code Ann. r. 64B15-14.009(5)(e).</t>
  </si>
  <si>
    <t>Fla. Admin. Code Ann. r. 64B15-14.009. Standards for Office Based Opioid Addiction Treatment.; Fla. Admin. Code Ann. r. 64B15-14.009. Standards for Office Based Opioid Addiction Treatment.</t>
  </si>
  <si>
    <t>Prescribers must reevaluate  the treatment plan for failure to abstain from illicit drug use, or where treatment goals are not being achieved. Fla. Admin. Code Ann. r. 64B15-14.009(5)(d).</t>
  </si>
  <si>
    <t>Fla. Admin. Code Ann. r. 65D-30.0142. Clinical and Operational Standards for Medication-Assisted Treatment for Opioid Use Disorders.; Fla. Admin. Code Ann. r. 64B15-14.009. Standards for Office Based Opioid Addiction Treatment.</t>
  </si>
  <si>
    <t>Georgia</t>
  </si>
  <si>
    <t>Hawaii</t>
  </si>
  <si>
    <t>Idaho</t>
  </si>
  <si>
    <t>Illinois</t>
  </si>
  <si>
    <t>Indiana</t>
  </si>
  <si>
    <t>IC 12-23-18-7.5 Office based opioid treatment providers; treatment protocol; clinical practice guidelines; IC 12-23-20-1 Application of section; development of treatment protocol; IC 12-23-20-2 Office based opioid treatment; requirements</t>
  </si>
  <si>
    <t>The treatment protocol containing best practice guidelines for the treatment of opiate dependent patients required by IC 12-23-18-7.5(b) and IC 12-23-20-1(b) have been issued through sub-regulatory guidance, which may be accessed through the following link: https://www.in.gov/recovery/files/guidelines-for-treatment-of-oud.pdf.Changes in the law occurred after the validity date of this project which may substantively impact coding.</t>
  </si>
  <si>
    <t>IC 12-23-20-2 Office based opioid treatment; requirements; IC 12-23-18-7.5 Office based opioid treatment providers; treatment protocol; clinical practice guidelines; IC 12-23-20-1 Application of section; development of treatment protocol; IC 12-23-20-2 Office based opioid treatment; requirements</t>
  </si>
  <si>
    <t>Indiana's regulation of buprenorphine prescribing for opioid use disorder (OUD) applies to office based opioid treatment providers, but state law does not define the term "office based opioid treatment provider."</t>
  </si>
  <si>
    <t>IC 12-23-20-2 Office based opioid treatment; requirements</t>
  </si>
  <si>
    <t>IC 25-22.5-2-7(a)(14)(D) requires the promulgation of rules on "[r]equired documentation in a patient's medical record when buprenorphine is prescribed over a specified dosage" but no such rules currently exist.</t>
  </si>
  <si>
    <t>IC 25-22.5-2-7(a)(14)(B) requires the promulgation of rules on "[p]arameters around the frequency and types of visits required for the periodic scheduled visits required by IC 12-23-20-2" but no such rules currently exist.</t>
  </si>
  <si>
    <t>Responses include scheduling an earlier follow up appointment, re-assessing the patient's risk, and re-testing as necessary.</t>
  </si>
  <si>
    <t>IC 12-23-18-7.5 Office based opioid treatment providers; treatment protocol; clinical practice guidelines; IC 12-23-20-1 Application of section; development of treatment protocol; IC 12-23-20-1 Application of section; development of treatment protocol</t>
  </si>
  <si>
    <t>Iowa</t>
  </si>
  <si>
    <t>Kansas</t>
  </si>
  <si>
    <t>Kentucky</t>
  </si>
  <si>
    <t>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908 Ky. Admin. Regs. 1:374. Licensure of nonhospital-based outpatient alcohol and other drug treatment entities.; 902 Ky. Admin. Reg. 20:160. Chemical dependency treatment services and facility specifications</t>
  </si>
  <si>
    <t>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t>
  </si>
  <si>
    <t>See 908 Ky. Admin. Regs. 1:374, § 6 (applying to facilities that provide OUD drugs to 50% or more of their patients and which meet specified ownership criteria) and 902 Ky. Admin. Regs. 20:160, § 5 (applying to practitioners at certain types of practice settings) for additional context-specific regulations.</t>
  </si>
  <si>
    <t>908 Ky. Admin. Regs. 1:374. Licensure of nonhospital-based outpatient alcohol and other drug treatment entities.</t>
  </si>
  <si>
    <t>201 Ky. Admin. Reg. 9:270. Professional standards for prescribing, dispensing, or administering Buprenorphine-Mono-Product or Buprenorphine-Combined-with-Naloxone;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t>
  </si>
  <si>
    <t>Specific dosage regulations apply to (1) patients simultaneously engaged in cancer treatment, hospice, or palliative care; and (2) patients undergoing a major surgery or who have suffered a significant physical trauma.</t>
  </si>
  <si>
    <t>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t>
  </si>
  <si>
    <t>There are instances where buprenorphine maintenance dosages are restricted without exception, There are instances where buprenorphine maintenance dosages above a specified threshold require additional documentation, There are instances where buprenorphine maintenance dosages above a specified threshold require additional consultation(s)</t>
  </si>
  <si>
    <t>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t>
  </si>
  <si>
    <t>Buprenorphine maintenance dosages are restricted without exception for APRNs (FDA-approved dosage limit). See 201 Ky. Admin. Regs. 20:065, § 3(4)(e)(4). A consultation and documentation requirement applies to dosages above 16mg for all prescribers that don’t meet specified criteria. See 201 Ky. Admin. Regs. 20:065, § 3(4)(h) and 201 Ky. Admin. Regs. 9:270, § 2(4)(e)(5)(c).</t>
  </si>
  <si>
    <t>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t>
  </si>
  <si>
    <t>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t>
  </si>
  <si>
    <t>Other includes (1) patients with hypersensitivity to naloxone; and (2) patients transitioning from methadone to buprenorphine.</t>
  </si>
  <si>
    <t>902 Ky. Admin. Reg. 20:160. Chemical dependency treatment services and facility specifications;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908 Ky. Admin. Regs. 1:374. Licensure of nonhospital-based outpatient alcohol and other drug treatment entities.</t>
  </si>
  <si>
    <t>902 Ky. Admin. Reg. 20:160. Chemical dependency treatment services and facility specifications;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908 Ky. Admin. Regs. 1:374. Licensure of nonhospital-based outpatient alcohol and other drug treatment entities.</t>
  </si>
  <si>
    <t>The Kentucky Board of Medical Licensure regulations provide that “[i]ndividual consideration may be given for less frequent testing if a patient is in sustained remission.”</t>
  </si>
  <si>
    <t>The additional requirements apply only to practice settings in which buprenorphine is prescribed to more than a specified threshold of patients and which meet specified ownership criteria.</t>
  </si>
  <si>
    <t>902 Ky. Admin. Reg. 20:160. Chemical dependency treatment services and facility specifications; 902 Ky. Admin. Reg. 20:160. Chemical dependency treatment services and facility specifications; 201 Ky. Admin. Reg. 9:270. Professional standards for prescribing, dispensing, or administering Buprenorphine-Mono-Product or Buprenorphine-Combined-with-Naloxone;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908 Ky. Admin. Regs. 1:374. Licensure of nonhospital-based outpatient alcohol and other drug treatment entities.</t>
  </si>
  <si>
    <t>902 Ky. Admin. Reg. 20:160. Chemical dependency treatment services and facility specifications; 902 Ky. Admin. Reg. 20:160. Chemical dependency treatment services and facility specifications; 201 Ky. Admin. Reg. 9:270. Professional standards for prescribing, dispensing, or administering Buprenorphine-Mono-Product or Buprenorphine-Combined-with-Naloxone; 201 Ky. Admin. Reg. 9:270. Professional standards for prescribing, dispensing, or administering Buprenorphine-Mono-Product or Buprenorphine-Combined-with-Naloxone;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908 Ky. Admin. Regs. 1:374. Licensure of nonhospital-based outpatient alcohol and other drug treatment entities.; 908 Ky. Admin. Regs. 1:374. Licensure of nonhospital-based outpatient alcohol and other drug treatment entities.</t>
  </si>
  <si>
    <t>State regulation of "patient noncompliance" is also triggered by abnormal findings indicated by KASPER.</t>
  </si>
  <si>
    <t>Responses to "patient noncompliance" also include adjustment of dose strength, consultation with a specialist, and an alternative treatment.</t>
  </si>
  <si>
    <t>201 Ky. Admin. Reg. 20:065. Professional standards for prescribing Buprenorphine-MonoProduct or Buprenorphine-Combined-with-Naloxone by APRNs for medication assisted treatment for opioid use disorder; 201 Ky. Admin. Reg. 20:065. Professional standards for prescribing Buprenorphine-MonoProduct or Buprenorphine-Combined-with-Naloxone by APRNs for medication assisted treatment for opioid use disorder; 201 Ky. Admin. Reg. 9:270. Professional standards for prescribing, dispensing, or administering Buprenorphine-Mono-Product or Buprenorphine-Combined-with-Naloxone</t>
  </si>
  <si>
    <t>Louisiana</t>
  </si>
  <si>
    <t>Maine</t>
  </si>
  <si>
    <t>02-373-21 Me. Code R. § 4. Principles of Proper Pain Management; 02-380-21 Me. Code R. § 4. Principles of Proper Pain Management; 02-383-21 Me. Code R. § 4. Principles of Proper Pain Management; 02-396-21 Me. Code R. § 4. Principles of Proper Pain Management; Me. Code R. 02-380-12. JOINT RULE REGARDING OFFICE BASED TREATMENT OF OPIOID USE DISORDER; Me. Code R. 02-373-12. JOINT RULE REGARDING OFFICE BASED TREATMENT OF OPIOID USE DISORDER; Me. Code R. 02-383-12. JOINT RULE REGARDING OFFICE BASED TREATMENT OF OPIOID USE DISORDER; Me. Code R. 02-373-12. JOINT RULE REGARDING OFFICE BASED TREATMENT OF OPIOID USE DISORDER; Me. Code R. 02-380-12. JOINT RULE REGARDING OFFICE BASED TREATMENT OF OPIOID USE DISORDER; Me. Code R. 02-383-12. JOINT RULE REGARDING OFFICE BASED TREATMENT OF OPIOID USE DISORDER</t>
  </si>
  <si>
    <t>02-373-21 Me. Code R. § 4. Principles of Proper Pain Management; 02-380-21 Me. Code R. § 4. Principles of Proper Pain Management; 02-383-21 Me. Code R. § 4. Principles of Proper Pain Management; 02-396-21 Me. Code R. § 4. Principles of Proper Pain Management; Me. Code R. 02-380-12. JOINT RULE REGARDING OFFICE BASED TREATMENT OF OPIOID USE DISORDER; Me. Code R. 02-373-12. JOINT RULE REGARDING OFFICE BASED TREATMENT OF OPIOID USE DISORDER; Me. Code R. 02-373-12.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02-373-12. JOINT RULE REGARDING OFFICE BASED TREATMENT OF OPIOID USE DISORDER; Me. Code R. 02-380-12. JOINT RULE REGARDING OFFICE BASED TREATMENT OF OPIOID USE DISORDER; Me. Code R. 02-383-12. JOINT RULE REGARDING OFFICE BASED TREATMENT OF OPIOID USE DISORDER</t>
  </si>
  <si>
    <t>Maine’s buprenorphine prescribing regulations are a joint rule published by the Board of Licensure in Medicine, Board of Osteopathic Licensure, and State Board of Nursing. The joint rule is codified in three separate but identical sections CMR 02-373-012 (Board of Licensure in Medicine), CMR 02-380-012 (State Board of Nursing), and CMR 02-383-012 (Board of Osteopathic Licensure).</t>
  </si>
  <si>
    <t>Me. Code R. 02-373-12. JOINT RULE REGARDING OFFICE BASED TREATMENT OF OPIOID USE DISORDER; Me. Code R. 02-373-12. JOINT RULE REGARDING OFFICE BASED TREATMENT OF OPIOID USE DISORDER; Me. Code R. 02-380-12.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02-383-12. JOINT RULE REGARDING OFFICE BASED TREATMENT OF OPIOID USE DISORDER; Me. Code R. 02-380-12. JOINT RULE REGARDING OFFICE BASED TREATMENT OF OPIOID USE DISORDER; Me. Code R. 02-373-12. JOINT RULE REGARDING OFFICE BASED TREATMENT OF OPIOID USE DISORDER</t>
  </si>
  <si>
    <t>Maine does not mandate counseling but specifies an “OBOT clinician may recommend to the patient that the patient should participate in ongoing counseling or other behavioral interventions such as recovery programs” based on a required psychosocial assessment and authorizes clinicians to use “appropriate clinical judgments” regarding “whether to deny or discontinue” treatment for patients who do not follow such recommendation(s). 02-373-12 Me. Code R. § 5(4)(B)(2), 02-380-12 Me. Code R. § 5(4)(B)(2), 02-383-12 Me. Code R. § 5(4)(B)(2).</t>
  </si>
  <si>
    <t>Me. Code R. 02-373-12. JOINT RULE REGARDING OFFICE BASED TREATMENT OF OPIOID USE DISORDER; Me. Code R. 02-383-12. JOINT RULE REGARDING OFFICE BASED TREATMENT OF OPIOID USE DISORDER; Me. Code R. 02-380-12. JOINT RULE REGARDING OFFICE BASED TREATMENT OF OPIOID USE DISORDER</t>
  </si>
  <si>
    <t>Although Maine’s buprenorphine regulations explicitly address the use of telehealth, the regulations do not impose any additional requirements or prohibitions specific to the prescribing of buprenorphine via telehealth. 02-373-12 Me. Code R. § 6, 02-380-12 Me. Code R. § 6, 02-383-12 Me. Code R. § 6.</t>
  </si>
  <si>
    <t>Me. Code R. 02-373-12. JOINT RULE REGARDING OFFICE BASED TREATMENT OF OPIOID USE DISORDER; Me. Code R. 02-373-12. JOINT RULE REGARDING OFFICE BASED TREATMENT OF OPIOID USE DISORDER; Me. Code R. 02-380-12.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02-373-12. JOINT RULE REGARDING OFFICE BASED TREATMENT OF OPIOID USE DISORDER; Me. Code R. 02-380-12. JOINT RULE REGARDING OFFICE BASED TREATMENT OF OPIOID USE DISORDER; Me. Code R. 02-383-12. JOINT RULE REGARDING OFFICE BASED TREATMENT OF OPIOID USE DISORDER; Me. Code R. 02-373-12. JOINT RULE REGARDING OFFICE BASED TREATMENT OF OPIOID USE DISORDER; Me. Code R. 02-373-12. JOINT RULE REGARDING OFFICE BASED TREATMENT OF OPIOID USE DISORDER; Me. Code R. 02-380-12.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t>
  </si>
  <si>
    <t>Me. Code R. 02-373-12. JOINT RULE REGARDING OFFICE BASED TREATMENT OF OPIOID USE DISORDER; Me. Code R. 02-373-12. JOINT RULE REGARDING OFFICE BASED TREATMENT OF OPIOID USE DISORDER; Me. Code R. 02-380-12.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t>
  </si>
  <si>
    <t>A patient may be discharged for (1) disruptive behavior that has an adverse effect on the OBOT practice, staff, or other patients such as violence, aggression, threats of violence, drug diversion, trafficking of illicit or prescription drugs, repeated loitering in or near the OBOT facility, and conduct resulting in an observable, negative impact on the patient, and/or staff and/or other patients; (2) incarceration or other relevant change of circumstance; (3) violation of or noncompliance with the treatment agreement; and (4) nonpayment of fees.</t>
  </si>
  <si>
    <t>Me. Code R. 02-373-12. JOINT RULE REGARDING OFFICE BASED TREATMENT OF OPIOID USE DISORDER; Me. Code R. 02-373-12.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02-380-12. JOINT RULE REGARDING OFFICE BASED TREATMENT OF OPIOID USE DISORDER; Me. Code R. 02-380-12. JOINT RULE REGARDING OFFICE BASED TREATMENT OF OPIOID USE DISORDER; Me. Code R. 02-373-12. JOINT RULE REGARDING OFFICE BASED TREATMENT OF OPIOID USE DISORDER; Me. Code R. 02-373-12. JOINT RULE REGARDING OFFICE BASED TREATMENT OF OPIOID USE DISORDER</t>
  </si>
  <si>
    <t>Responses to specified patient non-compliance may also include administrative discharge.</t>
  </si>
  <si>
    <t>Provide OUD patients with education regarding the prevention of opioid overdose. In addition, OBOT clinicians should consider prescribing overdose rescue medications (e.g. naloxone) for all OUD patients. 02-373-12 Me. Code R. § 5(4)(D)(3), 02-380-12 Me. Code R. § 5(4)(D)(3), and 02-383-12 Me. Code R. § 5(4)(D)(3).  See also 02-373-12 Me. Code R. § 5(4)(E)(2), 02-380-12 Me. Code R. § 5(4)(E)(2), and 02-383-12 Me. Code R. § 5(4)(E)(2)</t>
  </si>
  <si>
    <t>Me. Code R. 02-373-12. JOINT RULE REGARDING OFFICE BASED TREATMENT OF OPIOID USE DISORDER; Me. Code R. 02-373-12. JOINT RULE REGARDING OFFICE BASED TREATMENT OF OPIOID USE DISORDER; Me. Code R. 02-373-12. JOINT RULE REGARDING OFFICE BASED TREATMENT OF OPIOID USE DISORDER; Me. Code R. 02-373-12. JOINT RULE REGARDING OFFICE BASED TREATMENT OF OPIOID USE DISORDER; Me. Code R. 02-373-12. JOINT RULE REGARDING OFFICE BASED TREATMENT OF OPIOID USE DISORDER; Me. Code R. 02-380-12. JOINT RULE REGARDING OFFICE BASED TREATMENT OF OPIOID USE DISORDER; Me. Code R. 02-380-12. JOINT RULE REGARDING OFFICE BASED TREATMENT OF OPIOID USE DISORDER; Me. Code R. 02-380-12. JOINT RULE REGARDING OFFICE BASED TREATMENT OF OPIOID USE DISORDER; Me. Code R. 02-380-12. JOINT RULE REGARDING OFFICE BASED TREATMENT OF OPIOID USE DISORDER; Me. Code R. 02-380-12. JOINT RULE REGARDING OFFICE BASED TREATMENT OF OPIOID USE DISORDER; Me. Code R. 02-383-12. JOINT RULE REGARDING OFFICE BASED TREATMENT OF OPIOID USE DISORDER; Me. Code R. 02-383-12. JOINT RULE REGARDING OFFICE BASED TREATMENT OF OPIOID USE DISORDER; Me. Code R. 02-383-12. JOINT RULE REGARDING OFFICE BASED TREATMENT OF OPIOID USE DISORDER; Me. Code R. 02-383-12. JOINT RULE REGARDING OFFICE BASED TREATMENT OF OPIOID USE DISORDER; Me. Code R. 02-383-12. JOINT RULE REGARDING OFFICE BASED TREATMENT OF OPIOID USE DISORDER</t>
  </si>
  <si>
    <t>Me. Code R. 02-373-12. JOINT RULE REGARDING OFFICE BASED TREATMENT OF OPIOID USE DISORDER; Me. Code R. 02-380-12. JOINT RULE REGARDING OFFICE BASED TREATMENT OF OPIOID USE DISORDER; Me. Code R. 02-383-12. JOINT RULE REGARDING OFFICE BASED TREATMENT OF OPIOID USE DISORDER</t>
  </si>
  <si>
    <t>02-373-21 Me. Code R. § 4. Principles of Proper Pain Management; 02-380-21 Me. Code R. § 4. Principles of Proper Pain Management; 02-383-21 Me. Code R. § 4. Principles of Proper Pain Management; 02-396-21 Me. Code R. § 4. Principles of Proper Pain Management; Me. Code R. 02-380-12. JOINT RULE REGARDING OFFICE BASED TREATMENT OF OPIOID USE DISORDER; Me. Code R. 02-373-12. JOINT RULE REGARDING OFFICE BASED TREATMENT OF OPIOID USE DISORDER; Me. Code R. 02-383-12. JOINT RULE REGARDING OFFICE BASED TREATMENT OF OPIOID USE DISORDER; Me. Code R. 02-373-12. JOINT RULE REGARDING OFFICE BASED TREATMENT OF OPIOID USE DISORDER; Me. Code R. 02-373-12. JOINT RULE REGARDING OFFICE BASED TREATMENT OF OPIOID USE DISORDER; Me. Code R. 02-373-12. JOINT RULE REGARDING OFFICE BASED TREATMENT OF OPIOID USE DISORDER; Me. Code R. 02-383-12. JOINT RULE REGARDING OFFICE BASED TREATMENT OF OPIOID USE DISORDER; Me. Code R. 02-383-12. JOINT RULE REGARDING OFFICE BASED TREATMENT OF OPIOID USE DISORDER; Me. Code R. 02-383-12. JOINT RULE REGARDING OFFICE BASED TREATMENT OF OPIOID USE DISORDER; Me. Code R. 02-380-12. JOINT RULE REGARDING OFFICE BASED TREATMENT OF OPIOID USE DISORDER; Me. Code R. 02-380-12. JOINT RULE REGARDING OFFICE BASED TREATMENT OF OPIOID USE DISORDER; Me. Code R. 02-380-12. JOINT RULE REGARDING OFFICE BASED TREATMENT OF OPIOID USE DISORDER</t>
  </si>
  <si>
    <t>Maryland</t>
  </si>
  <si>
    <t>Massachusetts</t>
  </si>
  <si>
    <t>105 Mass. Code Regs. 164.005. Definitions; 105 Mass. Code Regs. 164.005: 164.005: Definitions; 105 Mass. Code Regs. 164.201. Scope; 105 Mass. Code Regs. 164.250. Office-based Opioid Treatment; 105 Mass. Code Regs. 164.006. Part One Scope; 105 Mass. Code Regs. 164.505. Scope</t>
  </si>
  <si>
    <t>Massachusetts regulates the prescribing of buprenorphine for OUD in state-licensed SUD treatment programs.</t>
  </si>
  <si>
    <t>105 Mass. Code Regs. 164.005: 164.005: Definitions; 105 Mass. Code Regs. 164.005. Definitions; 105 Mass. Code Regs. 164.005: 164.005: Definitions; 105 Mass. Code Regs. 164.007. Application Requirements for Licensure or Approval; 105 Mass. Code Regs. 164.201. Scope; 105 Mass. Code Regs. 164.250. Office-based Opioid Treatment; 105 Mass. Code Regs. 164.006. Part One Scope; 105 Mass. Code Regs. 164.505. Scope</t>
  </si>
  <si>
    <t>105 Mass. Code Regs. 164.251. Provision of Services; 105 Mass. Code Regs. 164.255. Additional Service Requirements for Opioid Maintenance; 105 Mass. Code Regs. 164.251. Provision of Services; 105 Mass. Code Regs. 164.082. Special Populations; 105 Mass. Code Regs. 164.082. Special Populations; 105 Mass. Code Regs. 164.582: Special Populations; 105 Mass. Code Regs. 164.582: Special Populations; 105 Mass. Code Regs. 164.582: Special Populations</t>
  </si>
  <si>
    <t>105 Mass. Code Regs. 164.251. Provision of Services; 105 Mass. Code Regs. 164.255. Additional Service Requirements for Opioid Maintenance; 105 Mass. Code Regs. 164.251. Provision of Services; 105 Mass. Code Regs. 164.082. Special Populations; 105 Mass. Code Regs. 164.082. Special Populations; 105 Mass. Code Regs. 164.082. Special Populations; 105 Mass. Code Regs. 164.582: Special Populations; 105 Mass. Code Regs. 164.582: Special Populations; 105 Mass. Code Regs. 164.582: Special Populations</t>
  </si>
  <si>
    <t>105 Mass. Code Regs. 164.082 also contains specific criteria for prescribing buprenorphine to young people and the elderly.</t>
  </si>
  <si>
    <t>105 Mass. Code Regs. 164.074. Minimum Treatment Service Requirements; 105 Mass. Code Regs. 164.074. Minimum Treatment Service Requirements; 105 Mass. Code Regs. 164.074. Minimum Treatment Service Requirements; 105 Mass. Code Regs. 164.202. Provision of Services; 105 Mass. Code Regs. 164.574: Minimum Treatment Service Requirements; 105 Mass. Code Regs. 164.574: Minimum Treatment Service Requirements; 105 Mass. Code Regs. 164.574: Minimum Treatment Service Requirements</t>
  </si>
  <si>
    <t>105 Mass. Code Regs. 164.074. Minimum Treatment Service Requirements; 105 Mass. Code Regs. 164.074. Minimum Treatment Service Requirements; 105 Mass. Code Regs. 164.202. Provision of Services; 105 Mass. Code Regs. 164.574: Minimum Treatment Service Requirements; 105 Mass. Code Regs. 164.574: Minimum Treatment Service Requirements</t>
  </si>
  <si>
    <t>Counseling must "conform to accepted standards of care, uses evidence-based practices, and monitors progress and outcomes." 105 Mass. Code Regs. 164.074(D).</t>
  </si>
  <si>
    <t>105 Mass. Code Regs. 164.255. Additional Service Requirements for Opioid Maintenance; 105 Mass. Code Regs. 164.260. Diversion Control</t>
  </si>
  <si>
    <t>105 Mass. Code Regs. 164.005: 164.005: Definitions; 105 Mass. Code Regs. 164.005. Definitions; 105 Mass. Code Regs. 164.005: 164.005: Definitions; 105 Mass. Code Regs. 164.007. Application Requirements for Licensure or Approval; 105 Mass. Code Regs. 164.250. Office-based Opioid Treatment</t>
  </si>
  <si>
    <t>105 Mass. Code Regs. 164.200 specifies that “Programs may provide services through telemedicine as appropriate and based on federal guidance.”</t>
  </si>
  <si>
    <t>105 Mass. Code Regs. 164.078. Behavior Management; 105 Mass. Code Regs. 164.075. Termination and Discharge; 105 Mass. Code Regs. 164.255. Additional Service Requirements for Opioid Maintenance; 105 Mass. Code Regs. 64.575: Termination and Discharge</t>
  </si>
  <si>
    <t>105 Mass. Code Regs. 164.075. Termination and Discharge; 105 Mass. Code Regs. 164.078. Behavior Management; 105 Mass. Code Regs. 164.255. Additional Service Requirements for Opioid Maintenance; 105 Mass. Code Regs. 64.575: Termination and Discharge</t>
  </si>
  <si>
    <t>[P]atients or residents who refuse to provide information required for necessary coordination of treatment or in an emergency situation where the patient's or resident's continuation in the program presents an immediate and substantial threat of physical harm to other patients or residents, program personnel or property. 105 Mass. Code Regs. 164.075(C).</t>
  </si>
  <si>
    <t>The prohibition on involuntary discharge applies to responses to drug screens. The requirement to document non-compliance applies only when a patient is involuntarily discharged.</t>
  </si>
  <si>
    <t>105 Mass. Code Regs. 164.251. Provision of Services; 105 Mass. Code Regs. 164.072. Assessment; 105 Mass. Code Regs. 164.251. Provision of Services; 105 Mass. Code Regs. 164.251. Provision of Services; 105 Mass. Code Regs. 164.251. Provision of Services; 105 Mass. Code Regs. 164.572: Assessment</t>
  </si>
  <si>
    <t>105 Mass. Code Regs. 164.074. Minimum Treatment Service Requirements; 105 Mass. Code Regs. 164.074. Minimum Treatment Service Requirements; 105 Mass. Code Regs. 164.574: Minimum Treatment Service Requirements; 105 Mass. Code Regs. 164.574: Minimum Treatment Service Requirements</t>
  </si>
  <si>
    <t>105 Mass. Code Regs. 164.005. Definitions</t>
  </si>
  <si>
    <t>Michigan</t>
  </si>
  <si>
    <t>Mich. Admin. Code r. 325.1303. Application; licensing requirement; review process; licensure.; Mich. Admin. Code r. 325.1383. Medication assisted treatment (MAT) services; requirements.</t>
  </si>
  <si>
    <t>Mich. Admin. Code r. 325.1303. Application; licensing requirement; review process; licensure.</t>
  </si>
  <si>
    <t>Mich. Admin. Code r. 325.1383. Medication assisted treatment (MAT) services; requirements.</t>
  </si>
  <si>
    <t>Mich. Admin. Code r. 325.1383. Medication assisted treatment (MAT) services; requirements.; Mich. Admin. Code r. 325.1383. Medication assisted treatment (MAT) services; requirements.</t>
  </si>
  <si>
    <t xml:space="preserve"> A positive test for drugs other than methadone and methadone metabolites, buprenorphine and buprenorphine metabolites, legally prescribed drugs, or medical marihuana, requires the licensee to address and record all interventions in the recipient record. Mich. Admin. Code r. 325.1383</t>
  </si>
  <si>
    <t>Mich. Admin. Code r. 325.1359. Support and referral services.</t>
  </si>
  <si>
    <t>Minnesota</t>
  </si>
  <si>
    <t>Mississippi</t>
  </si>
  <si>
    <t>Missouri</t>
  </si>
  <si>
    <t>Mo. Rev. Stat. § 334.037. Assistant physicians, collaborative practice arrangements, requirements--rulemaking authority--identification badges required, when--prescriptive authority; Mo. Rev. Stat. § 334.104. Collaborative practice arrangements, form, contents, delegation of authority--rules, approval, restrictions--disciplinary actions--notice of collaborative practice or physician assistant agreements to board, when--certain nurses may provide anesthesia services, when--contract limitations; Mo. Rev. Stat. § 334.747. Prescribing controlled substances authorized, when--collaborating physicians—certification; Mo. Code Regs. Ann. tit. 20, § 2150-2.260. Assistant Physician-- Certificate of Prescriptive Authority; Mo. Code Regs. Ann. tit. 20, § 2150-2.240. Assistant Physician Collaborative Practice Agreements; Mo. Rev. Stat. § 630.875. Citation of law--definitions--program created, purpose--requirements--rulemaking authority; Mo. Rev. Stat. § 630.875. Citation of law--definitions--program created, purpose--requirements--rulemaking authority; Mo. Code Regs. Ann. tit. 20, § 2150-5.100. Collaborative Practice Arrangement with Nurses.; Mo. Code Regs. Ann. tit. 20, § 2150-7.130. Applicants for Certificate of Controlled Substance Prescriptive Authority; Mo. Code Regs. Ann. tit. 20, § 2200-4.200. Collaborative Practice.</t>
  </si>
  <si>
    <t>Missouri’s regulations apply when an assistant physician, physician assistant, or advance practice registered nurse prescribes buprenorphine for “patients receiving medication-assisted treatment for substance use disorders under the direction of [a] collaborating physician." Mo. Rev. Stat. § 334.037(12)(1); Mo. Rev. Stat. § 334.104(2); Mo. Rev. Stat. § 334.747(1); Mo. Code Regs. Ann. tit. 20, § 2150-2.240(2)(E)(8); Mo. Code Regs. Ann. tit. 20, § 2150-2.260(1)(C); Mo. Code Regs. Ann. tit. 20, § 2150-5.100(3)(G)(9); Mo. Code Regs. Ann. tit. 20, § 2150-7.130(7);  Mo. Code Regs. Ann. tit. 20, § 2200-4.200(3)(G)(9).</t>
  </si>
  <si>
    <t>Mo. Code Regs. Ann. tit. 20, § 2150-2.260. Assistant Physician-- Certificate of Prescriptive Authority; Mo. Code Regs. Ann. tit. 20, § 2150-2.240. Assistant Physician Collaborative Practice Agreements; Mo. Rev. Stat. § 334.037. Assistant physicians, collaborative practice arrangements, requirements--rulemaking authority--identification badges required, when--prescriptive authority; Mo. Rev. Stat. § 334.104. Collaborative practice arrangements, form, contents, delegation of authority--rules, approval, restrictions--disciplinary actions--notice of collaborative practice or physician assistant agreements to board, when--certain nurses may provide anesthesia services, when--contract limitations; Mo. Rev. Stat. § 334.747. Prescribing controlled substances authorized, when--collaborating physicians—certification; Mo. Code Regs. Ann. tit. 20, § 2150-5.100. Collaborative Practice Arrangement with Nurses.; Mo. Code Regs. Ann. tit. 20, § 2150-7.130. Applicants for Certificate of Controlled Substance Prescriptive Authority; Mo. Code Regs. Ann. tit. 20, § 2200-4.200. Collaborative Practice.</t>
  </si>
  <si>
    <t>Missouri’s substantive laws regulating the prescribing of buprenorphine for opioid use disorder do not explicitly incorporate federal law on buprenorphine, including provisions related to the X-waiver. However, certain provisions related to the state’s Improved Access to Treatment for Opioid Addictions (IATOA) Program reference “collaborating with a physician who is waiver-certified.” See Mo. Rev. Stat. § 630.875(6); Mo. Code Regs. Ann. tit. 20, §§ 2150-2.240(1)(B)(3), 2150-5.100(2)(B)(3), 2150-7.135(8), 2200-4.200(2)(B)(3).</t>
  </si>
  <si>
    <t>Montana</t>
  </si>
  <si>
    <t>Nebraska</t>
  </si>
  <si>
    <t>Nevada</t>
  </si>
  <si>
    <t>New Hampshire</t>
  </si>
  <si>
    <t>New Hampshire does not impose its own buprenorphine prescribing restrictions but instead has regulations passed by various regulatory boards which direct practitioners to ASAM guidance from 2015. N.H. Code Admin. R. Den 503.07; N.H. Code Admin. R. Nur 502.07; N.H. Code Admin. R. Med 502.07; N.H. Code Admin. R. Opt 504.07; N.H. Code Admin. R. Pod 502.07. Please note that these guidelines are out of date, as ASAM released a full update in 2022.</t>
  </si>
  <si>
    <t>New Jersey</t>
  </si>
  <si>
    <t>N.J. Admin. Code § 10:161B-11.16 Office based opioid treatment; N.J. Admin. Code § 10:161B Appendix B. Buprenorphine Guidelines; N.J. Admin. Code § 10:161B Appendix B. Buprenorphine Guidelines; N.J. Admin. Code § 10:161B Appendix B. Buprenorphine Guidelines; N.J. Admin. Code § 8:111 Appendix B. Buprenorphine Guidelines; N.J. Admin. Code § 8:111 Appendix B. Buprenorphine Guidelines; N.J. Admin. Code § 8:111 Appendix B. Buprenorphine Guidelines; N.J. Admin. Code § 8:111-7.1 Provision of medical services</t>
  </si>
  <si>
    <t>N.J. Admin. Code § 10:161B-11.16 Office based opioid treatment; N.J. Admin. Code § 10:161B Appendix B. Buprenorphine Guidelines; N.J. Admin. Code § 8:111 Appendix B. Buprenorphine Guidelines; N.J. Admin. Code § 8:111-7.1 Provision of medical services</t>
  </si>
  <si>
    <t>New Jersey’s buprenorphine prescribing regulations apply to licensed outpatient and residential substance use disorder treatment facilities or programs N.J. Admin. Code §§ 8:111-1.3, 8:111-7.1(a), 10:161B-1.3, 10:161B-11.16</t>
  </si>
  <si>
    <t>N.J. Admin. Code § 10:161B Appendix B. Buprenorphine Guidelines; N.J. Admin. Code § 10:161B Appendix B. Buprenorphine Guidelines; N.J. Admin. Code § 10:161B Appendix B. Buprenorphine Guidelines; N.J. Admin. Code § 10:161B-11.16 Office based opioid treatment; N.J. Admin. Code § 8:111 Appendix B. Buprenorphine Guidelines; N.J. Admin. Code § 8:111 Appendix B. Buprenorphine Guidelines; N.J. Admin. Code § 8:111 Appendix B. Buprenorphine Guidelines; N.J. Admin. Code § 8:111-7.1 Provision of medical services; N.J. Admin. Code § 8:111-10.4 Co-occurring services; N.J. Admin. Code § 10:161B-10.4 Co-occurring services</t>
  </si>
  <si>
    <t>N.J. Admin. Code § 10:161B Appendix B. Buprenorphine Guidelines; N.J. Admin. Code § 10:161B Appendix B. Buprenorphine Guidelines; N.J. Admin. Code § 10:161B Appendix B. Buprenorphine Guidelines; N.J. Admin. Code § 8:111 Appendix B. Buprenorphine Guidelines; N.J. Admin. Code § 8:111 Appendix B. Buprenorphine Guidelines; N.J. Admin. Code § 8:111 Appendix B. Buprenorphine Guidelines; N.J. Admin. Code § 8:111 Appendix B. Buprenorphine Guidelines; N.J. Admin. Code § 8:111-10.4 Co-occurring services; N.J. Admin. Code § 10:161B-10.4 Co-occurring services</t>
  </si>
  <si>
    <t>N.J. Admin. Code § 10:161B Appendix B(IV)(B)(1) and N.J. Admin. Code § 8:111 Appendix B(IV)(B)(1) include specific regulations for persons on buprenorphine maintenance with acute pain.</t>
  </si>
  <si>
    <t>N.J. Admin. Code § 10:161B Appendix B. Buprenorphine Guidelines; N.J. Admin. Code § 10:161B-11.16 Office based opioid treatment; N.J. Admin. Code § 10:161B Appendix B. Buprenorphine Guidelines; N.J. Admin. Code § 8:111 Appendix B. Buprenorphine Guidelines; N.J. Admin. Code § 8:111 Appendix B. Buprenorphine Guidelines; N.J. Admin. Code § 8:111-7.1 Provision of medical services; N.J. Admin. Code § 8:111 Appendix B. Buprenorphine Guidelines; N.J. Admin. Code § 10:161B Appendix B. Buprenorphine Guidelines</t>
  </si>
  <si>
    <t>Under N.J. Admin. Code § 10:161B Appendix B (II)(E) &amp; N.J. Admin. Code § 8:111 Appendix B(II)(E), Subutex is the "formulation of choice" for detoxification in the inpatient setting while Suboxone is the "formulation of choice" for use in an outpatient detoxification setting.</t>
  </si>
  <si>
    <t>N.J. Admin. Code § 10:161B Appendix B. Buprenorphine Guidelines; N.J. Admin. Code § 10:161B-11.16 Office based opioid treatment; N.J. Admin. Code § 8:111 Appendix B. Buprenorphine Guidelines; N.J. Admin. Code § 8:111 Appendix B. Buprenorphine Guidelines; N.J. Admin. Code § 8:111 Appendix B. Buprenorphine Guidelines; N.J. Admin. Code § 10:161B Appendix B. Buprenorphine Guidelines; N.J. Admin. Code § 10:161B Appendix B. Buprenorphine Guidelines</t>
  </si>
  <si>
    <t>N.J. Admin. Code § 10:161B-11.16 Office based opioid treatment; N.J. Admin. Code § 8:111 Appendix B. Buprenorphine Guidelines; N.J. Admin. Code § 8:111 Appendix B. Buprenorphine Guidelines; N.J. Admin. Code § 8:111 Appendix B. Buprenorphine Guidelines; N.J. Admin. Code § 10:161B Appendix B. Buprenorphine Guidelines; N.J. Admin. Code § 10:161B Appendix B. Buprenorphine Guidelines; N.J. Admin. Code § 8:111-7.1 Provision of medical services; N.J. Admin. Code § 8:111-10.1 Provision of substance abuse counseling; N.J. Admin. Code § 8:111-10.1 Provision of substance abuse counseling; N.J. Admin. Code § 10:161B-10.1 Provision of substance abuse counseling; N.J. Admin. Code § 10:161B-10.1 Provision of substance abuse counseling; N.J. Admin. Code § 10:161B Appendix B. Buprenorphine Guidelines</t>
  </si>
  <si>
    <t>N.J. Admin. Code § 10:161B-10.1 Provision of substance abuse counseling; N.J. Admin. Code § 10:161B-10.1 Provision of substance abuse counseling; N.J. Admin. Code § 8:111-10.1 Provision of substance abuse counseling; N.J. Admin. Code § 8:111-10.1 Provision of substance abuse counseling; N.J. Admin. Code § 8:111-10.1 Provision of substance abuse counseling</t>
  </si>
  <si>
    <t>N.J. Admin. Code § 8:111 Appendix B. Buprenorphine Guidelines; N.J. Admin. Code § 8:111 Appendix B. Buprenorphine Guidelines; N.J. Admin. Code § 8:111 Appendix B. Buprenorphine Guidelines; N.J. Admin. Code § 8:111-10.1 Provision of substance abuse counseling; N.J. Admin. Code § 8:111-10.1 Provision of substance abuse counseling; N.J. Admin. Code § 8:111-10.1 Provision of substance abuse counseling; N.J. Admin. Code § 10:161B-10.1 Provision of substance abuse counseling; N.J. Admin. Code § 10:161B-10.1 Provision of substance abuse counseling; N.J. Admin. Code § 10:161B-10.1 Provision of substance abuse counseling; N.J. Admin. Code § 10:161B-10.1 Provision of substance abuse counseling; N.J. Admin. Code § 10:161B-10.1 Provision of substance abuse counseling; N.J. Admin. Code § 10:161B Appendix B. Buprenorphine Guidelines</t>
  </si>
  <si>
    <t>N.J. Admin. Code § 10:161B-9.2 Client treatment planning; N.J. Admin. Code § 8:111-9.2 Client treatment planning</t>
  </si>
  <si>
    <t>New Jersey’s buprenorphine guidelines reference a maximum number of patients to whom a practitioner may prescribe buprenorphine for OUD at one time. N.J. Admin. Code §§ 8:111 Appendix B(I), 10:161B Appendix B(I). However, these references are merely descriptive of repealed federal laws rather than independent restrictions imposed by the state.</t>
  </si>
  <si>
    <t>N.J. Admin. Code § 10:161B Appendix B. Buprenorphine Guidelines; N.J. Admin. Code § 10:161B Appendix B. Buprenorphine Guidelines; N.J. Admin. Code § 10:161B-11.16 Office based opioid treatment; N.J. Admin. Code § 8:111 Appendix B. Buprenorphine Guidelines; N.J. Admin. Code § 8:111 Appendix B. Buprenorphine Guidelines; N.J. Admin. Code § 8:111-7.1 Provision of medical services; N.J. Admin. Code § 8:111-9.1 Client assessment; N.J. Admin. Code § 10:161B-9.1 Client assessment</t>
  </si>
  <si>
    <t>N.J. Admin. Code § 8:111 Appendix B. Buprenorphine Guidelines; N.J. Admin. Code § 10:161B Appendix B. Buprenorphine Guidelines; N.J. Admin. Code § 8:111-9.2 Client treatment planning; N.J. Admin. Code § 8:111-10.1 Provision of substance abuse counseling; N.J. Admin. Code § 8:111-10.1 Provision of substance abuse counseling; N.J. Admin. Code § 8:111-10.3 Supportive services; N.J. Admin. Code § 10:161B-9.2 Client treatment planning; N.J. Admin. Code § 10:161B-9.2 Client treatment planning; N.J. Admin. Code § 10:161B-10.3 Supportive services; N.J. Admin. Code § 8:111-9.2 Client treatment planning</t>
  </si>
  <si>
    <t>N.J. Admin. Code § 10:161B-9.2 Client treatment planning; N.J. Admin. Code § 10:161B-9.2 Client treatment planning; N.J. Admin. Code § 8:111-10.1 Provision of substance abuse counseling; N.J. Admin. Code § 8:111-10.1 Provision of substance abuse counseling; N.J. Admin. Code § 8:111-10.3 Supportive services; N.J. Admin. Code § 8:111-9.2 Client treatment planning; N.J. Admin. Code § 8:111-9.2 Client treatment planning; N.J. Admin. Code § 10:161B-10.3 Supportive services</t>
  </si>
  <si>
    <t>N.J. Admin. Code § 10:161B Appendix B. Buprenorphine Guidelines; N.J. Admin. Code § 10:161B Appendix B. Buprenorphine Guidelines; N.J. Admin. Code § 8:111 Appendix B. Buprenorphine Guidelines; N.J. Admin. Code § 8:111 Appendix B. Buprenorphine Guidelines</t>
  </si>
  <si>
    <t>New Mexico</t>
  </si>
  <si>
    <t>New York</t>
  </si>
  <si>
    <t>N.Y. Comp. Codes R. &amp; Regs. tit. 10, § 80.84 Practitioners and pharmacies; prescribing, administering and dispensing for the treatment of narcotic addiction; N.Y. Comp. Codes R. &amp; Regs. tit. 14, § 822.7 General program standards; N.Y. Comp. Codes R. &amp; Regs. tit. 14, § 822.3. Applicability</t>
  </si>
  <si>
    <t>N.Y. Comp. Codes R. &amp; Regs. tit. 14, § 822.7 General program standards; N.Y. Comp. Codes R. &amp; Regs. tit. 14, § 822.3. Applicability</t>
  </si>
  <si>
    <t>January 20, 2023, guidance from the New York Department of Health indicates that N.Y. Comp. Codes R. &amp; Regs. tit. 10, § 80.84 has limited substantive effect following adoption of the federal Mainstreaming Addiction Treatment (MAT) Act. Other state laws regulating buprenorphine prescribing for OUD apply only within the context of treatment programs regulated by the New York Office of Addiction Services and Supports (OASAS).</t>
  </si>
  <si>
    <t>N.Y. Comp. Codes R. &amp; Regs. tit. 14, § 822.8 Patient records/treatment planning; N.Y. Comp. Codes R. &amp; Regs. tit. 14, § 800.5 Access to treatment; N.Y. Comp. Codes R. &amp; Regs. tit. 14, § 819.5 Post admission procedures</t>
  </si>
  <si>
    <t>N.Y. Comp. Codes R. &amp; Regs. tit. 14, § 822.7 General program standards; N.Y. Comp. Codes R. &amp; Regs. tit. 14, § 822.7 General program standards; N.Y. Comp. Codes R. &amp; Regs. tit. 14, § 822-4.2 General program standards; N.Y. Comp. Codes R. &amp; Regs. tit. 14, § 822-4.9 Additional locations</t>
  </si>
  <si>
    <t>N.Y. Comp. Codes R. &amp; Regs. tit. 14, § 822.7 General program standards; N.Y. Comp. Codes R. &amp; Regs. tit. 14, § 822.7 General program standards; N.Y. Comp. Codes R. &amp; Regs. tit. 14, § 822.5 Definitions; N.Y. Comp. Codes R. &amp; Regs. tit. 14, § 822.5 Definitions; N.Y. Comp. Codes R. &amp; Regs. tit. 14, § 822-2.1 Definitions; N.Y. Comp. Codes R. &amp; Regs. tit. 14, § 822-2.1 Definitions</t>
  </si>
  <si>
    <t>N.Y. Comp. Codes R. &amp; Regs. tit. 14, § 822.7 General program standards; N.Y. Comp. Codes R. &amp; Regs. tit. 14, § 822.7 General program standards; N.Y. Comp. Codes R. &amp; Regs. tit. 14, § 822.7 General program standards; N.Y. Comp. Codes R. &amp; Regs. tit. 14, § 822.7 General program standards; N.Y. Comp. Codes R. &amp; Regs. tit. 14, § 822.7 General program standards; N.Y. Comp. Codes R. &amp; Regs. tit. 14, § 822.7 General program standards</t>
  </si>
  <si>
    <t>N.Y. Comp. Codes R. &amp; Regs. tit. 14, § 830.5 Telehealth; N.Y. Comp. Codes R. &amp; Regs. tit. 14, § 830.5 Telehealth; N.Y. Comp. Codes R. &amp; Regs. tit. 14, § 822.7 General program standards; N.Y. Comp. Codes R. &amp; Regs. tit. 14, § 830.3. Definitions</t>
  </si>
  <si>
    <t>New York’s regulations establish additional requirements related to the use of telemedicine by SUD treatment providers regulated by the Office of Addiction Services and Supports (OASAS), including when such providers prescribe buprenorphine for OUD via telehealth. However, these additional requirements are not specific to buprenorphine.</t>
  </si>
  <si>
    <t>N.Y. Comp. Codes R. &amp; Regs. tit. 14, § 815.6 Patient responsibilities; N.Y. Comp. Codes R. &amp; Regs. tit. 14, § 815.6 Patient responsibilities; N.Y. Comp. Codes R. &amp; Regs. tit. 14, § 815.6 Patient responsibilities; N.Y. Comp. Codes R. &amp; Regs. tit. 14, § 815.6 Patient responsibilities; N.Y. Comp. Codes R. &amp; Regs. tit. 14, § 815.6 Patient responsibilities; N.Y. Comp. Codes R. &amp; Regs. tit. 14, § 815.6 Patient responsibilities; N.Y. Comp. Codes R. &amp; Regs. tit. 14, § 815.8 Toxicology testing; N.Y. Comp. Codes R. &amp; Regs. tit. 14, § 822-4.5 Treatment/Recovery plan</t>
  </si>
  <si>
    <t>N.Y. Comp. Codes R. &amp; Regs. tit. 14, § 815.6 Patient responsibilities; N.Y. Comp. Codes R. &amp; Regs. tit. 14, § 815.6 Patient responsibilities; N.Y. Comp. Codes R. &amp; Regs. tit. 14, § 815.6 Patient responsibilities; N.Y. Comp. Codes R. &amp; Regs. tit. 14, § 815.8 Toxicology testing; N.Y. Comp. Codes R. &amp; Regs. tit. 14, § 822-4.5 Treatment/Recovery plan</t>
  </si>
  <si>
    <t>Non-compliance also occurs when a patient "is disruptive to the outpatient program.” N.Y. Comp. Codes R. &amp; Regs. tit. 14, § 822-4.5(f).</t>
  </si>
  <si>
    <t>N.Y. Comp. Codes R. &amp; Regs. tit. 14, § 815.6 Patient responsibilities; N.Y. Comp. Codes R. &amp; Regs. tit. 14, § 815.6 Patient responsibilities; N.Y. Comp. Codes R. &amp; Regs. tit. 14, § 815.6 Patient responsibilities; N.Y. Comp. Codes R. &amp; Regs. tit. 14, § 815.6 Patient responsibilities; N.Y. Comp. Codes R. &amp; Regs. tit. 14, § 815.6 Patient responsibilities; N.Y. Comp. Codes R. &amp; Regs. tit. 14, § 815.8 Toxicology testing; N.Y. Comp. Codes R. &amp; Regs. tit. 14, § 822-4.5 Treatment/Recovery plan</t>
  </si>
  <si>
    <t>New York regulations require that providers “address patient non-adherence with timely and appropriate incremental interventions that are strength-based, person centered, trauma-informed, and designed to assist patients in responding positively to treatment. Such incremental interventions shall be incorporated in the patient's treatment/recovery plan, be time-limited, and be documented in the patient's record.” 14 NYCRR § 815.6(b)(2). Responses to non-adherence may not “include delay or denial of any clinical, medical, or other required services vital to the health or recovery of the patient,” 14 NYCRR § 815.6(b)(3), and patients must first receive a warning for “any conduct that could result in a recommendation of discharge with continued non-adherence.” 14 NYCRR § 815.6(b)(4). Additionally, providers “may not discharge a patient solely for their refusal to participate in a recommended service,”  14 NYCRR § 815.6(b)(5), or use toxicology testing as a punitive tool. 14 NYCRR § 815.8(a).</t>
  </si>
  <si>
    <t>N.Y. Comp. Codes R. &amp; Regs. tit. 14, § 800.6 Access to medication for addiction treatment; N.Y. Comp. Codes R. &amp; Regs. tit. 14, § 800.6 Access to medication for addiction treatment; N.Y. Comp. Codes R. &amp; Regs. tit. 14, § 815.4 Provider requirements; N.Y. Comp. Codes R. &amp; Regs. tit. 14, § 815.5 Patient rights; N.Y. Comp. Codes R. &amp; Regs. tit. 14, § 819.6 Record keeping; N.Y. Comp. Codes R. &amp; Regs. tit. 14, § 819.6 Record keeping; N.Y. Comp. Codes R. &amp; Regs. tit. 14, § 820.5 General program standards</t>
  </si>
  <si>
    <t>N.Y. Comp. Codes R. &amp; Regs. tit. 14, § 822.8 Patient records/treatment planning; N.Y. Comp. Codes R. &amp; Regs. tit. 14, § 822.7 General program standards; N.Y. Comp. Codes R. &amp; Regs. tit. 14, § 822.7 General program standards; N.Y. Comp. Codes R. &amp; Regs. tit. 14, § 822.8 Patient records/treatment planning; N.Y. Comp. Codes R. &amp; Regs. tit. 14, § 822.5 Definitions; N.Y. Comp. Codes R. &amp; Regs. tit. 14, § 822.5 Definitions; N.Y. Comp. Codes R. &amp; Regs. tit. 14, § 22-4.3 Admission assessment and initial services; N.Y. Comp. Codes R. &amp; Regs. tit. 14, § 22-4.3 Admission assessment and initial services</t>
  </si>
  <si>
    <t>N.Y. Comp. Codes R. &amp; Regs. tit. 14, § 822.7 General program standards; N.Y. Comp. Codes R. &amp; Regs. tit. 14, § 822.7 General program standards;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819.5 Post admission procedures; N.Y. Comp. Codes R. &amp; Regs. tit. 14, § 819.5 Post admission procedures; N.Y. Comp. Codes R. &amp; Regs. tit. 14, § 820.5 General program standards; N.Y. Comp. Codes R. &amp; Regs. tit. 14, § 820.5 General program standards; N.Y. Comp. Codes R. &amp; Regs. tit. 14, § 822.7 General program standards; N.Y. Comp. Codes R. &amp; Regs. tit. 14, § 822-4.2 General program standards; N.Y. Comp. Codes R. &amp; Regs. tit. 14, § 822-4.2 General program standards; N.Y. Comp. Codes R. &amp; Regs. tit. 14, § 822-4.4 Comprehensive evaluation; N.Y. Comp. Codes R. &amp; Regs. tit. 14, § 822-4.5 Treatment/Recovery plan; N.Y. Comp. Codes R. &amp; Regs. tit. 14, § 822-4.5 Treatment/Recovery plan; N.Y. Comp. Codes R. &amp; Regs. tit. 14, § 819.3 Standards applicable to all residential service providers; N.Y. Comp. Codes R. &amp; Regs. tit. 14, § 822-4.2 General program standards</t>
  </si>
  <si>
    <t>N.Y. Comp. Codes R. &amp; Regs. tit. 14, § 822.7 General program standards; N.Y. Comp. Codes R. &amp; Regs. tit. 14, § 820.5 General program standards; N.Y. Comp. Codes R. &amp; Regs. tit. 14, § 822.7 General program standards;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819.3 Standards applicable to all residential service providers; N.Y. Comp. Codes R. &amp; Regs. tit. 14, § 819.5 Post admission procedures; N.Y. Comp. Codes R. &amp; Regs. tit. 14, § 820.5 General program standards; N.Y. Comp. Codes R. &amp; Regs. tit. 14, § 822-4.2 General program standards; N.Y. Comp. Codes R. &amp; Regs. tit. 14, § 822-4.2 General program standards; N.Y. Comp. Codes R. &amp; Regs. tit. 14, § 822-4.5 Treatment/Recovery plan; N.Y. Comp. Codes R. &amp; Regs. tit. 14, § 822-4.5 Treatment/Recovery plan</t>
  </si>
  <si>
    <t>N.Y. Comp. Codes R. &amp; Regs. tit. 10, § 80.84 Practitioners and pharmacies; prescribing, administering and dispensing for the treatment of narcotic addiction; N.Y. Comp. Codes R. &amp; Regs. tit. 10, § 80.84 Practitioners and pharmacies; prescribing, administering and dispensing for the treatment of narcotic addiction; N.Y. Comp. Codes R. &amp; Regs. tit. 14, § 800.6 Access to medication for addiction treatment; N.Y. Comp. Codes R. &amp; Regs. tit. 14, § 800.6 Access to medication for addiction treatment; N.Y. Comp. Codes R. &amp; Regs. tit. 14, § 800.4. Definitions; N.Y. Comp. Codes R. &amp; Regs. tit. 14, § 822-2.1 Definitions</t>
  </si>
  <si>
    <t>N.Y. Comp. Codes R. &amp; Regs. tit. 14, § 800.6 Access to medication for addiction treatment; N.Y. Comp. Codes R. &amp; Regs. tit. 14, § 800.6 Access to medication for addiction treatment; N.Y. Comp. Codes R. &amp; Regs. tit. 14, § 800.4. Definitions; N.Y. Comp. Codes R. &amp; Regs. tit. 10, § 404.12. Staffing; N.Y. Comp. Codes R. &amp; Regs. tit. 14, § 598.12 Staffing; N.Y. Comp. Codes R. &amp; Regs. tit. 14, § 825.12. Staffing; N.Y. Comp. Codes R. &amp; Regs. tit. 14, § 822-2.1 Definitions</t>
  </si>
  <si>
    <t>North Carolina</t>
  </si>
  <si>
    <t>North Dakota</t>
  </si>
  <si>
    <t>Ohio</t>
  </si>
  <si>
    <t>Ohio Admin. Code 4730-4-03. Office-based treatment for opioid addiction.; Ohio Rev. Code § 4729.553 Office-based opioid treatment; Ohio Admin. Code 4731-33-03. Office-based treatment for opioid addiction.</t>
  </si>
  <si>
    <t>Ohio Admin. Code 4723-9-13. Medication-assisted treatment.; Ohio Admin. Code 4730-4-01 Definitions; Ohio Admin. Code 4731-33-01 Definitions; Ohio Rev. Code § 4729.553 Office-based opioid treatment; Ohio Rev. Code § 4729.553 Office-based opioid treatment; Ohio Rev. Code § 4729.553 Office-based opioid treatment</t>
  </si>
  <si>
    <t>Ohio Rev. Code § 4729.553 Office-based opioid treatment; Ohio Rev. Code § 4729.553 Office-based opioid treatment</t>
  </si>
  <si>
    <t>Ohio Admin. Code 4723-9-13. Medication-assisted treatment.; Ohio Admin. Code 4730-4-03. Office-based treatment for opioid addiction.; Ohio Admin. Code 4731-33-03. Office-based treatment for opioid addiction.</t>
  </si>
  <si>
    <t>There are instances where buprenorphine initiation dosages are restricted without exception, There are instances where buprenorphine initiation dosages above a specified threshold require additional documentation</t>
  </si>
  <si>
    <t>Ohio Admin. Code 4723-9-13. Medication-assisted treatment.; Ohio Admin. Code 4730-4-03. Office-based treatment for opioid addiction.; Ohio Admin. Code 4731-33-03. Office-based treatment for opioid addiction.; Ohio Admin. Code 4723-9-13. Medication-assisted treatment.; Ohio Admin. Code 4730-4-03. Office-based treatment for opioid addiction.; Ohio Admin. Code 4731-33-03. Office-based treatment for opioid addiction.</t>
  </si>
  <si>
    <t>The requirements and limitations in OAC Ann. 4723-9-13(C)(9)(g), OAC Ann. 4730-4-03(G)(7), and OAC Ann. 4731-33-03(G)(7) apply to oral formulations only.</t>
  </si>
  <si>
    <t>There are instances where buprenorphine maintenance dosages are restricted without exception, There are instances where buprenorphine maintenance dosages above a specified threshold require additional documentation</t>
  </si>
  <si>
    <t>Ohio Admin. Code 4723-9-13. Medication-assisted treatment.; Ohio Admin. Code 4731-33-03. Office-based treatment for opioid addiction.; Ohio Admin. Code 4730-4-03. Office-based treatment for opioid addiction.</t>
  </si>
  <si>
    <t>Ohio Admin. Code 4730-4-03. Office-based treatment for opioid addiction.; Ohio Admin. Code 4723-9-13. Medication-assisted treatment.; Ohio Admin. Code 4730-4-03. Office-based treatment for opioid addiction.; Ohio Admin. Code 4731-33-03. Office-based treatment for opioid addiction.; Ohio Admin. Code 4723-9-13. Medication-assisted treatment.; Ohio Admin. Code 4730-4-03. Office-based treatment for opioid addiction.; Ohio Admin. Code 4731-33-03. Office-based treatment for opioid addiction.; Ohio Admin. Code 4731-33-03. Office-based treatment for opioid addiction.; Ohio Admin. Code 4723-9-13. Medication-assisted treatment.</t>
  </si>
  <si>
    <t>Ohio Admin. Code 4730-4-03. Office-based treatment for opioid addiction.; Ohio Admin. Code 4731-33-03. Office-based treatment for opioid addiction.; Ohio Admin. Code 4723-9-13. Medication-assisted treatment.</t>
  </si>
  <si>
    <t>Other includes (1) patients converting from mono-product to combination product; and (2) when the patient has an allergy or intolerance to buprenorphine/naloxone combo product.</t>
  </si>
  <si>
    <t>Ohio Admin. Code 4730-4-03. Office-based treatment for opioid addiction.; Ohio Admin. Code 4723-9-13. Medication-assisted treatment.; Ohio Admin. Code 4723-9-13. Medication-assisted treatment.; Ohio Admin. Code 4730-4-03. Office-based treatment for opioid addiction.; Ohio Admin. Code 4731-33-03. Office-based treatment for opioid addiction.; Ohio Admin. Code 4731-33-03. Office-based treatment for opioid addiction.</t>
  </si>
  <si>
    <t>Ohio Admin. Code 4731-33-03. Office-based treatment for opioid addiction.; Ohio Admin. Code 4723-9-13. Medication-assisted treatment.; Ohio Admin. Code 4730-4-03. Office-based treatment for opioid addiction.</t>
  </si>
  <si>
    <t>Ohio Admin. Code 4723-9-13. Medication-assisted treatment.; Ohio Admin. Code 4730-4-03. Office-based treatment for opioid addiction.; Ohio Admin. Code 4731-33-03. Office-based treatment for opioid addiction.; Ohio Admin. Code 4731-33-03. Office-based treatment for opioid addiction.; Ohio Admin. Code 4723-9-13. Medication-assisted treatment.</t>
  </si>
  <si>
    <t>Ohio Admin. Code 4723-9-13. Medication-assisted treatment.; Ohio Admin. Code 4730-4-03. Office-based treatment for opioid addiction.; Ohio Admin. Code 4731-33-03. Office-based treatment for opioid addiction.; Ohio Admin. Code 4723-9-13. Medication-assisted treatment.; Ohio Admin. Code 4731-33-03. Office-based treatment for opioid addiction.</t>
  </si>
  <si>
    <t>Ohio also requires treatment plans to "include a structure for revision [. . .] if the patent does not adhere to the original plan." Ohio Admin Code §§ 4723-9-13(C)(5)(c), 4730-4-03(E)(3), 4731-33-03(E)(3).</t>
  </si>
  <si>
    <t>Ohio Admin. Code 4731-33-03. Office-based treatment for opioid addiction.; Ohio Admin. Code 4730-4-03. Office-based treatment for opioid addiction.; Ohio Admin. Code 4723-9-13. Medication-assisted treatment.</t>
  </si>
  <si>
    <t>Ohio Admin. Code 4730-4-03. Office-based treatment for opioid addiction.; Ohio Admin. Code 4723-9-13. Medication-assisted treatment.; Ohio Admin. Code 4731-33-03. Office-based treatment for opioid addiction.</t>
  </si>
  <si>
    <t>Ohio Admin. Code 4723-9-13. Medication-assisted treatment.; Ohio Admin. Code 4723-9-13. Medication-assisted treatment.; Ohio Admin. Code 4730-4-03. Office-based treatment for opioid addiction.; Ohio Admin. Code 4730-4-03. Office-based treatment for opioid addiction.; Ohio Admin. Code 4731-33-03. Office-based treatment for opioid addiction.; Ohio Admin. Code 4731-33-03. Office-based treatment for opioid addiction.</t>
  </si>
  <si>
    <t>Oklahoma</t>
  </si>
  <si>
    <t>Oregon</t>
  </si>
  <si>
    <t>Or. Rev. Stat. § 475.752 Prohibited acts generally; penalties; Or. Rev. Stat. § 153.018 Fines; Or. Rev. Stat. § 153.062 Penalty; screening in lieu of fine</t>
  </si>
  <si>
    <t>Oregon’s Measure 110 reclassified most possession of controlled substance offenses, including possession of personal use quantities of buprenorphine, to a Class E violation. Or. Rev. Stat. § 475.752(3). These Class E violations result in a citation rather than arrest and are punishable by a fine of up to $100. Or. Rev. Stat. § 153.018(2)(e). A person may complete a specified health needs screening or equivalent or more intensive treatment contact in lieu of paying the fine. Or. Rev. Stat. § 153.062(1). Additionally, failure to pay the $100 fine “is not a basis for further penalties or for a term of incarceration.” Or. Rev. Stat. § 153.062(3).</t>
  </si>
  <si>
    <t>Pennsylvania</t>
  </si>
  <si>
    <t>Rhode Island</t>
  </si>
  <si>
    <t>R.I. Gen. Laws § 21-28-4.01 Prohibited acts A—Penalties; R.I. Gen. Laws § 21-28-4.01 Prohibited acts A—Penalties</t>
  </si>
  <si>
    <t>South Carolina</t>
  </si>
  <si>
    <t>South Dakota</t>
  </si>
  <si>
    <t>Tennessee</t>
  </si>
  <si>
    <t>Tenn. Code § 53-11-311. Use of buprenorphine products.; Tenn. Code § 63-1-155. Telehealth and telemedicine services — Establishment of provider-patient relationship — Standard of practice — Applicability.; Tenn. Comp. R. § Regs. 0940-05-35-.02 DEFINITIONS; Tenn. Comp. R. &amp; Regs. 0940-05-35-.03. Application of the rules.; Tenn. Comp. R. § Regs. 0940-05-36-.02 DEFINITIONS; Tenn. Comp. R. &amp; Regs. R. 0940-05-36-.03 APPLICATION OF THE RULES</t>
  </si>
  <si>
    <t>Most regulations apply only to practitioners treating more than a specified threshold of patients and/or operating within specific practice settings.</t>
  </si>
  <si>
    <t>When a practitioner treats more than a specified threshold of patients, For practice settings that treat more than a specified threshold of patients, For other specified types of practitioners and/or practice settings</t>
  </si>
  <si>
    <t>Tenn. Comp. R. &amp; Regs. R. 0940-05-35-.04 LICENSING PROCEDURES; Tenn. Comp. R. § Regs. 0940-05-35-.02 DEFINITIONS; Tenn. Comp. R. § Regs. 0940-05-36-.02 DEFINITIONS; Tenn. Comp. R. § Regs. 0940-05-36-.04 LICENSING CRITERIA; Tenn. Code § 53-11-311. Use of buprenorphine products.</t>
  </si>
  <si>
    <t>Tenn. Comp. R. § Regs. 0940-05-36-.04 LICENSING CRITERIA; Tenn. Comp. R. § Regs. 0940-05-35-.13 MEDICATION MANAGEMENT; Tenn. Comp. R. § Regs. 0940-05-35-.11 SPECIAL POPULATIONS</t>
  </si>
  <si>
    <t>Pregnant people, Person with childbearing potential , Persons who are prescribed specific medications, People with co-occurring mental health conditions, People with chronic pain, People engaged in polysubstance use</t>
  </si>
  <si>
    <t>Tenn. Comp. R. § Regs. 0940-05-35-.11 SPECIAL POPULATIONS; Tenn. Comp. R. § Regs. 0940-05-35-.11 SPECIAL POPULATIONS; Tenn. Comp. R. § Regs. 0940-05-35-.11 SPECIAL POPULATIONS; Tenn. Comp. R. § Regs. 0940-05-35-.11 SPECIAL POPULATIONS; Tenn. Comp. R. § Regs. 0940-05-35-.13 MEDICATION MANAGEMENT</t>
  </si>
  <si>
    <t xml:space="preserve">There are instances where buprenorphine initiation dosages are restricted without exception, There are instances where buprenorphine initiation dosages above a specified threshold require additional documentation, There are instances where buprenorphine initiation dosages above a specified threshold require additional consultation(s), There are instances where buprenorphine initiation dosages above a specified threshold require additional approval(s) </t>
  </si>
  <si>
    <t>Tenn. Code § 53-11-311. Use of buprenorphine products.; Tenn. Code § 53-11-311. Use of buprenorphine products.; Tenn. Code § 53-11-311. Use of buprenorphine products.; Tenn. Comp. R. § Regs. 0940-05-35-.13 MEDICATION MANAGEMENT; Tenn. Comp. R. § Regs. 0940-05-35-.13 MEDICATION MANAGEMENT; Tenn. Code § 53-11-311. Use of buprenorphine products.</t>
  </si>
  <si>
    <t>The dosing provisions are not specific to initiation and the 16mg hard limit applies only to specific types of providers and settings.</t>
  </si>
  <si>
    <t>There are instances where buprenorphine maintenance dosages are restricted without exception, There are instances where buprenorphine maintenance dosages above a specified threshold require additional documentation, There are instances where buprenorphine maintenance dosages above a specified threshold require additional consultation(s), There are instances where buprenorphine maintenance dosages above a specified threshold require additional approval(s)</t>
  </si>
  <si>
    <t>The 16mg hard limit applies only to specific types of providers and settings.</t>
  </si>
  <si>
    <t>Tenn. Comp. R. &amp; Regs. 0940-05-35-.10. Phases of Treatment.; Tenn. Comp. R. &amp; Regs. 0940-05-35-.10. Phases of Treatment.; Tenn. Comp. R. &amp; Regs. 0940-05-35-.10. Phases of Treatment.</t>
  </si>
  <si>
    <t>Tenn. Code § 53-11-311. Use of buprenorphine products.</t>
  </si>
  <si>
    <t>Tenn. Code § 53-11-311. Use of buprenorphine products.; Tenn. Code § 53-11-311. Use of buprenorphine products.</t>
  </si>
  <si>
    <t>Other includes (1) patients to whom a practitioner directly administers the medication; and (2) patients with a documented history of an adverse reaction or hypersensitivity to naloxone.</t>
  </si>
  <si>
    <t>Tenn. Comp. R. &amp; Regs. 0940-05-35-.10. Phases of Treatment.; Tenn. Comp. R. &amp; Regs. 0940-05-35-.12. Counseling.; Tenn. Comp. R. &amp; Regs. 0940-05-35-.10. Phases of Treatment.; Tenn. Comp. R. &amp; Regs. 0940-05-35-.10. Phases of Treatment.</t>
  </si>
  <si>
    <t>Tenn. Comp. R. § Regs. 0940-05-35-.02 DEFINITIONS; Tenn. Comp. R. &amp; Regs. 0940-05-35-.10. Phases of Treatment.; Tenn. Comp. R. &amp; Regs. 0940-05-35-.10. Phases of Treatment.; Tenn. Comp. R. &amp; Regs. 0940-05-35-.10. Phases of Treatment.</t>
  </si>
  <si>
    <t>Tenn. Comp. R. § Regs. 0940-05-35-.02 DEFINITIONS</t>
  </si>
  <si>
    <t>Tenn. Comp. R. &amp; Regs. 0940-05-35-.10. Phases of Treatment.; Tenn. Comp. R. &amp; Regs. 0940-05-35-.14. Drug Screens.; Tenn. Comp. R. &amp; Regs. 0940-05-35-.10. Phases of Treatment.; Tenn. Comp. R. &amp; Regs. 0940-05-35-.10. Phases of Treatment.</t>
  </si>
  <si>
    <t>Tenn. Comp. R. &amp; Regs. 0940-05-35-.14. Drug Screens.; Tenn. Comp. R. &amp; Regs. 0940-05-35-.10. Phases of Treatment.; Tenn. Comp. R. &amp; Regs. 0940-05-35-.10. Phases of Treatment.; Tenn. Comp. R. &amp; Regs. 0940-05-35-.10. Phases of Treatment.</t>
  </si>
  <si>
    <t>There are instances where additional requirements apply to practitioners that prescribe buprenorphine to more than a specified threshold of patients, There are instances where additional requirements apply to practice settings in which buprenorphine is prescribed to more than a specified threshold of patients</t>
  </si>
  <si>
    <t>Tenn. Code § 53-11-311. Use of buprenorphine products.; Tenn. Code § 53-11-311. Use of buprenorphine products.; Tenn. Comp. R. § Regs. 0940-05-35-.02 DEFINITIONS; Tenn. Comp. R. &amp; Regs. 0940-05-35-.03. Application of the rules.</t>
  </si>
  <si>
    <t>Non-physician practitioners are subject to a cap on the number of patients to whom they may prescribe buprenorphine for OUD.</t>
  </si>
  <si>
    <t>Tenn. Code § 63-1-155. Telehealth and telemedicine services — Establishment of provider-patient relationship — Standard of practice — Applicability.</t>
  </si>
  <si>
    <t>Tenn. Comp. R. &amp; Regs. 0940-05-35-.09. Individualized Treatment Plan.; Tenn. Comp. R. § Regs. 0940-05-35-.11 SPECIAL POPULATIONS; Tenn. Comp. R. &amp; Regs. 0940-05-35-.12. Counseling.; Tenn. Comp. R. &amp; Regs. 0940-05-35-.14. Drug Screens.</t>
  </si>
  <si>
    <t>Drug screen results - positive for illicit drugs, Drug screen results - negative for prescribed medication, Return to use, Polysubstance use, Refusal of or inadequate engagement with counseling, Medication diversion</t>
  </si>
  <si>
    <t>Tenn. Comp. R. &amp; Regs. 0940-05-35-.09. Individualized Treatment Plan.; Tenn. Comp. R. § Regs. 0940-05-35-.11 SPECIAL POPULATIONS; Tenn. Comp. R. &amp; Regs. 0940-05-35-.14. Drug Screens.; Tenn. Comp. R. &amp; Regs. 0940-05-35-.12. Counseling.</t>
  </si>
  <si>
    <t>Tenn. Comp. R. &amp; Regs. 0940-05-35-.06. Admissions and Discharges and Best Practices Utilized.; Tenn. Comp. R. &amp; Regs. 0940-05-35-.06. Admissions and Discharges and Best Practices Utilized.; Tenn. Comp. R. &amp; Regs. 0940-05-35-.06. Admissions and Discharges and Best Practices Utilized.</t>
  </si>
  <si>
    <t>Tenn. Comp. R. &amp; Regs. 0940-05-35-.09. Individualized Treatment Plan.; Tenn. Comp. R. &amp; Regs. 0940-05-35-.10. Phases of Treatment.; Tenn. Comp. R. &amp; Regs. 0940-05-35-.10. Phases of Treatment.; Tenn. Comp. R. &amp; Regs. 0940-05-35-.10. Phases of Treatment.</t>
  </si>
  <si>
    <t>Tenn. Comp. R. § Regs. 0940-05-35-.13 MEDICATION MANAGEMENT; Tenn. Code § 53-11-311. Use of buprenorphine products.</t>
  </si>
  <si>
    <t>Tenn. Code § 53-11-311. Use of buprenorphine products.; Tenn. Comp. R. &amp; Regs. R. 0940-05-35-.04 LICENSING PROCEDURES; Tenn. Comp. R. § Regs. 0940-05-35-.13 MEDICATION MANAGEMENT; Tenn. Code § 53-11-311. Use of buprenorphine products.; Tenn. Comp. R. § Regs. 0940-05-35-.02 DEFINITIONS; Tenn. Comp. R. &amp; Regs. R. 0940-05-35-.04 LICENSING PROCEDURES; Tenn. Comp. R. § Regs. 0940-05-36-.02 DEFINITIONS; Tenn. Comp. R. § Regs. 0940-05-36-.02 DEFINITIONS</t>
  </si>
  <si>
    <t>Texas</t>
  </si>
  <si>
    <t>Utah</t>
  </si>
  <si>
    <t>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501-1-3. Definitions; Utah Code § 62A-2-101. Definitions; Utah Code § 62A-2-101. Definitions; Utah Code § 62A-2-101. Definitions</t>
  </si>
  <si>
    <t>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501-21-6 Substance Use Disorder Treatment Programs; Utah Admin. Code r. 501-21-3 Definition; Utah Admin. Code r. 501-1-3. Definitions; Utah Code § 62A-2-101. Definitions</t>
  </si>
  <si>
    <t>Utah Admin. Code r. 501-21-6 Substance Use Disorder Treatment Programs; Utah Admin. Code r. 501-21-6 Substance Use Disorder Treatment Programs</t>
  </si>
  <si>
    <t>Utah Admin. Code r. 501-21-6 Substance Use Disorder Treatment Programs</t>
  </si>
  <si>
    <t>Although Utah does not cap the number of patients to whom a practitioner may prescribe buprenorphine for OUD, state law requires regulated SUD programs providing medication-assisted treatment to maintain a program-wide counselor to patient ratio of 1:50. Utah Admin. Code r. 501-21-6(3)(a).</t>
  </si>
  <si>
    <t>A regulated SUD program providing medication-assisted treatment may not admit a patient or prescribe, administer, or dispense medications unless "a licensed practitioner having authority to prescribe controlled substances” has confirmed the patient’s opioid dependence via a “face-to-face visit.” Utah Admin. Code r. 501-21-6(3)(d). It is unclear whether this requirement may be satisfied via telehealth.</t>
  </si>
  <si>
    <t>Utah requires regulated SUD programs providing medication-assisted treatment to maintain more frequent drug testing based on a patient’s “documented lack of progress.” Utah Admin. Code r. 501-21-6(3)(e).</t>
  </si>
  <si>
    <t>Utah Admin. Code r. 501-21-6 Substance Use Disorder Treatment Programs; Utah Admin. Code r. 501-21-6 Substance Use Disorder Treatment Programs; Utah Admin. Code r. 501-1-21. Program Intake and Discharge Requirements</t>
  </si>
  <si>
    <t>Vermont</t>
  </si>
  <si>
    <t>Vt. Stat. tit. 18, § 4234. Depressant, stimulant, and narcotic drugs; Vt. Stat. tit. 18, § 4234. Depressant, stimulant, and narcotic drugs</t>
  </si>
  <si>
    <t>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Vt. Stat. tit. 18, § 4752 Opioid use disorder treatment system</t>
  </si>
  <si>
    <t>13 Vt. Code R. § 140 062. MEDICATION-ASSISTED THERAPY FOR OPIOID DEPENDENCE FOR: 1. OFFICE-BASED OPIOID TREATMENT (OBOT) PROVIDERS PRESCRIBING BUPRENORPHINE; 2. OPIOID TREATMENT PROVIDERS (OTP); Vt. Stat. tit. 18, § 4752 Opioid use disorder treatment system; 13 Vt. Code R. § 140 062. MEDICATION-ASSISTED THERAPY FOR OPIOID DEPENDENCE FOR: 1. OFFICE-BASED OPIOID TREATMENT (OBOT) PROVIDERS PRESCRIBING BUPRENORPHINE; 2. OPIOID TREATMENT PROVIDERS (OTP)</t>
  </si>
  <si>
    <t>13 Vt. Code R. § 140 062. MEDICATION-ASSISTED THERAPY FOR OPIOID DEPENDENCE FOR: 1. OFFICE-BASED OPIOID TREATMENT (OBOT) PROVIDERS PRESCRIBING BUPRENORPHINE; 2. OPIOID TREATMENT PROVIDERS (OTP)</t>
  </si>
  <si>
    <t>Vt. Stat. tit. 18, § 4752 Opioid use disorder treatment system;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t>
  </si>
  <si>
    <t>An OBOT provider may not deny or discontinue MAT based solely on a patient’s decision not to follow a referral or recommendation to seek counseling or other behavioral interventions unless the patient is otherwise non-compliant with the treatment agreement. 13 Vt. Code R. § 140 062.6.2.4.1. Under 13 Vt. Code R. § 140 062.6.6.1, a patient may be administratively discharged for (1) disruptive behavior that has an adverse impact on the OBOT provider, staff, or other patients; (2) incarceration or other relevant change of circumstances; (3) violation of the treatment agreement; and (4) nonpayment of fees for medical services.</t>
  </si>
  <si>
    <t>“An OBOT provider may not deny or discontinue MAT based solely on a patient’s decision not to follow a referral or recommendation to seek counseling or other behavioral interventions unless the patient is otherwise non-compliant with the treatment agreement.” 13 Vt. Code R. § 140 062.6.2.4.1. "Informing patients being treated with buprenorphine that diversion is a criminal offense." 13 Vt. Code R. § 140 062.6.5.2.1.2.</t>
  </si>
  <si>
    <t>Vt. Stat. tit. 18, § 4752 Opioid use disorder treatment system; Vt. Stat. tit. 18, § 4752 Opioid use disorder treatment system; Vt. Stat. tit. 18, § 4752 Opioid use disorder treatment system;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t>
  </si>
  <si>
    <t>13 Vt. Code R. § 140 062. MEDICATION-ASSISTED THERAPY FOR OPIOID DEPENDENCE FOR: 1. OFFICE-BASED OPIOID TREATMENT (OBOT) PROVIDERS PRESCRIBING BUPRENORPHINE; 2. OPIOID TREATMENT PROVIDERS (OTP); 13 Vt. Code R. § 140 062. MEDICATION-ASSISTED THERAPY FOR OPIOID DEPENDENCE FOR: 1. OFFICE-BASED OPIOID TREATMENT (OBOT) PROVIDERS PRESCRIBING BUPRENORPHINE; 2. OPIOID TREATMENT PROVIDERS (OTP)</t>
  </si>
  <si>
    <t>Vt. Stat. tit. 18, § 4752 Opioid use disorder treatment system</t>
  </si>
  <si>
    <t>Vt. Stat. tit. 18, § 4752 Opioid use disorder treatment system; 13 Vt. Code R. § 140 062. MEDICATION-ASSISTED THERAPY FOR OPIOID DEPENDENCE FOR: 1. OFFICE-BASED OPIOID TREATMENT (OBOT) PROVIDERS PRESCRIBING BUPRENORPHINE; 2. OPIOID TREATMENT PROVIDERS (OTP)</t>
  </si>
  <si>
    <t>Virginia</t>
  </si>
  <si>
    <t>18 Va. Admin. Code § 85-21-10. Applicability; 18 Va. Admin. Code § 85-21-130. General provisions pertaining to prescribing of buprenorphine for addiction treatment.; 18 Va. Admin. Code § 90-40-260. Patient assessment and treatment planning.; 18 Va. Admin. Code § 85-21-140. Patient assessment and treatment planning for addiction treatment.; 18 Va. Admin. Code § 85-21-150. Treatment with buprenorphine for addiction; 18 Va. Admin. Code § 85-21-160. Special populations in addiction treatment.; 18 Va. Admin. Code § 85-21-170. Medical records for opioid addiction treatment; 18 Va. Admin. Code § 90-40-250. General provisions.; 18 Va. Admin. Code § 90-40-270. Treatment with buprenorphine.; 18 Va. Admin. Code § 90-40-280. Special populations.; 18 Va. Admin. Code § 90-40-290. Medical records for opioid addiction treatment.</t>
  </si>
  <si>
    <t>18 Va. Admin. Code § 85-21-140. Patient assessment and treatment planning for addiction treatment.; 18 Va. Admin. Code § 85-21-130. General provisions pertaining to prescribing of buprenorphine for addiction treatment.; 18 Va. Admin. Code § 90-40-260. Patient assessment and treatment planning.; 18 Va. Admin. Code § 85-21-140. Patient assessment and treatment planning for addiction treatment.; 18 Va. Admin. Code § 85-21-150. Treatment with buprenorphine for addiction; 18 Va. Admin. Code § 85-21-160. Special populations in addiction treatment.; 18 Va. Admin. Code § 85-21-170. Medical records for opioid addiction treatment; 18 Va. Admin. Code § 90-40-250. General provisions.; 18 Va. Admin. Code § 90-40-270. Treatment with buprenorphine.; 18 Va. Admin. Code § 90-40-280. Special populations.; 18 Va. Admin. Code § 90-40-290. Medical records for opioid addiction treatment.</t>
  </si>
  <si>
    <t>18 Va. Admin. Code § 85-21-160. Special populations in addiction treatment.; 18 Va. Admin. Code § 90-40-280. Special populations.</t>
  </si>
  <si>
    <t>18 Va. Admin. Code § 85-21-160. Special populations in addiction treatment.; 18 Va. Admin. Code § 85-21-150. Treatment with buprenorphine for addiction; 18 Va. Admin. Code § 85-21-160. Special populations in addiction treatment.; 18 Va. Admin. Code § 90-40-270. Treatment with buprenorphine.; 18 Va. Admin. Code § 85-21-160. Special populations in addiction treatment.; 18 Va. Admin. Code § 90-40-280. Special populations.; 18 Va. Admin. Code § 90-40-280. Special populations.</t>
  </si>
  <si>
    <t>18 Va. Admin. Code § 85-21-150. Treatment with buprenorphine for addiction; 18 Va. Admin. Code § 90-40-270. Treatment with buprenorphine.; 18 Va. Admin. Code § 85-21-150. Treatment with buprenorphine for addiction; 18 Va. Admin. Code § 90-40-270. Treatment with buprenorphine.</t>
  </si>
  <si>
    <t>18 Va. Admin. Code § 90-40-270. Treatment with buprenorphine.; 18 Va. Admin. Code § 85-21-150. Treatment with buprenorphine for addiction</t>
  </si>
  <si>
    <t>Buprenorphine prescriptions without naloxone are permitted for transitioning from a prescription without naloxone to one containing naloxone, but are limited to a period of seven days. 18 Va. Admin. Code § 85-21-150(A)(2). 18 Va. Admin. Code § 90-40-270(A)(2).</t>
  </si>
  <si>
    <t>18 Va. Admin. Code § 85-21-150. Treatment with buprenorphine for addiction; 18 Va. Admin. Code § 90-40-270. Treatment with buprenorphine.</t>
  </si>
  <si>
    <t>18 Va. Admin. Code § 85-21-150. Treatment with buprenorphine for addiction; 18 Va. Admin. Code § 90-40-270. Treatment with buprenorphine.; 18 Va. Admin. Code § 85-21-150. Treatment with buprenorphine for addiction; 18 Va. Admin. Code § 85-21-150. Treatment with buprenorphine for addiction; 18 Va. Admin. Code § 90-40-270. Treatment with buprenorphine.; 18 Va. Admin. Code § 90-40-270. Treatment with buprenorphine.; 18 Va. Admin. Code § 90-40-280. Special populations.; 18 Va. Admin. Code § 85-21-160. Special populations in addiction treatment.</t>
  </si>
  <si>
    <t>18 Va. Admin. Code § 85-21-150. Treatment with buprenorphine for addiction; 18 Va. Admin. Code § 85-21-150. Treatment with buprenorphine for addiction; 18 Va. Admin. Code § 85-21-150. Treatment with buprenorphine for addiction; 18 Va. Admin. Code § 85-21-150. Treatment with buprenorphine for addiction; 18 Va. Admin. Code § 90-40-270. Treatment with buprenorphine.; 18 Va. Admin. Code § 85-21-150. Treatment with buprenorphine for addiction; 18 Va. Admin. Code § 90-40-270. Treatment with buprenorphine.; 18 Va. Admin. Code § 85-21-150. Treatment with buprenorphine for addiction; 18 Va. Admin. Code § 85-21-160. Special populations in addiction treatment.; 18 Va. Admin. Code § 90-40-280. Special populations.</t>
  </si>
  <si>
    <t>Buprenorphine mono-products are limited to: (1) pregnant patients; (2) patients converting from methadone or buprenorphine mono-product to buprenorphine containing naloxone for a period of seven days or less; (3) patients with a demonstrated intolerance to naloxone; (4) patients to whom buprenorphine mono-product tablets are directly administered in federally licensed opioid treatment programs; and (5) patients receiving a buprenorphine mono-product in a formulation other than tablet form for indications approved by the FDA. 18 Va. Admin. Code §§ 85-21-150(A)-(B), 90-40-270(A)-(B). Virginia law also specifies that certain prescriptions for buprenorphine mono-products may not exceed 3% of the total buprenorphine prescriptions written by the prescriber, but it is unclear which buprenorphine mono-product prescriptions count towards this limit. 18 Va. Admin. Code §§ 85-21-150(A), 90-40-270(A).</t>
  </si>
  <si>
    <t>18 Va. Admin. Code § 85-21-130. General provisions pertaining to prescribing of buprenorphine for addiction treatment.; 18 Va. Admin. Code § 90-40-260. Patient assessment and treatment planning.; 18 Va. Admin. Code § 90-40-250. General provisions.; Va. Code § 54.1-2928.2. Board to adopt regulations related to prescribing of opioids and buprenorphine; 18 Va. Admin. Code § 85-21-140. Patient assessment and treatment planning for addiction treatment.</t>
  </si>
  <si>
    <t>18 Va. Admin. Code § 85-21-140. Patient assessment and treatment planning for addiction treatment.; 18 Va. Admin. Code § 90-40-260. Patient assessment and treatment planning.</t>
  </si>
  <si>
    <t>18 Va. Admin. Code § 85-21-130. General provisions pertaining to prescribing of buprenorphine for addiction treatment.; 18 Va. Admin. Code § 85-21-130. General provisions pertaining to prescribing of buprenorphine for addiction treatment.; 18 Va. Admin. Code § 85-21-130. General provisions pertaining to prescribing of buprenorphine for addiction treatment.; 18 Va. Admin. Code § 90-40-250. General provisions.; 18 Va. Admin. Code § 90-40-250. General provisions.; 18 Va. Admin. Code § 90-40-250. General provisions.</t>
  </si>
  <si>
    <t>18 Va. Admin. Code § 85-21-130. General provisions pertaining to prescribing of buprenorphine for addiction treatment.; 18 Va. Admin. Code § 85-21-130. General provisions pertaining to prescribing of buprenorphine for addiction treatment.; 18 Va. Admin. Code § 90-40-250. General provisions.; 18 Va. Admin. Code § 90-40-250. General provisions.</t>
  </si>
  <si>
    <t>Washington</t>
  </si>
  <si>
    <t>While Washington does not explicitly regulate buprenorphine prescribing for OUD, physicians, doctors of osteopathy, advanced registered nurse practitioners, physician assistants, podiatrists, and dentists are prohibited from discontinuing buprenorphine used for MAT for pregnant patients without oversight by the MAT prescribing practitioner. Wash. Admin. Code § 246-922-765(2); Wash. Admin. Code § 246-919-960(2); Wash. Admin. Code § 246-918-910(2); Wash. Admin. Code § 246-853-765(2); Wash. Admin. Code § 246-840-4950(2); Wash. Admin. Code § 246-817-970(2).</t>
  </si>
  <si>
    <t>West Virginia</t>
  </si>
  <si>
    <t>W. Va. Code § 16-5Y-4. Office-based, medication-assisted treatment programs to obtain registration; application; fees and inspections.; W. Va. Code R. § 69-12-6. Registration for OBMAT programs; Fees and Costs.; W. Va. Code § 16-5Y-4. Office-based, medication-assisted treatment programs to obtain registration; application; fees and inspections.; W. Va. Code R. § 69-12-6. Registration for OBMAT programs; Fees and Costs.</t>
  </si>
  <si>
    <t>W. Va. Code § 16-5Y-4. Office-based, medication-assisted treatment programs to obtain registration; application; fees and inspections.; W. Va. Code R. § 69-12-6. Registration for OBMAT programs; Fees and Costs.; W. Va. Code § 16-5Y-2. Definitions.; W. Va. Code § 16-5Y-5. Operational requirements.</t>
  </si>
  <si>
    <t>When any practitioner prescribes buprenorphine for OUD, When a practitioner treats more than a specified threshold of patients, For practice settings that treat more than a specified threshold of patients</t>
  </si>
  <si>
    <t>W. Va. Code § 16-5Y-4. Office-based, medication-assisted treatment programs to obtain registration; application; fees and inspections.; W. Va. Code R. § 69-12-6. Registration for OBMAT programs; Fees and Costs.; W. Va. Code § 16-5Y-4. Office-based, medication-assisted treatment programs to obtain registration; application; fees and inspections.; W. Va. Code § 16-5Y-4. Office-based, medication-assisted treatment programs to obtain registration; application; fees and inspections.; W. Va. Code § 16-5Y-11. State Opioid Treatment Authority.; W. Va. Code § 16-5Y-2. Definitions.; W. Va. Code § 16-5Y-2. Definitions.</t>
  </si>
  <si>
    <t>W. Va. Code R. § 69-12-29. Special Populations.; W. Va. Code R. § 69-12-29. Special Populations.; W. Va. Code R. § 69-12-29. Special Populations.; W. Va. Code R. § 69-12-19. Admission Criteria and Admission Process.; W. Va. Code R. § 69-12-22. Required Services.; W. Va. Code R. § 69-12-29. Special Populations.; W. Va. Code R. § 69-12-29. Special Populations.</t>
  </si>
  <si>
    <t>W. Va. Code § 16-5Y-5. Operational requirements.; W. Va. Code § 16-5Y-5. Operational requirements.</t>
  </si>
  <si>
    <t>West Virginia incorporates FDA approved dosing limits into its statutory language ("...the physician may treat the substance use disorder by managing it with medication in doses not exceeding those approved by the United States Food and Drug Administration as indicated for the treatment of substance use disorders..."), and also further requires that a physician treating a patient with more than 16mg/day of buprenorphine document their clinical reasoning in the patient's medical record. W. Va. Code § 16-5Y-5(m)(1); (p). West Virginia does not specifically state whether is is applicable to initial or maintenance dosing.</t>
  </si>
  <si>
    <t>W. Va. Code R. § 69-12-23. Counseling.; W. Va. Code § 16-5Y-4. Office-based, medication-assisted treatment programs to obtain registration; application; fees and inspections.; W. Va. Code § 16-5Y-4. Office-based, medication-assisted treatment programs to obtain registration; application; fees and inspections.; W. Va. Code R. § 69-12-22. Required Services.; W. Va. Code R. § 69-12-22. Required Services.; W. Va. Code § 69-12-25.  Individualized Plan of Care or Treatment Strategy.</t>
  </si>
  <si>
    <t>W. Va. Code R. § 69-12-23. Counseling.</t>
  </si>
  <si>
    <t>W. Va. Code R. § 69-12-2. Definitions.; W. Va. Code R. § 69-12-23. Counseling.</t>
  </si>
  <si>
    <t>W. Va. Code R. § 69-12-28. Laboratory Services; Drug Screens.; W. Va. Code § 16-5Y-4. Office-based, medication-assisted treatment programs to obtain registration; application; fees and inspections.; W. Va. Code § 16-5Y-4. Office-based, medication-assisted treatment programs to obtain registration; application; fees and inspections.; W. Va. Code § 16-5Y-5. Operational requirements.; W. Va. Code R. § 69-12-22. Required Services.</t>
  </si>
  <si>
    <t>W. Va. Code R. § 69-12-28. Laboratory Services; Drug Screens.; W. Va. Code R. § 69-12-28. Laboratory Services; Drug Screens.</t>
  </si>
  <si>
    <t>W. Va. Code § 16-5Y-4. Office-based, medication-assisted treatment programs to obtain registration; application; fees and inspections.</t>
  </si>
  <si>
    <t>W. Va. Code R. § 69-12-26. Administrative Withdrawal.; W. Va. Code R. § 69-12-15. Medication Security, Storage, Administration and Documentation.; W. Va. Code § 69-12-17. Patient Rights.; W. Va. Code § 69-12-17. Patient Rights.; W. Va. Code R. § 69-12-28. Laboratory Services; Drug Screens.; W. Va. Code R. § 69-12-29. Special Populations.</t>
  </si>
  <si>
    <t>W. Va. Code R. § 69-12-26. Administrative Withdrawal.; W. Va. Code § 69-12-17. Patient Rights.; W. Va. Code R. § 69-12-28. Laboratory Services; Drug Screens.; W. Va. Code R. § 69-12-29. Special Populations.</t>
  </si>
  <si>
    <t>Administrative withdrawal may result from: (1) non-payment of fees; (2) disruptive or adverse effect conduct, which includes "violence, threat of violence, dealing drugs, diversion of pharmacological agents, violation of peer confidentiality, repeated loitering, and failure to follow treatment plan objectives or non-compliance with program rules, policies and procedures resulting in an observable, negative impact on the program, staff and other patients"; and (3) incarceration or other confinement.</t>
  </si>
  <si>
    <t>W. Va. Code R. § 69-12-15. Medication Security, Storage, Administration and Documentation.; W. Va. Code § 69-12-17. Patient Rights.; W. Va. Code R. § 69-12-28. Laboratory Services; Drug Screens.; W. Va. Code R. § 69-12-29. Special Populations.; W. Va. Code R. § 69-12-26. Administrative Withdrawal.</t>
  </si>
  <si>
    <t>W. Va. Code R. § 69-12-24. Post-Admission Assessment.</t>
  </si>
  <si>
    <t>W. Va. Code R. § 69-12-22. Required Services.; W. Va. Code R. § 69-12-22. Required Services.; W. Va. Code R. § 69-12-22. Required Services.; W. Va. Code § 69-12-25.  Individualized Plan of Care or Treatment Strategy.; W. Va. Code § 69-12-25.  Individualized Plan of Care or Treatment Strategy.; W. Va. Code R. § 69-12-29. Special Populations.; W. Va. Code R. § 69-12-29. Special Populations.; W. Va. Code R. § 69-12-29. Special Populations.</t>
  </si>
  <si>
    <t>W. Va. Code § 16-5Y-5. Operational requirements.; W. Va. Code R. § 69-12-7. Administrative Organization and Management of OBMAT Programs.; W. Va. Code R. § 69-12-6. Registration for OBMAT programs; Fees and Costs.</t>
  </si>
  <si>
    <t>W. Va. Code § 16-5Y-5. Operational requirements.; W. Va. Code R. § 69-12-7. Administrative Organization and Management of OBMAT Programs.</t>
  </si>
  <si>
    <t>Wisconsin</t>
  </si>
  <si>
    <t>Wis. Admin. Code, DHS § 75.60 Office-based opioid treatment</t>
  </si>
  <si>
    <t>Wis. Admin. Code, DHS § 75.03. Definitions.; Wis. Admin. Code, DHS § 75.60 Office-based opioid treatment; Wis. Admin. Code, DHS § 75.60 Office-based opioid treatment</t>
  </si>
  <si>
    <t>Wis. Admin. Code, DHS § 75.60 Office-based opioid treatment; Wis. Admin. Code, DHS § 75.60 Office-based opioid treatment</t>
  </si>
  <si>
    <t>Wis. Admin. Code, DHS § 75.60 Office-based opioid treatment; Wis. Admin. Code, DHS § 75.60 Office-based opioid treatment; Wis. Admin. Code, DHS § 75.60 Office-based opioid treatment</t>
  </si>
  <si>
    <t>Other includes (1) converting patient from mono to combo product; (2) FDA-approved formulations other than tablet/film that are administered; and (3) allergy/intolerance to combo product.</t>
  </si>
  <si>
    <t>The treatment plan shall include procedures for revising the plan "if the patient does not adhere to the original plan." Wis. Admin. Code, DHS § 75.60(9)(c).</t>
  </si>
  <si>
    <t>Wis. Admin. Code, DHS § 75.60 Office-based opioid treatment; Wis. Admin. Code, DHS § 75.60 Office-based opioid treatment; Wis. Admin. Code, DHS § 75.60 Office-based opioid treatment; Wis. Admin. Code, DHS § 75.60 Office-based opioid treatment</t>
  </si>
  <si>
    <t>Wyoming</t>
  </si>
  <si>
    <t>Jurisdictions</t>
  </si>
  <si>
    <t>BRx_practWhen any practitioner prescribes buprenorphine for OUD</t>
  </si>
  <si>
    <t>BRx_pract_When a particular type of practitioner prescribes buprenorphine for OUD</t>
  </si>
  <si>
    <t>BRx_pract_When the practitioner treats more than a specified threshold of patients</t>
  </si>
  <si>
    <t>BRx_pract_When the practitioner is at a certain type of practice setting</t>
  </si>
  <si>
    <t>BRx_addreg2_When any practitioner prescribes buprenorphine for OUD</t>
  </si>
  <si>
    <t>BRx_addreg2_When a practitioner treats more than a specified threshold of patients</t>
  </si>
  <si>
    <t>BRx_addreg2_For practice settings that treat more than a specified threshold of patients</t>
  </si>
  <si>
    <t>BRx_addreg2_For other specified types of practitioners and/or practice settings</t>
  </si>
  <si>
    <t>BRx_addreg2No additional registration required</t>
  </si>
  <si>
    <t>BRx_specpop_Pregnant people</t>
  </si>
  <si>
    <t xml:space="preserve">BRx_specpop_Person with childbearing potential </t>
  </si>
  <si>
    <t>BRx_specpop_Former buprenorphine patients</t>
  </si>
  <si>
    <t>BRx_specpop_HIV-positive individuals</t>
  </si>
  <si>
    <t>BRx_specpop_Persons who are prescribed specific medications</t>
  </si>
  <si>
    <t>BRx_specpop_People with co-occurring mental health conditions</t>
  </si>
  <si>
    <t>BRx_specpop_People with chronic pain</t>
  </si>
  <si>
    <t>BRx_specpop_People engaged in polysubstance use</t>
  </si>
  <si>
    <t>BRx_specpop_Other</t>
  </si>
  <si>
    <t>BRx_initdose2_There are instances where buprenorphine initiation dosages are restricted without exception</t>
  </si>
  <si>
    <t>BRx_initdose2_There are instances where buprenorphine initiation dosages above a specified threshold require additional documentation</t>
  </si>
  <si>
    <t>BRx_initdose2_There are instances where buprenorphine initiation dosages above a specified threshold require additional consultation(s)</t>
  </si>
  <si>
    <t xml:space="preserve">BRx_initdose2_There are instances where buprenorphine initiation dosages above a specified threshold require additional approval(s) </t>
  </si>
  <si>
    <t>BRx_initdose2No</t>
  </si>
  <si>
    <t>BRx_maindose2_There are instances where buprenorphine maintenance dosages are restricted without exception</t>
  </si>
  <si>
    <t>BRx_maindose2There are instances where buprenorphine maintenance dosages above a specified threshold require additional documentation</t>
  </si>
  <si>
    <t>BRx_maindose2_There are instances where buprenorphine maintenance dosages above a specified threshold require additional consultation(s)</t>
  </si>
  <si>
    <t>BRx_maindose2_There are instances where buprenorphine maintenance dosages above a specified threshold require additional approval(s)</t>
  </si>
  <si>
    <t>BRx_maindose2_No</t>
  </si>
  <si>
    <t>BRx_length2_There are instances where the length of a buprenorphine prescription for OUD is restricted without exception</t>
  </si>
  <si>
    <t>BRx_length2_There are instances where the length of a buprenorphine prescription for OUD is restricted until the patient is in treatment for a specified amount of time</t>
  </si>
  <si>
    <t>BRx_length2_There are instances where the length of a buprenorphine prescription for OUD is restricted until a practitioner meets other specified requirements</t>
  </si>
  <si>
    <t>BRx_length2No</t>
  </si>
  <si>
    <t>BRx_see2_There are instances where how often a practitioner prescribing buprenorphine for OUD must see the patient is regulated for the duration of the treatment</t>
  </si>
  <si>
    <t>BRx_see2_There are instances where how often a practitioner prescribing buprenorphine for OUD must see a patient is regulated until a patient meets other specified requirements</t>
  </si>
  <si>
    <t>BRx_see2No</t>
  </si>
  <si>
    <t>BRx_allforms_Allowed formulations not specified</t>
  </si>
  <si>
    <t>BRx_allforms_Buprenorphine-Naloxone Combination Products</t>
  </si>
  <si>
    <t>BRx_allforms_Injectable buprenorphine</t>
  </si>
  <si>
    <t>BRx_allforms_Implanted buprenorphine</t>
  </si>
  <si>
    <t>BRx_mono_Patients in specified practice settings</t>
  </si>
  <si>
    <t>BRx_mono_Pregnant patients</t>
  </si>
  <si>
    <t>BRx_mono_Nursing patients</t>
  </si>
  <si>
    <t>BRx_mono_Other</t>
  </si>
  <si>
    <t>BRx_mincoun2_There are instances where a minimum amount of counseling is specified for the duration of treatment</t>
  </si>
  <si>
    <t>BRx_mincoun2_There are instances where a minimum amount of counseling is specified until the patient is in treatment for a specified amount of time</t>
  </si>
  <si>
    <t>BRx_mincoun2_No</t>
  </si>
  <si>
    <t>BRx_freqtest2_There are instances where the frequency of required drug testing is specified for the duration of treatment</t>
  </si>
  <si>
    <t>BRx_freqtest2No</t>
  </si>
  <si>
    <t>BRx_cap2_There are instances where additional requirements apply to practitioners that prescribe buprenorphine to more than a specified threshold of patients</t>
  </si>
  <si>
    <t>BRx_cap2_There are instances where additional requirements apply to practice settings in which buprenorphine is prescribed to more than a specified threshold of patients</t>
  </si>
  <si>
    <t>BRx_cap2No</t>
  </si>
  <si>
    <t>BRx_telehealth2_There are instances where prescribing buprenorphine for OUD via telehealth is restricted</t>
  </si>
  <si>
    <t>BRx_telehealth2_There are instances where prescribing buprenorphine for OUD via telehealth is prohibited</t>
  </si>
  <si>
    <t>BRx_telehealth2No</t>
  </si>
  <si>
    <t>BRx_patnc_Drug screen results - positive for illicit drugs</t>
  </si>
  <si>
    <t>BRx_patnc_Drug screen results - negative for prescribed medication</t>
  </si>
  <si>
    <t>BRx_patnc_Abnormal drug screen results</t>
  </si>
  <si>
    <t>BRx_patncReturn to use</t>
  </si>
  <si>
    <t>BRx_patnc_Polysubstance use</t>
  </si>
  <si>
    <t>BRx_patnc_Refusal of or inadequate engagement with counseling</t>
  </si>
  <si>
    <t>BRx_patnc_Refusal of or inadequate engagement with other services</t>
  </si>
  <si>
    <t>BRx_patncMedication diversion</t>
  </si>
  <si>
    <t>BRx_patnc_Types of non-compliance not specified</t>
  </si>
  <si>
    <t>BRx_patnc_Other</t>
  </si>
  <si>
    <t>BRx_respnc_Prohibits involuntary discharge</t>
  </si>
  <si>
    <t>BRx_respncDiscourages involuntary discharge</t>
  </si>
  <si>
    <t>BRx_respnc_Prohibits dosage reductions</t>
  </si>
  <si>
    <t>BRx_respnc_Requires increased frequency of drug screens</t>
  </si>
  <si>
    <t>BRx_respnc_Requires increased frequency of appointments</t>
  </si>
  <si>
    <t>BRx_respncReassesses treatment plan</t>
  </si>
  <si>
    <t>BRx_respncReferrals for additional or more specialized treatment</t>
  </si>
  <si>
    <t>BRx_respnc_Documents the patient's non-compliance</t>
  </si>
  <si>
    <t>BRx_respnc_Responses not specified</t>
  </si>
  <si>
    <t>BRx_respnc_Other</t>
  </si>
  <si>
    <t>BRx_copnlx2_There are instances where patients must be offered an opioid overdose reversal drug</t>
  </si>
  <si>
    <t>BRx_copnlx2_There are instances where patients must be directly provided an opioid overdose reversal drug</t>
  </si>
  <si>
    <t>BRx_copnlx2_There are instances where patients must be co-prescribed an opioid overdose reversal drug</t>
  </si>
  <si>
    <t>BRx_copnlx2No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</si>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</sst>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52"/>
  <sheetViews>
    <sheetView tabSelected="1" workbookViewId="0"/>
  </sheetViews>
  <sheetFormatPr defaultRowHeight="14.5" x14ac:dyDescent="0.35"/>
  <cols>
    <col min="1" max="1" width="18.6328125" customWidth="1"/>
    <col min="2" max="2" width="13.81640625" customWidth="1"/>
    <col min="3" max="3" width="12.90625" customWidth="1"/>
  </cols>
  <sheetData>
    <row r="1" spans="1:93" s="2" customFormat="1" ht="43.5" x14ac:dyDescent="0.35">
      <c r="A1" s="2" t="s">
        <v>416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row>
    <row r="2" spans="1:93" x14ac:dyDescent="0.35">
      <c r="A2" t="s">
        <v>92</v>
      </c>
      <c r="B2" s="1">
        <v>43626</v>
      </c>
      <c r="C2" s="1">
        <v>44986</v>
      </c>
      <c r="D2">
        <v>0</v>
      </c>
      <c r="G2">
        <v>1</v>
      </c>
      <c r="H2" t="s">
        <v>93</v>
      </c>
      <c r="I2" t="s">
        <v>94</v>
      </c>
      <c r="J2" t="str">
        <f>("When any practitioner prescribes buprenorphine for OUD")</f>
        <v>When any practitioner prescribes buprenorphine for OUD</v>
      </c>
      <c r="K2" t="s">
        <v>95</v>
      </c>
      <c r="M2" t="str">
        <f>("No additional registration required")</f>
        <v>No additional registration required</v>
      </c>
      <c r="P2">
        <v>0</v>
      </c>
      <c r="V2" t="str">
        <f>("No")</f>
        <v>No</v>
      </c>
      <c r="Y2" t="str">
        <f>("There are instances where buprenorphine maintenance dosages above a specified threshold require additional documentation")</f>
        <v>There are instances where buprenorphine maintenance dosages above a specified threshold require additional documentation</v>
      </c>
      <c r="Z2" t="s">
        <v>95</v>
      </c>
      <c r="AA2" t="s">
        <v>96</v>
      </c>
      <c r="AB2" t="str">
        <f>("No")</f>
        <v>No</v>
      </c>
      <c r="AD2" t="s">
        <v>97</v>
      </c>
      <c r="AE2" t="str">
        <f>("No")</f>
        <v>No</v>
      </c>
      <c r="AG2" t="s">
        <v>98</v>
      </c>
      <c r="AH2">
        <v>0</v>
      </c>
      <c r="AJ2" t="s">
        <v>99</v>
      </c>
      <c r="AQ2">
        <v>0</v>
      </c>
      <c r="AZ2">
        <v>1</v>
      </c>
      <c r="BA2" t="s">
        <v>95</v>
      </c>
      <c r="BC2" t="str">
        <f>("No")</f>
        <v>No</v>
      </c>
      <c r="BF2" t="str">
        <f>("No")</f>
        <v>No</v>
      </c>
      <c r="BI2" t="str">
        <f>("No")</f>
        <v>No</v>
      </c>
      <c r="BL2">
        <v>1</v>
      </c>
      <c r="BM2" t="s">
        <v>95</v>
      </c>
      <c r="BO2" t="str">
        <f>("Return to use, Medication diversion")</f>
        <v>Return to use, Medication diversion</v>
      </c>
      <c r="BP2" t="s">
        <v>100</v>
      </c>
      <c r="BR2" t="str">
        <f>("Discourages involuntary discharge, Reassesses treatment plan, Referrals for additional or more specialized treatment")</f>
        <v>Discourages involuntary discharge, Reassesses treatment plan, Referrals for additional or more specialized treatment</v>
      </c>
      <c r="BS2" t="s">
        <v>101</v>
      </c>
      <c r="BU2" t="str">
        <f>("No")</f>
        <v>No</v>
      </c>
      <c r="BX2">
        <v>1</v>
      </c>
      <c r="BY2" t="s">
        <v>95</v>
      </c>
      <c r="CA2">
        <v>0</v>
      </c>
      <c r="CG2">
        <v>0</v>
      </c>
      <c r="CJ2">
        <v>1</v>
      </c>
      <c r="CK2" t="s">
        <v>93</v>
      </c>
      <c r="CM2">
        <v>1</v>
      </c>
      <c r="CN2" t="s">
        <v>93</v>
      </c>
    </row>
    <row r="3" spans="1:93" x14ac:dyDescent="0.35">
      <c r="A3" t="s">
        <v>102</v>
      </c>
      <c r="B3" s="1">
        <v>44986</v>
      </c>
      <c r="C3" s="1">
        <v>44986</v>
      </c>
      <c r="D3">
        <v>0</v>
      </c>
      <c r="G3">
        <v>1</v>
      </c>
      <c r="H3" t="s">
        <v>103</v>
      </c>
      <c r="J3" t="str">
        <f>("When a particular type of practitioner prescribes buprenorphine for OUD, When the practitioner is at a certain type of practice setting")</f>
        <v>When a particular type of practitioner prescribes buprenorphine for OUD, When the practitioner is at a certain type of practice setting</v>
      </c>
      <c r="K3" t="s">
        <v>103</v>
      </c>
      <c r="L3" t="s">
        <v>104</v>
      </c>
      <c r="M3" t="str">
        <f>("No additional registration required")</f>
        <v>No additional registration required</v>
      </c>
      <c r="P3">
        <v>0</v>
      </c>
      <c r="V3" t="str">
        <f>("No")</f>
        <v>No</v>
      </c>
      <c r="Y3" t="str">
        <f>("No")</f>
        <v>No</v>
      </c>
      <c r="AB3" t="str">
        <f>("There are instances where the length of a buprenorphine prescription for OUD is restricted until a practitioner meets other specified requirements")</f>
        <v>There are instances where the length of a buprenorphine prescription for OUD is restricted until a practitioner meets other specified requirements</v>
      </c>
      <c r="AC3" t="s">
        <v>105</v>
      </c>
      <c r="AE3" t="str">
        <f>("No")</f>
        <v>No</v>
      </c>
      <c r="AH3">
        <v>0</v>
      </c>
      <c r="AQ3">
        <v>0</v>
      </c>
      <c r="AZ3">
        <v>1</v>
      </c>
      <c r="BA3" t="s">
        <v>106</v>
      </c>
      <c r="BB3" t="s">
        <v>107</v>
      </c>
      <c r="BC3" t="str">
        <f>("No")</f>
        <v>No</v>
      </c>
      <c r="BF3" t="str">
        <f>("No")</f>
        <v>No</v>
      </c>
      <c r="BI3" t="str">
        <f>("There are instances where prescribing buprenorphine for OUD via telehealth is restricted")</f>
        <v>There are instances where prescribing buprenorphine for OUD via telehealth is restricted</v>
      </c>
      <c r="BJ3" t="s">
        <v>108</v>
      </c>
      <c r="BK3" t="s">
        <v>109</v>
      </c>
      <c r="BL3">
        <v>0</v>
      </c>
      <c r="BU3" t="str">
        <f>("No")</f>
        <v>No</v>
      </c>
      <c r="BX3">
        <v>0</v>
      </c>
      <c r="CA3">
        <v>0</v>
      </c>
      <c r="CG3">
        <v>0</v>
      </c>
      <c r="CJ3">
        <v>1</v>
      </c>
      <c r="CK3" t="s">
        <v>106</v>
      </c>
      <c r="CM3">
        <v>1</v>
      </c>
      <c r="CN3" t="s">
        <v>106</v>
      </c>
    </row>
    <row r="4" spans="1:93" x14ac:dyDescent="0.35">
      <c r="A4" t="s">
        <v>110</v>
      </c>
      <c r="B4" s="1">
        <v>44986</v>
      </c>
      <c r="C4" s="1">
        <v>44986</v>
      </c>
      <c r="D4">
        <v>0</v>
      </c>
      <c r="G4">
        <v>0</v>
      </c>
    </row>
    <row r="5" spans="1:93" x14ac:dyDescent="0.35">
      <c r="A5" t="s">
        <v>111</v>
      </c>
      <c r="B5" s="1">
        <v>44986</v>
      </c>
      <c r="C5" s="1">
        <v>44986</v>
      </c>
      <c r="D5">
        <v>0</v>
      </c>
      <c r="G5">
        <v>0</v>
      </c>
    </row>
    <row r="6" spans="1:93" x14ac:dyDescent="0.35">
      <c r="A6" t="s">
        <v>112</v>
      </c>
      <c r="B6" s="1">
        <v>44986</v>
      </c>
      <c r="C6" s="1">
        <v>44986</v>
      </c>
      <c r="D6">
        <v>0</v>
      </c>
      <c r="G6">
        <v>0</v>
      </c>
    </row>
    <row r="7" spans="1:93" x14ac:dyDescent="0.35">
      <c r="A7" t="s">
        <v>113</v>
      </c>
      <c r="B7" s="1">
        <v>44743</v>
      </c>
      <c r="C7" s="1">
        <v>44986</v>
      </c>
      <c r="D7">
        <v>0</v>
      </c>
      <c r="G7">
        <v>1</v>
      </c>
      <c r="H7" t="s">
        <v>114</v>
      </c>
      <c r="J7" t="str">
        <f>("When the practitioner is at a certain type of practice setting")</f>
        <v>When the practitioner is at a certain type of practice setting</v>
      </c>
      <c r="K7" t="s">
        <v>115</v>
      </c>
      <c r="M7" t="str">
        <f>("For other specified types of practitioners and/or practice settings")</f>
        <v>For other specified types of practitioners and/or practice settings</v>
      </c>
      <c r="N7" t="s">
        <v>116</v>
      </c>
      <c r="P7">
        <v>0</v>
      </c>
      <c r="V7" t="str">
        <f>("No")</f>
        <v>No</v>
      </c>
      <c r="Y7" t="str">
        <f>("No")</f>
        <v>No</v>
      </c>
      <c r="AB7" t="str">
        <f>("No")</f>
        <v>No</v>
      </c>
      <c r="AE7" t="str">
        <f>("No")</f>
        <v>No</v>
      </c>
      <c r="AH7">
        <v>0</v>
      </c>
      <c r="AQ7">
        <v>1</v>
      </c>
      <c r="AR7" t="s">
        <v>117</v>
      </c>
      <c r="AT7" t="str">
        <f>("No")</f>
        <v>No</v>
      </c>
      <c r="AW7">
        <v>0</v>
      </c>
      <c r="AZ7">
        <v>1</v>
      </c>
      <c r="BA7" t="s">
        <v>118</v>
      </c>
      <c r="BC7" t="str">
        <f>("No")</f>
        <v>No</v>
      </c>
      <c r="BF7" t="str">
        <f>("No")</f>
        <v>No</v>
      </c>
      <c r="BI7" t="str">
        <f>("No")</f>
        <v>No</v>
      </c>
      <c r="BL7">
        <v>1</v>
      </c>
      <c r="BM7" t="s">
        <v>118</v>
      </c>
      <c r="BO7" t="str">
        <f>("Drug screen results - positive for illicit drugs")</f>
        <v>Drug screen results - positive for illicit drugs</v>
      </c>
      <c r="BP7" t="s">
        <v>118</v>
      </c>
      <c r="BR7" t="str">
        <f>("Responses not specified")</f>
        <v>Responses not specified</v>
      </c>
      <c r="BU7" t="str">
        <f>("No")</f>
        <v>No</v>
      </c>
      <c r="BX7">
        <v>1</v>
      </c>
      <c r="BY7" t="s">
        <v>119</v>
      </c>
      <c r="CA7">
        <v>0</v>
      </c>
      <c r="CG7">
        <v>0</v>
      </c>
      <c r="CJ7">
        <v>1</v>
      </c>
      <c r="CK7" t="s">
        <v>120</v>
      </c>
      <c r="CM7">
        <v>1</v>
      </c>
      <c r="CN7" t="s">
        <v>120</v>
      </c>
    </row>
    <row r="8" spans="1:93" x14ac:dyDescent="0.35">
      <c r="A8" t="s">
        <v>121</v>
      </c>
      <c r="B8" s="1">
        <v>44986</v>
      </c>
      <c r="C8" s="1">
        <v>44986</v>
      </c>
      <c r="D8">
        <v>0</v>
      </c>
      <c r="G8">
        <v>0</v>
      </c>
    </row>
    <row r="9" spans="1:93" x14ac:dyDescent="0.35">
      <c r="A9" t="s">
        <v>122</v>
      </c>
      <c r="B9" s="1">
        <v>43690</v>
      </c>
      <c r="C9" s="1">
        <v>44986</v>
      </c>
      <c r="D9">
        <v>0</v>
      </c>
      <c r="G9">
        <v>0</v>
      </c>
    </row>
    <row r="10" spans="1:93" x14ac:dyDescent="0.35">
      <c r="A10" t="s">
        <v>123</v>
      </c>
      <c r="B10" s="1">
        <v>44986</v>
      </c>
      <c r="C10" s="1">
        <v>44986</v>
      </c>
      <c r="D10">
        <v>0</v>
      </c>
      <c r="G10">
        <v>1</v>
      </c>
      <c r="H10" t="s">
        <v>124</v>
      </c>
      <c r="J10" t="str">
        <f>("When the practitioner is at a certain type of practice setting")</f>
        <v>When the practitioner is at a certain type of practice setting</v>
      </c>
      <c r="K10" t="s">
        <v>125</v>
      </c>
      <c r="M10" t="str">
        <f>("For other specified types of practitioners and/or practice settings")</f>
        <v>For other specified types of practitioners and/or practice settings</v>
      </c>
      <c r="N10" t="s">
        <v>125</v>
      </c>
      <c r="P10">
        <v>0</v>
      </c>
      <c r="V10" t="str">
        <f>("No")</f>
        <v>No</v>
      </c>
      <c r="Y10" t="str">
        <f>("No")</f>
        <v>No</v>
      </c>
      <c r="AB10" t="str">
        <f>("No")</f>
        <v>No</v>
      </c>
      <c r="AE10"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10" t="s">
        <v>126</v>
      </c>
      <c r="AH10">
        <v>0</v>
      </c>
      <c r="AQ10">
        <v>1</v>
      </c>
      <c r="AR10" t="s">
        <v>127</v>
      </c>
      <c r="AT10" t="str">
        <f>("No")</f>
        <v>No</v>
      </c>
      <c r="AW10">
        <v>1</v>
      </c>
      <c r="AX10" t="s">
        <v>128</v>
      </c>
      <c r="AZ10">
        <v>1</v>
      </c>
      <c r="BA10" t="s">
        <v>129</v>
      </c>
      <c r="BC10" t="str">
        <f>("No")</f>
        <v>No</v>
      </c>
      <c r="BF10" t="str">
        <f>("No")</f>
        <v>No</v>
      </c>
      <c r="BI10" t="str">
        <f>("No")</f>
        <v>No</v>
      </c>
      <c r="BL10">
        <v>0</v>
      </c>
      <c r="BU10" t="str">
        <f>("No")</f>
        <v>No</v>
      </c>
      <c r="BX10">
        <v>1</v>
      </c>
      <c r="BY10" t="s">
        <v>130</v>
      </c>
      <c r="CA10">
        <v>0</v>
      </c>
      <c r="CG10">
        <v>0</v>
      </c>
      <c r="CJ10">
        <v>0</v>
      </c>
    </row>
    <row r="11" spans="1:93" x14ac:dyDescent="0.35">
      <c r="A11" t="s">
        <v>131</v>
      </c>
      <c r="B11" s="1">
        <v>44986</v>
      </c>
      <c r="C11" s="1">
        <v>44986</v>
      </c>
      <c r="D11">
        <v>0</v>
      </c>
      <c r="G11">
        <v>1</v>
      </c>
      <c r="H11" t="s">
        <v>132</v>
      </c>
      <c r="I11" t="s">
        <v>133</v>
      </c>
      <c r="J11" t="str">
        <f>("When a particular type of practitioner prescribes buprenorphine for OUD, When the practitioner is at a certain type of practice setting")</f>
        <v>When a particular type of practitioner prescribes buprenorphine for OUD, When the practitioner is at a certain type of practice setting</v>
      </c>
      <c r="K11" t="s">
        <v>134</v>
      </c>
      <c r="L11" t="s">
        <v>135</v>
      </c>
      <c r="M11" t="str">
        <f>("No additional registration required")</f>
        <v>No additional registration required</v>
      </c>
      <c r="P11">
        <v>1</v>
      </c>
      <c r="Q11" t="s">
        <v>136</v>
      </c>
      <c r="S11" t="str">
        <f>("People with co-occurring mental health conditions")</f>
        <v>People with co-occurring mental health conditions</v>
      </c>
      <c r="T11" t="s">
        <v>136</v>
      </c>
      <c r="V11" t="str">
        <f>("No")</f>
        <v>No</v>
      </c>
      <c r="Y11" t="str">
        <f>("No")</f>
        <v>No</v>
      </c>
      <c r="AB11" t="str">
        <f>("No")</f>
        <v>No</v>
      </c>
      <c r="AE11"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11" t="s">
        <v>136</v>
      </c>
      <c r="AH11">
        <v>0</v>
      </c>
      <c r="AQ11">
        <v>1</v>
      </c>
      <c r="AR11" t="s">
        <v>137</v>
      </c>
      <c r="AS11" t="s">
        <v>138</v>
      </c>
      <c r="AT11" t="str">
        <f>("No")</f>
        <v>No</v>
      </c>
      <c r="AW11">
        <v>0</v>
      </c>
      <c r="AZ11">
        <v>1</v>
      </c>
      <c r="BA11" t="s">
        <v>139</v>
      </c>
      <c r="BC11" t="str">
        <f>("No")</f>
        <v>No</v>
      </c>
      <c r="BF11" t="str">
        <f>("No")</f>
        <v>No</v>
      </c>
      <c r="BI11" t="str">
        <f>("No")</f>
        <v>No</v>
      </c>
      <c r="BL11">
        <v>1</v>
      </c>
      <c r="BM11" t="s">
        <v>136</v>
      </c>
      <c r="BO11" t="str">
        <f>("Drug screen results - positive for illicit drugs")</f>
        <v>Drug screen results - positive for illicit drugs</v>
      </c>
      <c r="BP11" t="s">
        <v>136</v>
      </c>
      <c r="BR11" t="str">
        <f>("Reassesses treatment plan")</f>
        <v>Reassesses treatment plan</v>
      </c>
      <c r="BS11" t="s">
        <v>136</v>
      </c>
      <c r="BT11" t="s">
        <v>140</v>
      </c>
      <c r="BU11" t="str">
        <f>("No")</f>
        <v>No</v>
      </c>
      <c r="BX11">
        <v>1</v>
      </c>
      <c r="BY11" t="s">
        <v>136</v>
      </c>
      <c r="CA11">
        <v>1</v>
      </c>
      <c r="CB11" t="s">
        <v>136</v>
      </c>
      <c r="CD11">
        <v>0</v>
      </c>
      <c r="CG11">
        <v>0</v>
      </c>
      <c r="CJ11">
        <v>1</v>
      </c>
      <c r="CK11" t="s">
        <v>141</v>
      </c>
      <c r="CM11">
        <v>1</v>
      </c>
      <c r="CN11" t="s">
        <v>136</v>
      </c>
    </row>
    <row r="12" spans="1:93" x14ac:dyDescent="0.35">
      <c r="A12" t="s">
        <v>142</v>
      </c>
      <c r="B12" s="1">
        <v>44986</v>
      </c>
      <c r="C12" s="1">
        <v>44986</v>
      </c>
      <c r="D12">
        <v>0</v>
      </c>
      <c r="G12">
        <v>0</v>
      </c>
    </row>
    <row r="13" spans="1:93" x14ac:dyDescent="0.35">
      <c r="A13" t="s">
        <v>143</v>
      </c>
      <c r="B13" s="1">
        <v>44986</v>
      </c>
      <c r="C13" s="1">
        <v>44986</v>
      </c>
      <c r="D13">
        <v>0</v>
      </c>
      <c r="G13">
        <v>0</v>
      </c>
    </row>
    <row r="14" spans="1:93" x14ac:dyDescent="0.35">
      <c r="A14" t="s">
        <v>144</v>
      </c>
      <c r="B14" s="1">
        <v>44986</v>
      </c>
      <c r="C14" s="1">
        <v>44986</v>
      </c>
      <c r="D14">
        <v>0</v>
      </c>
      <c r="G14">
        <v>0</v>
      </c>
    </row>
    <row r="15" spans="1:93" x14ac:dyDescent="0.35">
      <c r="A15" t="s">
        <v>145</v>
      </c>
      <c r="B15" s="1">
        <v>44986</v>
      </c>
      <c r="C15" s="1">
        <v>44986</v>
      </c>
      <c r="D15">
        <v>0</v>
      </c>
      <c r="G15">
        <v>0</v>
      </c>
    </row>
    <row r="16" spans="1:93" x14ac:dyDescent="0.35">
      <c r="A16" t="s">
        <v>146</v>
      </c>
      <c r="B16" s="1">
        <v>44986</v>
      </c>
      <c r="C16" s="1">
        <v>44986</v>
      </c>
      <c r="D16">
        <v>0</v>
      </c>
      <c r="G16">
        <v>1</v>
      </c>
      <c r="H16" t="s">
        <v>147</v>
      </c>
      <c r="I16" t="s">
        <v>148</v>
      </c>
      <c r="J16" t="str">
        <f>("When the practitioner is at a certain type of practice setting")</f>
        <v>When the practitioner is at a certain type of practice setting</v>
      </c>
      <c r="K16" t="s">
        <v>149</v>
      </c>
      <c r="L16" t="s">
        <v>150</v>
      </c>
      <c r="M16" t="str">
        <f>("No additional registration required")</f>
        <v>No additional registration required</v>
      </c>
      <c r="P16">
        <v>1</v>
      </c>
      <c r="Q16" t="s">
        <v>151</v>
      </c>
      <c r="S16" t="str">
        <f>("Pregnant people, Person with childbearing potential ")</f>
        <v xml:space="preserve">Pregnant people, Person with childbearing potential </v>
      </c>
      <c r="T16" t="s">
        <v>151</v>
      </c>
      <c r="V16" t="str">
        <f>("No")</f>
        <v>No</v>
      </c>
      <c r="X16" t="s">
        <v>152</v>
      </c>
      <c r="Y16" t="str">
        <f>("No")</f>
        <v>No</v>
      </c>
      <c r="AA16" t="s">
        <v>152</v>
      </c>
      <c r="AB16" t="str">
        <f>("No")</f>
        <v>No</v>
      </c>
      <c r="AE16" t="str">
        <f>("No")</f>
        <v>No</v>
      </c>
      <c r="AG16" t="s">
        <v>153</v>
      </c>
      <c r="AH16">
        <v>0</v>
      </c>
      <c r="AQ16">
        <v>1</v>
      </c>
      <c r="AR16" t="s">
        <v>151</v>
      </c>
      <c r="AT16" t="str">
        <f>("No")</f>
        <v>No</v>
      </c>
      <c r="AW16">
        <v>0</v>
      </c>
      <c r="AZ16">
        <v>1</v>
      </c>
      <c r="BA16" t="s">
        <v>151</v>
      </c>
      <c r="BC16" t="str">
        <f>("No")</f>
        <v>No</v>
      </c>
      <c r="BF16" t="str">
        <f>("No")</f>
        <v>No</v>
      </c>
      <c r="BI16" t="str">
        <f>("No")</f>
        <v>No</v>
      </c>
      <c r="BL16">
        <v>1</v>
      </c>
      <c r="BM16" t="s">
        <v>151</v>
      </c>
      <c r="BO16" t="str">
        <f>("Drug screen results - positive for illicit drugs, Drug screen results - negative for prescribed medication")</f>
        <v>Drug screen results - positive for illicit drugs, Drug screen results - negative for prescribed medication</v>
      </c>
      <c r="BP16" t="s">
        <v>151</v>
      </c>
      <c r="BR16" t="str">
        <f>("Reassesses treatment plan, Documents the patient's non-compliance, Other")</f>
        <v>Reassesses treatment plan, Documents the patient's non-compliance, Other</v>
      </c>
      <c r="BS16" t="s">
        <v>151</v>
      </c>
      <c r="BT16" t="s">
        <v>154</v>
      </c>
      <c r="BU16" t="str">
        <f>("There are instances where patients must be co-prescribed an opioid overdose reversal drug")</f>
        <v>There are instances where patients must be co-prescribed an opioid overdose reversal drug</v>
      </c>
      <c r="BV16" t="s">
        <v>151</v>
      </c>
      <c r="BX16">
        <v>1</v>
      </c>
      <c r="BY16" t="s">
        <v>151</v>
      </c>
      <c r="CA16">
        <v>0</v>
      </c>
      <c r="CG16">
        <v>1</v>
      </c>
      <c r="CH16" t="s">
        <v>155</v>
      </c>
      <c r="CJ16">
        <v>1</v>
      </c>
      <c r="CK16" t="s">
        <v>147</v>
      </c>
      <c r="CM16">
        <v>1</v>
      </c>
      <c r="CN16" t="s">
        <v>147</v>
      </c>
    </row>
    <row r="17" spans="1:92" x14ac:dyDescent="0.35">
      <c r="A17" t="s">
        <v>156</v>
      </c>
      <c r="B17" s="1">
        <v>44986</v>
      </c>
      <c r="C17" s="1">
        <v>44986</v>
      </c>
      <c r="D17">
        <v>0</v>
      </c>
      <c r="G17">
        <v>0</v>
      </c>
    </row>
    <row r="18" spans="1:92" x14ac:dyDescent="0.35">
      <c r="A18" t="s">
        <v>157</v>
      </c>
      <c r="B18" s="1">
        <v>44986</v>
      </c>
      <c r="C18" s="1">
        <v>44986</v>
      </c>
      <c r="D18">
        <v>0</v>
      </c>
      <c r="G18">
        <v>0</v>
      </c>
    </row>
    <row r="19" spans="1:92" x14ac:dyDescent="0.35">
      <c r="A19" t="s">
        <v>158</v>
      </c>
      <c r="B19" s="1">
        <v>44986</v>
      </c>
      <c r="C19" s="1">
        <v>44986</v>
      </c>
      <c r="D19">
        <v>0</v>
      </c>
      <c r="G19">
        <v>1</v>
      </c>
      <c r="H19" t="s">
        <v>159</v>
      </c>
      <c r="J19" t="str">
        <f>("When any practitioner prescribes buprenorphine for OUD")</f>
        <v>When any practitioner prescribes buprenorphine for OUD</v>
      </c>
      <c r="K19" t="s">
        <v>160</v>
      </c>
      <c r="L19" t="s">
        <v>161</v>
      </c>
      <c r="M19" t="str">
        <f>("For practice settings that treat more than a specified threshold of patients, For other specified types of practitioners and/or practice settings")</f>
        <v>For practice settings that treat more than a specified threshold of patients, For other specified types of practitioners and/or practice settings</v>
      </c>
      <c r="N19" t="s">
        <v>162</v>
      </c>
      <c r="P19">
        <v>1</v>
      </c>
      <c r="Q19" t="s">
        <v>163</v>
      </c>
      <c r="S19" t="str">
        <f>("Pregnant people, Person with childbearing potential , Persons who are prescribed specific medications, Other")</f>
        <v>Pregnant people, Person with childbearing potential , Persons who are prescribed specific medications, Other</v>
      </c>
      <c r="T19" t="s">
        <v>163</v>
      </c>
      <c r="U19" t="s">
        <v>164</v>
      </c>
      <c r="V19" t="str">
        <f>("There are instances where buprenorphine initiation dosages are restricted without exception")</f>
        <v>There are instances where buprenorphine initiation dosages are restricted without exception</v>
      </c>
      <c r="W19" t="s">
        <v>165</v>
      </c>
      <c r="Y19" t="s">
        <v>166</v>
      </c>
      <c r="Z19" t="s">
        <v>167</v>
      </c>
      <c r="AA19" t="s">
        <v>168</v>
      </c>
      <c r="AB19" t="str">
        <f>("There are instances where the length of a buprenorphine prescription for OUD is restricted without exception")</f>
        <v>There are instances where the length of a buprenorphine prescription for OUD is restricted without exception</v>
      </c>
      <c r="AC19" t="s">
        <v>169</v>
      </c>
      <c r="AE19"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19" t="s">
        <v>165</v>
      </c>
      <c r="AH19">
        <v>1</v>
      </c>
      <c r="AI19" t="s">
        <v>165</v>
      </c>
      <c r="AK19" t="str">
        <f>("Buprenorphine-Naloxone Combination Products")</f>
        <v>Buprenorphine-Naloxone Combination Products</v>
      </c>
      <c r="AL19" t="s">
        <v>170</v>
      </c>
      <c r="AN19" t="str">
        <f>("Patients in specified practice settings, Pregnant patients, Other")</f>
        <v>Patients in specified practice settings, Pregnant patients, Other</v>
      </c>
      <c r="AO19" t="s">
        <v>165</v>
      </c>
      <c r="AP19" t="s">
        <v>171</v>
      </c>
      <c r="AQ19">
        <v>1</v>
      </c>
      <c r="AR19" t="s">
        <v>172</v>
      </c>
      <c r="AT19" t="str">
        <f>("No")</f>
        <v>No</v>
      </c>
      <c r="AW19">
        <v>1</v>
      </c>
      <c r="AX19" t="s">
        <v>167</v>
      </c>
      <c r="AZ19">
        <v>1</v>
      </c>
      <c r="BA19" t="s">
        <v>173</v>
      </c>
      <c r="BC19" t="str">
        <f>("There are instances where the frequency of required drug testing is specified for the duration of treatment")</f>
        <v>There are instances where the frequency of required drug testing is specified for the duration of treatment</v>
      </c>
      <c r="BD19" t="s">
        <v>165</v>
      </c>
      <c r="BE19" t="s">
        <v>174</v>
      </c>
      <c r="BF19" t="str">
        <f>("There are instances where additional requirements apply to practice settings in which buprenorphine is prescribed to more than a specified threshold of patients")</f>
        <v>There are instances where additional requirements apply to practice settings in which buprenorphine is prescribed to more than a specified threshold of patients</v>
      </c>
      <c r="BG19" t="s">
        <v>162</v>
      </c>
      <c r="BH19" t="s">
        <v>175</v>
      </c>
      <c r="BI19" t="str">
        <f>("No")</f>
        <v>No</v>
      </c>
      <c r="BL19">
        <v>1</v>
      </c>
      <c r="BM19" t="s">
        <v>176</v>
      </c>
      <c r="BO19" t="str">
        <f>("Drug screen results - positive for illicit drugs, Abnormal drug screen results, Return to use, Refusal of or inadequate engagement with counseling, Other")</f>
        <v>Drug screen results - positive for illicit drugs, Abnormal drug screen results, Return to use, Refusal of or inadequate engagement with counseling, Other</v>
      </c>
      <c r="BP19" t="s">
        <v>177</v>
      </c>
      <c r="BQ19" t="s">
        <v>178</v>
      </c>
      <c r="BR19" t="str">
        <f>("Requires increased frequency of drug screens, Requires increased frequency of appointments, Reassesses treatment plan, Documents the patient's non-compliance, Other")</f>
        <v>Requires increased frequency of drug screens, Requires increased frequency of appointments, Reassesses treatment plan, Documents the patient's non-compliance, Other</v>
      </c>
      <c r="BS19" t="s">
        <v>176</v>
      </c>
      <c r="BT19" t="s">
        <v>179</v>
      </c>
      <c r="BU19" t="str">
        <f>("No")</f>
        <v>No</v>
      </c>
      <c r="BX19">
        <v>1</v>
      </c>
      <c r="BY19" t="s">
        <v>165</v>
      </c>
      <c r="CA19">
        <v>1</v>
      </c>
      <c r="CB19" t="s">
        <v>162</v>
      </c>
      <c r="CD19">
        <v>1</v>
      </c>
      <c r="CE19" t="s">
        <v>162</v>
      </c>
      <c r="CG19">
        <v>0</v>
      </c>
      <c r="CJ19">
        <v>1</v>
      </c>
      <c r="CK19" t="s">
        <v>169</v>
      </c>
      <c r="CM19">
        <v>1</v>
      </c>
      <c r="CN19" t="s">
        <v>180</v>
      </c>
    </row>
    <row r="20" spans="1:92" x14ac:dyDescent="0.35">
      <c r="A20" t="s">
        <v>181</v>
      </c>
      <c r="B20" s="1">
        <v>44986</v>
      </c>
      <c r="C20" s="1">
        <v>44986</v>
      </c>
      <c r="D20">
        <v>0</v>
      </c>
      <c r="G20">
        <v>0</v>
      </c>
    </row>
    <row r="21" spans="1:92" x14ac:dyDescent="0.35">
      <c r="A21" t="s">
        <v>182</v>
      </c>
      <c r="B21" s="1">
        <v>44766</v>
      </c>
      <c r="C21" s="1">
        <v>44986</v>
      </c>
      <c r="D21">
        <v>0</v>
      </c>
      <c r="G21">
        <v>1</v>
      </c>
      <c r="H21" t="s">
        <v>183</v>
      </c>
      <c r="J21" t="str">
        <f>("When any practitioner prescribes buprenorphine for OUD")</f>
        <v>When any practitioner prescribes buprenorphine for OUD</v>
      </c>
      <c r="K21" t="s">
        <v>184</v>
      </c>
      <c r="L21" t="s">
        <v>185</v>
      </c>
      <c r="M21" t="str">
        <f>("No additional registration required")</f>
        <v>No additional registration required</v>
      </c>
      <c r="P21">
        <v>1</v>
      </c>
      <c r="Q21" t="s">
        <v>186</v>
      </c>
      <c r="S21" t="str">
        <f>("Pregnant people, People with co-occurring mental health conditions")</f>
        <v>Pregnant people, People with co-occurring mental health conditions</v>
      </c>
      <c r="T21" t="s">
        <v>186</v>
      </c>
      <c r="V21" t="str">
        <f>("No")</f>
        <v>No</v>
      </c>
      <c r="Y21" t="str">
        <f>("No")</f>
        <v>No</v>
      </c>
      <c r="AB21" t="str">
        <f>("No")</f>
        <v>No</v>
      </c>
      <c r="AE21" t="str">
        <f>("No")</f>
        <v>No</v>
      </c>
      <c r="AH21">
        <v>0</v>
      </c>
      <c r="AQ21">
        <v>0</v>
      </c>
      <c r="AS21" t="s">
        <v>187</v>
      </c>
      <c r="AZ21">
        <v>1</v>
      </c>
      <c r="BA21" t="s">
        <v>188</v>
      </c>
      <c r="BC21" t="str">
        <f>("No")</f>
        <v>No</v>
      </c>
      <c r="BF21" t="str">
        <f>("No")</f>
        <v>No</v>
      </c>
      <c r="BI21" t="str">
        <f>("No")</f>
        <v>No</v>
      </c>
      <c r="BK21" t="s">
        <v>189</v>
      </c>
      <c r="BL21">
        <v>1</v>
      </c>
      <c r="BM21" t="s">
        <v>190</v>
      </c>
      <c r="BO21" t="str">
        <f>("Abnormal drug screen results, Medication diversion, Other")</f>
        <v>Abnormal drug screen results, Medication diversion, Other</v>
      </c>
      <c r="BP21" t="s">
        <v>191</v>
      </c>
      <c r="BQ21" t="s">
        <v>192</v>
      </c>
      <c r="BR21" t="str">
        <f>("Documents the patient's non-compliance, Responses not specified, Other")</f>
        <v>Documents the patient's non-compliance, Responses not specified, Other</v>
      </c>
      <c r="BS21" t="s">
        <v>193</v>
      </c>
      <c r="BT21" t="s">
        <v>194</v>
      </c>
      <c r="BU21" t="str">
        <f>("No")</f>
        <v>No</v>
      </c>
      <c r="BW21" t="s">
        <v>195</v>
      </c>
      <c r="BX21">
        <v>1</v>
      </c>
      <c r="BY21" t="s">
        <v>196</v>
      </c>
      <c r="CA21">
        <v>1</v>
      </c>
      <c r="CB21" t="s">
        <v>197</v>
      </c>
      <c r="CD21">
        <v>1</v>
      </c>
      <c r="CE21" t="s">
        <v>197</v>
      </c>
      <c r="CG21">
        <v>0</v>
      </c>
      <c r="CJ21">
        <v>1</v>
      </c>
      <c r="CK21" t="s">
        <v>198</v>
      </c>
      <c r="CM21">
        <v>1</v>
      </c>
      <c r="CN21" t="s">
        <v>198</v>
      </c>
    </row>
    <row r="22" spans="1:92" x14ac:dyDescent="0.35">
      <c r="A22" t="s">
        <v>199</v>
      </c>
      <c r="B22" s="1">
        <v>44986</v>
      </c>
      <c r="C22" s="1">
        <v>44986</v>
      </c>
      <c r="D22">
        <v>0</v>
      </c>
      <c r="G22">
        <v>0</v>
      </c>
    </row>
    <row r="23" spans="1:92" x14ac:dyDescent="0.35">
      <c r="A23" t="s">
        <v>200</v>
      </c>
      <c r="B23" s="1">
        <v>44876</v>
      </c>
      <c r="C23" s="1">
        <v>44986</v>
      </c>
      <c r="D23">
        <v>0</v>
      </c>
      <c r="G23">
        <v>1</v>
      </c>
      <c r="H23" t="s">
        <v>201</v>
      </c>
      <c r="J23" t="str">
        <f>("When the practitioner is at a certain type of practice setting")</f>
        <v>When the practitioner is at a certain type of practice setting</v>
      </c>
      <c r="K23" t="s">
        <v>201</v>
      </c>
      <c r="L23" t="s">
        <v>202</v>
      </c>
      <c r="M23" t="str">
        <f>("For practice settings that treat more than a specified threshold of patients, For other specified types of practitioners and/or practice settings")</f>
        <v>For practice settings that treat more than a specified threshold of patients, For other specified types of practitioners and/or practice settings</v>
      </c>
      <c r="N23" t="s">
        <v>203</v>
      </c>
      <c r="P23">
        <v>1</v>
      </c>
      <c r="Q23" t="s">
        <v>204</v>
      </c>
      <c r="S23" t="str">
        <f>("Pregnant people, Person with childbearing potential , People with co-occurring mental health conditions, Other")</f>
        <v>Pregnant people, Person with childbearing potential , People with co-occurring mental health conditions, Other</v>
      </c>
      <c r="T23" t="s">
        <v>205</v>
      </c>
      <c r="U23" t="s">
        <v>206</v>
      </c>
      <c r="V23" t="str">
        <f>("No")</f>
        <v>No</v>
      </c>
      <c r="Y23" t="str">
        <f>("No")</f>
        <v>No</v>
      </c>
      <c r="AB23" t="str">
        <f>("No")</f>
        <v>No</v>
      </c>
      <c r="AE23" t="str">
        <f>("No")</f>
        <v>No</v>
      </c>
      <c r="AH23">
        <v>0</v>
      </c>
      <c r="AQ23">
        <v>1</v>
      </c>
      <c r="AR23" t="s">
        <v>207</v>
      </c>
      <c r="AT23" t="str">
        <f>("No")</f>
        <v>No</v>
      </c>
      <c r="AW23">
        <v>1</v>
      </c>
      <c r="AX23" t="s">
        <v>208</v>
      </c>
      <c r="AY23" t="s">
        <v>209</v>
      </c>
      <c r="AZ23">
        <v>1</v>
      </c>
      <c r="BA23" t="s">
        <v>210</v>
      </c>
      <c r="BC23" t="str">
        <f>("No")</f>
        <v>No</v>
      </c>
      <c r="BF23" t="str">
        <f>("There are instances where additional requirements apply to practice settings in which buprenorphine is prescribed to more than a specified threshold of patients")</f>
        <v>There are instances where additional requirements apply to practice settings in which buprenorphine is prescribed to more than a specified threshold of patients</v>
      </c>
      <c r="BG23" t="s">
        <v>211</v>
      </c>
      <c r="BI23" t="str">
        <f>("No")</f>
        <v>No</v>
      </c>
      <c r="BK23" t="s">
        <v>212</v>
      </c>
      <c r="BL23">
        <v>1</v>
      </c>
      <c r="BM23" t="s">
        <v>213</v>
      </c>
      <c r="BO23" t="str">
        <f>("Abnormal drug screen results, Other")</f>
        <v>Abnormal drug screen results, Other</v>
      </c>
      <c r="BP23" t="s">
        <v>214</v>
      </c>
      <c r="BQ23" t="s">
        <v>215</v>
      </c>
      <c r="BR23" t="str">
        <f>("Prohibits involuntary discharge, Documents the patient's non-compliance")</f>
        <v>Prohibits involuntary discharge, Documents the patient's non-compliance</v>
      </c>
      <c r="BS23" t="s">
        <v>214</v>
      </c>
      <c r="BT23" t="s">
        <v>216</v>
      </c>
      <c r="BU23" t="str">
        <f>("No")</f>
        <v>No</v>
      </c>
      <c r="BX23">
        <v>1</v>
      </c>
      <c r="BY23" t="s">
        <v>217</v>
      </c>
      <c r="CA23">
        <v>1</v>
      </c>
      <c r="CB23" t="s">
        <v>218</v>
      </c>
      <c r="CD23">
        <v>1</v>
      </c>
      <c r="CE23" t="s">
        <v>218</v>
      </c>
      <c r="CG23">
        <v>0</v>
      </c>
      <c r="CJ23">
        <v>1</v>
      </c>
      <c r="CK23" t="s">
        <v>219</v>
      </c>
      <c r="CM23">
        <v>1</v>
      </c>
      <c r="CN23" t="s">
        <v>219</v>
      </c>
    </row>
    <row r="24" spans="1:92" x14ac:dyDescent="0.35">
      <c r="A24" t="s">
        <v>220</v>
      </c>
      <c r="B24" s="1">
        <v>43451</v>
      </c>
      <c r="C24" s="1">
        <v>44986</v>
      </c>
      <c r="D24">
        <v>0</v>
      </c>
      <c r="G24">
        <v>1</v>
      </c>
      <c r="H24" t="s">
        <v>221</v>
      </c>
      <c r="I24" t="s">
        <v>94</v>
      </c>
      <c r="J24" t="str">
        <f>("When the practitioner is at a certain type of practice setting")</f>
        <v>When the practitioner is at a certain type of practice setting</v>
      </c>
      <c r="K24" t="s">
        <v>222</v>
      </c>
      <c r="M24" t="str">
        <f>("For practice settings that treat more than a specified threshold of patients")</f>
        <v>For practice settings that treat more than a specified threshold of patients</v>
      </c>
      <c r="N24" t="s">
        <v>222</v>
      </c>
      <c r="P24">
        <v>0</v>
      </c>
      <c r="V24" t="str">
        <f>("No")</f>
        <v>No</v>
      </c>
      <c r="Y24" t="str">
        <f>("No")</f>
        <v>No</v>
      </c>
      <c r="AB24" t="str">
        <f>("No")</f>
        <v>No</v>
      </c>
      <c r="AE24"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24" t="s">
        <v>223</v>
      </c>
      <c r="AH24">
        <v>0</v>
      </c>
      <c r="AQ24">
        <v>1</v>
      </c>
      <c r="AR24" t="s">
        <v>224</v>
      </c>
      <c r="AT24" t="str">
        <f>("No")</f>
        <v>No</v>
      </c>
      <c r="AW24">
        <v>0</v>
      </c>
      <c r="AZ24">
        <v>1</v>
      </c>
      <c r="BA24" t="s">
        <v>223</v>
      </c>
      <c r="BC24" t="str">
        <f>("There are instances where the frequency of required drug testing is specified for the duration of treatment")</f>
        <v>There are instances where the frequency of required drug testing is specified for the duration of treatment</v>
      </c>
      <c r="BD24" t="s">
        <v>223</v>
      </c>
      <c r="BF24" t="str">
        <f>("There are instances where additional requirements apply to practice settings in which buprenorphine is prescribed to more than a specified threshold of patients")</f>
        <v>There are instances where additional requirements apply to practice settings in which buprenorphine is prescribed to more than a specified threshold of patients</v>
      </c>
      <c r="BG24" t="s">
        <v>222</v>
      </c>
      <c r="BI24" t="str">
        <f>("No")</f>
        <v>No</v>
      </c>
      <c r="BL24">
        <v>1</v>
      </c>
      <c r="BM24" t="s">
        <v>223</v>
      </c>
      <c r="BO24" t="str">
        <f>("Drug screen results - positive for illicit drugs")</f>
        <v>Drug screen results - positive for illicit drugs</v>
      </c>
      <c r="BP24" t="s">
        <v>223</v>
      </c>
      <c r="BR24" t="str">
        <f>("Requires increased frequency of drug screens, Other")</f>
        <v>Requires increased frequency of drug screens, Other</v>
      </c>
      <c r="BS24" t="s">
        <v>223</v>
      </c>
      <c r="BT24" t="s">
        <v>225</v>
      </c>
      <c r="BU24" t="str">
        <f>("No")</f>
        <v>No</v>
      </c>
      <c r="BX24">
        <v>1</v>
      </c>
      <c r="BY24" t="s">
        <v>223</v>
      </c>
      <c r="CA24">
        <v>1</v>
      </c>
      <c r="CB24" t="s">
        <v>226</v>
      </c>
      <c r="CD24">
        <v>1</v>
      </c>
      <c r="CE24" t="s">
        <v>226</v>
      </c>
      <c r="CG24">
        <v>0</v>
      </c>
      <c r="CJ24">
        <v>0</v>
      </c>
    </row>
    <row r="25" spans="1:92" x14ac:dyDescent="0.35">
      <c r="A25" t="s">
        <v>227</v>
      </c>
      <c r="B25" s="1">
        <v>44986</v>
      </c>
      <c r="C25" s="1">
        <v>44986</v>
      </c>
      <c r="D25">
        <v>0</v>
      </c>
      <c r="G25">
        <v>0</v>
      </c>
    </row>
    <row r="26" spans="1:92" x14ac:dyDescent="0.35">
      <c r="A26" t="s">
        <v>228</v>
      </c>
      <c r="B26" s="1">
        <v>44986</v>
      </c>
      <c r="C26" s="1">
        <v>44986</v>
      </c>
      <c r="D26">
        <v>0</v>
      </c>
      <c r="G26">
        <v>0</v>
      </c>
    </row>
    <row r="27" spans="1:92" x14ac:dyDescent="0.35">
      <c r="A27" t="s">
        <v>229</v>
      </c>
      <c r="B27" s="1">
        <v>44841</v>
      </c>
      <c r="C27" s="1">
        <v>44986</v>
      </c>
      <c r="D27">
        <v>0</v>
      </c>
      <c r="G27">
        <v>1</v>
      </c>
      <c r="H27" t="s">
        <v>230</v>
      </c>
      <c r="J27" t="str">
        <f>("When a particular type of practitioner prescribes buprenorphine for OUD")</f>
        <v>When a particular type of practitioner prescribes buprenorphine for OUD</v>
      </c>
      <c r="K27" t="s">
        <v>230</v>
      </c>
      <c r="L27" t="s">
        <v>231</v>
      </c>
      <c r="M27" t="str">
        <f>("No additional registration required")</f>
        <v>No additional registration required</v>
      </c>
      <c r="P27">
        <v>0</v>
      </c>
      <c r="V27" t="str">
        <f>("No")</f>
        <v>No</v>
      </c>
      <c r="Y27" t="str">
        <f>("No")</f>
        <v>No</v>
      </c>
      <c r="AB27" t="str">
        <f>("There are instances where the length of a buprenorphine prescription for OUD is restricted without exception")</f>
        <v>There are instances where the length of a buprenorphine prescription for OUD is restricted without exception</v>
      </c>
      <c r="AC27" t="s">
        <v>232</v>
      </c>
      <c r="AE27" t="str">
        <f>("No")</f>
        <v>No</v>
      </c>
      <c r="AH27">
        <v>0</v>
      </c>
      <c r="AQ27">
        <v>0</v>
      </c>
      <c r="AZ27">
        <v>0</v>
      </c>
      <c r="BF27" t="str">
        <f>("No")</f>
        <v>No</v>
      </c>
      <c r="BI27" t="str">
        <f>("No")</f>
        <v>No</v>
      </c>
      <c r="BL27">
        <v>0</v>
      </c>
      <c r="BU27" t="str">
        <f>("No")</f>
        <v>No</v>
      </c>
      <c r="BX27">
        <v>0</v>
      </c>
      <c r="CA27">
        <v>0</v>
      </c>
      <c r="CG27">
        <v>0</v>
      </c>
      <c r="CJ27">
        <v>0</v>
      </c>
      <c r="CL27" t="s">
        <v>233</v>
      </c>
    </row>
    <row r="28" spans="1:92" x14ac:dyDescent="0.35">
      <c r="A28" t="s">
        <v>234</v>
      </c>
      <c r="B28" s="1">
        <v>44986</v>
      </c>
      <c r="C28" s="1">
        <v>44986</v>
      </c>
      <c r="D28">
        <v>0</v>
      </c>
      <c r="G28">
        <v>0</v>
      </c>
    </row>
    <row r="29" spans="1:92" x14ac:dyDescent="0.35">
      <c r="A29" t="s">
        <v>235</v>
      </c>
      <c r="B29" s="1">
        <v>44986</v>
      </c>
      <c r="C29" s="1">
        <v>44986</v>
      </c>
      <c r="D29">
        <v>0</v>
      </c>
      <c r="G29">
        <v>0</v>
      </c>
    </row>
    <row r="30" spans="1:92" x14ac:dyDescent="0.35">
      <c r="A30" t="s">
        <v>236</v>
      </c>
      <c r="B30" s="1">
        <v>44986</v>
      </c>
      <c r="C30" s="1">
        <v>44986</v>
      </c>
      <c r="D30">
        <v>0</v>
      </c>
      <c r="G30">
        <v>0</v>
      </c>
    </row>
    <row r="31" spans="1:92" x14ac:dyDescent="0.35">
      <c r="A31" t="s">
        <v>237</v>
      </c>
      <c r="B31" s="1">
        <v>44776</v>
      </c>
      <c r="C31" s="1">
        <v>44986</v>
      </c>
      <c r="D31">
        <v>0</v>
      </c>
      <c r="G31">
        <v>0</v>
      </c>
      <c r="I31" t="s">
        <v>238</v>
      </c>
    </row>
    <row r="32" spans="1:92" x14ac:dyDescent="0.35">
      <c r="A32" t="s">
        <v>239</v>
      </c>
      <c r="B32" s="1">
        <v>44550</v>
      </c>
      <c r="C32" s="1">
        <v>44986</v>
      </c>
      <c r="D32">
        <v>0</v>
      </c>
      <c r="G32">
        <v>1</v>
      </c>
      <c r="H32" t="s">
        <v>240</v>
      </c>
      <c r="J32" t="str">
        <f>("When the practitioner is at a certain type of practice setting")</f>
        <v>When the practitioner is at a certain type of practice setting</v>
      </c>
      <c r="K32" t="s">
        <v>241</v>
      </c>
      <c r="L32" t="s">
        <v>242</v>
      </c>
      <c r="M32" t="str">
        <f>("No additional registration required")</f>
        <v>No additional registration required</v>
      </c>
      <c r="P32">
        <v>1</v>
      </c>
      <c r="Q32" t="s">
        <v>243</v>
      </c>
      <c r="S32" t="str">
        <f>("Pregnant people, People with co-occurring mental health conditions, People with chronic pain, Other")</f>
        <v>Pregnant people, People with co-occurring mental health conditions, People with chronic pain, Other</v>
      </c>
      <c r="T32" t="s">
        <v>244</v>
      </c>
      <c r="U32" t="s">
        <v>245</v>
      </c>
      <c r="V32" t="str">
        <f>("No")</f>
        <v>No</v>
      </c>
      <c r="Y32" t="str">
        <f>("No")</f>
        <v>No</v>
      </c>
      <c r="AB32" t="str">
        <f>("No")</f>
        <v>No</v>
      </c>
      <c r="AE32" t="str">
        <f>("No")</f>
        <v>No</v>
      </c>
      <c r="AH32">
        <v>1</v>
      </c>
      <c r="AI32" t="s">
        <v>246</v>
      </c>
      <c r="AJ32" t="s">
        <v>247</v>
      </c>
      <c r="AK32" t="str">
        <f>("Buprenorphine-Naloxone Combination Products")</f>
        <v>Buprenorphine-Naloxone Combination Products</v>
      </c>
      <c r="AL32" t="s">
        <v>246</v>
      </c>
      <c r="AN32" t="str">
        <f>("Patients in specified practice settings, Pregnant patients")</f>
        <v>Patients in specified practice settings, Pregnant patients</v>
      </c>
      <c r="AO32" t="s">
        <v>248</v>
      </c>
      <c r="AQ32">
        <v>1</v>
      </c>
      <c r="AR32" t="s">
        <v>249</v>
      </c>
      <c r="AT32" t="str">
        <f>("There are instances where a minimum amount of counseling is specified for the duration of treatment")</f>
        <v>There are instances where a minimum amount of counseling is specified for the duration of treatment</v>
      </c>
      <c r="AU32" t="s">
        <v>250</v>
      </c>
      <c r="AW32">
        <v>1</v>
      </c>
      <c r="AX32" t="s">
        <v>251</v>
      </c>
      <c r="AZ32">
        <v>1</v>
      </c>
      <c r="BA32" t="s">
        <v>252</v>
      </c>
      <c r="BC32" t="str">
        <f>("No")</f>
        <v>No</v>
      </c>
      <c r="BF32" t="str">
        <f>("No")</f>
        <v>No</v>
      </c>
      <c r="BH32" t="s">
        <v>253</v>
      </c>
      <c r="BI32" t="str">
        <f>("No")</f>
        <v>No</v>
      </c>
      <c r="BL32">
        <v>0</v>
      </c>
      <c r="BU32" t="str">
        <f>("No")</f>
        <v>No</v>
      </c>
      <c r="BX32">
        <v>1</v>
      </c>
      <c r="BY32" t="s">
        <v>254</v>
      </c>
      <c r="CA32">
        <v>1</v>
      </c>
      <c r="CB32" t="s">
        <v>255</v>
      </c>
      <c r="CD32">
        <v>1</v>
      </c>
      <c r="CE32" t="s">
        <v>256</v>
      </c>
      <c r="CG32">
        <v>0</v>
      </c>
      <c r="CJ32">
        <v>1</v>
      </c>
      <c r="CK32" t="s">
        <v>257</v>
      </c>
      <c r="CM32">
        <v>1</v>
      </c>
      <c r="CN32" t="s">
        <v>257</v>
      </c>
    </row>
    <row r="33" spans="1:92" x14ac:dyDescent="0.35">
      <c r="A33" t="s">
        <v>258</v>
      </c>
      <c r="B33" s="1">
        <v>44986</v>
      </c>
      <c r="C33" s="1">
        <v>44986</v>
      </c>
      <c r="D33">
        <v>0</v>
      </c>
      <c r="G33">
        <v>0</v>
      </c>
    </row>
    <row r="34" spans="1:92" x14ac:dyDescent="0.35">
      <c r="A34" t="s">
        <v>259</v>
      </c>
      <c r="B34" s="1">
        <v>44911</v>
      </c>
      <c r="C34" s="1">
        <v>44986</v>
      </c>
      <c r="D34">
        <v>0</v>
      </c>
      <c r="G34">
        <v>1</v>
      </c>
      <c r="H34" t="s">
        <v>260</v>
      </c>
      <c r="J34" t="str">
        <f>("When the practitioner is at a certain type of practice setting")</f>
        <v>When the practitioner is at a certain type of practice setting</v>
      </c>
      <c r="K34" t="s">
        <v>261</v>
      </c>
      <c r="L34" t="s">
        <v>262</v>
      </c>
      <c r="M34" t="str">
        <f>("No additional registration required")</f>
        <v>No additional registration required</v>
      </c>
      <c r="P34">
        <v>1</v>
      </c>
      <c r="Q34" t="s">
        <v>263</v>
      </c>
      <c r="S34" t="str">
        <f>("Pregnant people")</f>
        <v>Pregnant people</v>
      </c>
      <c r="T34" t="s">
        <v>263</v>
      </c>
      <c r="V34" t="str">
        <f>("No")</f>
        <v>No</v>
      </c>
      <c r="Y34" t="str">
        <f>("No")</f>
        <v>No</v>
      </c>
      <c r="AB34" t="str">
        <f>("No")</f>
        <v>No</v>
      </c>
      <c r="AE34" t="str">
        <f>("No")</f>
        <v>No</v>
      </c>
      <c r="AH34">
        <v>0</v>
      </c>
      <c r="AQ34">
        <v>1</v>
      </c>
      <c r="AR34" t="s">
        <v>264</v>
      </c>
      <c r="AT34" t="str">
        <f>("No")</f>
        <v>No</v>
      </c>
      <c r="AW34">
        <v>1</v>
      </c>
      <c r="AX34" t="s">
        <v>265</v>
      </c>
      <c r="AZ34">
        <v>1</v>
      </c>
      <c r="BA34" t="s">
        <v>266</v>
      </c>
      <c r="BC34" t="str">
        <f>("No")</f>
        <v>No</v>
      </c>
      <c r="BF34" t="str">
        <f>("No")</f>
        <v>No</v>
      </c>
      <c r="BI34" t="str">
        <f>("There are instances where prescribing buprenorphine for OUD via telehealth is restricted")</f>
        <v>There are instances where prescribing buprenorphine for OUD via telehealth is restricted</v>
      </c>
      <c r="BJ34" t="s">
        <v>267</v>
      </c>
      <c r="BK34" t="s">
        <v>268</v>
      </c>
      <c r="BL34">
        <v>1</v>
      </c>
      <c r="BM34" t="s">
        <v>269</v>
      </c>
      <c r="BO34" t="str">
        <f>("Abnormal drug screen results, Refusal of or inadequate engagement with other services, Other")</f>
        <v>Abnormal drug screen results, Refusal of or inadequate engagement with other services, Other</v>
      </c>
      <c r="BP34" t="s">
        <v>270</v>
      </c>
      <c r="BQ34" t="s">
        <v>271</v>
      </c>
      <c r="BR34" t="str">
        <f>("Prohibits involuntary discharge, Reassesses treatment plan, Other")</f>
        <v>Prohibits involuntary discharge, Reassesses treatment plan, Other</v>
      </c>
      <c r="BS34" t="s">
        <v>272</v>
      </c>
      <c r="BT34" t="s">
        <v>273</v>
      </c>
      <c r="BU34" t="str">
        <f>("There are instances where patients must be offered an opioid overdose reversal drug")</f>
        <v>There are instances where patients must be offered an opioid overdose reversal drug</v>
      </c>
      <c r="BV34" t="s">
        <v>274</v>
      </c>
      <c r="BX34">
        <v>1</v>
      </c>
      <c r="BY34" t="s">
        <v>275</v>
      </c>
      <c r="CA34">
        <v>1</v>
      </c>
      <c r="CB34" t="s">
        <v>276</v>
      </c>
      <c r="CD34">
        <v>1</v>
      </c>
      <c r="CE34" t="s">
        <v>277</v>
      </c>
      <c r="CG34">
        <v>0</v>
      </c>
      <c r="CJ34">
        <v>1</v>
      </c>
      <c r="CK34" t="s">
        <v>278</v>
      </c>
      <c r="CM34">
        <v>1</v>
      </c>
      <c r="CN34" t="s">
        <v>279</v>
      </c>
    </row>
    <row r="35" spans="1:92" x14ac:dyDescent="0.35">
      <c r="A35" t="s">
        <v>280</v>
      </c>
      <c r="B35" s="1">
        <v>44986</v>
      </c>
      <c r="C35" s="1">
        <v>44986</v>
      </c>
      <c r="D35">
        <v>0</v>
      </c>
      <c r="G35">
        <v>0</v>
      </c>
    </row>
    <row r="36" spans="1:92" x14ac:dyDescent="0.35">
      <c r="A36" t="s">
        <v>281</v>
      </c>
      <c r="B36" s="1">
        <v>44986</v>
      </c>
      <c r="C36" s="1">
        <v>44986</v>
      </c>
      <c r="D36">
        <v>0</v>
      </c>
      <c r="G36">
        <v>0</v>
      </c>
    </row>
    <row r="37" spans="1:92" x14ac:dyDescent="0.35">
      <c r="A37" t="s">
        <v>282</v>
      </c>
      <c r="B37" s="1">
        <v>44593</v>
      </c>
      <c r="C37" s="1">
        <v>44986</v>
      </c>
      <c r="D37">
        <v>0</v>
      </c>
      <c r="G37">
        <v>1</v>
      </c>
      <c r="H37" t="s">
        <v>283</v>
      </c>
      <c r="I37" t="s">
        <v>94</v>
      </c>
      <c r="J37" t="str">
        <f>("When the practitioner treats more than a specified threshold of patients, When the practitioner is at a certain type of practice setting")</f>
        <v>When the practitioner treats more than a specified threshold of patients, When the practitioner is at a certain type of practice setting</v>
      </c>
      <c r="K37" t="s">
        <v>284</v>
      </c>
      <c r="M37" t="str">
        <f>("For other specified types of practitioners and/or practice settings")</f>
        <v>For other specified types of practitioners and/or practice settings</v>
      </c>
      <c r="N37" t="s">
        <v>285</v>
      </c>
      <c r="P37">
        <v>1</v>
      </c>
      <c r="Q37" t="s">
        <v>286</v>
      </c>
      <c r="S37" t="str">
        <f>("Persons who are prescribed specific medications")</f>
        <v>Persons who are prescribed specific medications</v>
      </c>
      <c r="T37" t="s">
        <v>286</v>
      </c>
      <c r="V37" t="s">
        <v>287</v>
      </c>
      <c r="W37" t="s">
        <v>288</v>
      </c>
      <c r="X37" t="s">
        <v>289</v>
      </c>
      <c r="Y37" t="s">
        <v>290</v>
      </c>
      <c r="Z37" t="s">
        <v>286</v>
      </c>
      <c r="AA37" t="s">
        <v>289</v>
      </c>
      <c r="AB37" t="str">
        <f>("There are instances where the length of a buprenorphine prescription for OUD is restricted until the patient is in treatment for a specified amount of time")</f>
        <v>There are instances where the length of a buprenorphine prescription for OUD is restricted until the patient is in treatment for a specified amount of time</v>
      </c>
      <c r="AC37" t="s">
        <v>291</v>
      </c>
      <c r="AE37" t="str">
        <f>("There are instances where how often a practitioner prescribing buprenorphine for OUD must see a patient is regulated until a patient meets other specified requirements")</f>
        <v>There are instances where how often a practitioner prescribing buprenorphine for OUD must see a patient is regulated until a patient meets other specified requirements</v>
      </c>
      <c r="AF37" t="s">
        <v>286</v>
      </c>
      <c r="AH37">
        <v>1</v>
      </c>
      <c r="AI37" t="s">
        <v>292</v>
      </c>
      <c r="AK37" t="str">
        <f>("Buprenorphine-Naloxone Combination Products, Injectable buprenorphine, Implanted buprenorphine")</f>
        <v>Buprenorphine-Naloxone Combination Products, Injectable buprenorphine, Implanted buprenorphine</v>
      </c>
      <c r="AL37" t="s">
        <v>292</v>
      </c>
      <c r="AN37" t="str">
        <f>("Pregnant patients, Nursing patients, Other")</f>
        <v>Pregnant patients, Nursing patients, Other</v>
      </c>
      <c r="AO37" t="s">
        <v>293</v>
      </c>
      <c r="AP37" t="s">
        <v>294</v>
      </c>
      <c r="AQ37">
        <v>1</v>
      </c>
      <c r="AR37" t="s">
        <v>295</v>
      </c>
      <c r="AT37" t="str">
        <f>("No")</f>
        <v>No</v>
      </c>
      <c r="AW37">
        <v>1</v>
      </c>
      <c r="AX37" t="s">
        <v>286</v>
      </c>
      <c r="AZ37">
        <v>1</v>
      </c>
      <c r="BA37" t="s">
        <v>296</v>
      </c>
      <c r="BC37" t="str">
        <f>("There are instances where the frequency of required drug testing is specified for the duration of treatment")</f>
        <v>There are instances where the frequency of required drug testing is specified for the duration of treatment</v>
      </c>
      <c r="BD37" t="s">
        <v>291</v>
      </c>
      <c r="BF37" t="str">
        <f>("No")</f>
        <v>No</v>
      </c>
      <c r="BI37" t="str">
        <f>("No")</f>
        <v>No</v>
      </c>
      <c r="BL37">
        <v>1</v>
      </c>
      <c r="BM37" t="s">
        <v>297</v>
      </c>
      <c r="BO37" t="str">
        <f>("Refusal of or inadequate engagement with counseling, Refusal of or inadequate engagement with other services, Other")</f>
        <v>Refusal of or inadequate engagement with counseling, Refusal of or inadequate engagement with other services, Other</v>
      </c>
      <c r="BP37" t="s">
        <v>298</v>
      </c>
      <c r="BQ37" t="s">
        <v>299</v>
      </c>
      <c r="BR37" t="str">
        <f>("Reassesses treatment plan, Referrals for additional or more specialized treatment")</f>
        <v>Reassesses treatment plan, Referrals for additional or more specialized treatment</v>
      </c>
      <c r="BS37" t="s">
        <v>298</v>
      </c>
      <c r="BU37" t="str">
        <f>("There are instances where patients must be offered an opioid overdose reversal drug")</f>
        <v>There are instances where patients must be offered an opioid overdose reversal drug</v>
      </c>
      <c r="BV37" t="s">
        <v>286</v>
      </c>
      <c r="BX37">
        <v>1</v>
      </c>
      <c r="BY37" t="s">
        <v>300</v>
      </c>
      <c r="CA37">
        <v>1</v>
      </c>
      <c r="CB37" t="s">
        <v>296</v>
      </c>
      <c r="CD37">
        <v>1</v>
      </c>
      <c r="CE37" t="s">
        <v>301</v>
      </c>
      <c r="CG37">
        <v>0</v>
      </c>
      <c r="CJ37">
        <v>1</v>
      </c>
      <c r="CK37" t="s">
        <v>302</v>
      </c>
      <c r="CM37">
        <v>0</v>
      </c>
    </row>
    <row r="38" spans="1:92" x14ac:dyDescent="0.35">
      <c r="A38" t="s">
        <v>303</v>
      </c>
      <c r="B38" s="1">
        <v>44986</v>
      </c>
      <c r="C38" s="1">
        <v>44986</v>
      </c>
      <c r="D38">
        <v>0</v>
      </c>
      <c r="G38">
        <v>0</v>
      </c>
    </row>
    <row r="39" spans="1:92" x14ac:dyDescent="0.35">
      <c r="A39" t="s">
        <v>304</v>
      </c>
      <c r="B39" s="1">
        <v>44986</v>
      </c>
      <c r="C39" s="1">
        <v>44986</v>
      </c>
      <c r="D39">
        <v>1</v>
      </c>
      <c r="E39" t="s">
        <v>305</v>
      </c>
      <c r="F39" t="s">
        <v>306</v>
      </c>
      <c r="G39">
        <v>0</v>
      </c>
    </row>
    <row r="40" spans="1:92" x14ac:dyDescent="0.35">
      <c r="A40" t="s">
        <v>307</v>
      </c>
      <c r="B40" s="1">
        <v>44986</v>
      </c>
      <c r="C40" s="1">
        <v>44986</v>
      </c>
      <c r="D40">
        <v>0</v>
      </c>
      <c r="G40">
        <v>0</v>
      </c>
    </row>
    <row r="41" spans="1:92" x14ac:dyDescent="0.35">
      <c r="A41" t="s">
        <v>308</v>
      </c>
      <c r="B41" s="1">
        <v>44706</v>
      </c>
      <c r="C41" s="1">
        <v>44986</v>
      </c>
      <c r="D41">
        <v>1</v>
      </c>
      <c r="E41" t="s">
        <v>309</v>
      </c>
      <c r="G41">
        <v>0</v>
      </c>
    </row>
    <row r="42" spans="1:92" x14ac:dyDescent="0.35">
      <c r="A42" t="s">
        <v>310</v>
      </c>
      <c r="B42" s="1">
        <v>44986</v>
      </c>
      <c r="C42" s="1">
        <v>44986</v>
      </c>
      <c r="D42">
        <v>0</v>
      </c>
      <c r="G42">
        <v>0</v>
      </c>
    </row>
    <row r="43" spans="1:92" x14ac:dyDescent="0.35">
      <c r="A43" t="s">
        <v>311</v>
      </c>
      <c r="B43" s="1">
        <v>44986</v>
      </c>
      <c r="C43" s="1">
        <v>44986</v>
      </c>
      <c r="D43">
        <v>0</v>
      </c>
      <c r="G43">
        <v>0</v>
      </c>
    </row>
    <row r="44" spans="1:92" x14ac:dyDescent="0.35">
      <c r="A44" t="s">
        <v>312</v>
      </c>
      <c r="B44" s="1">
        <v>44986</v>
      </c>
      <c r="C44" s="1">
        <v>44986</v>
      </c>
      <c r="D44">
        <v>0</v>
      </c>
      <c r="G44">
        <v>1</v>
      </c>
      <c r="H44" t="s">
        <v>313</v>
      </c>
      <c r="J44" t="str">
        <f>("When any practitioner prescribes buprenorphine for OUD")</f>
        <v>When any practitioner prescribes buprenorphine for OUD</v>
      </c>
      <c r="K44" t="s">
        <v>313</v>
      </c>
      <c r="L44" t="s">
        <v>314</v>
      </c>
      <c r="M44" t="s">
        <v>315</v>
      </c>
      <c r="N44" t="s">
        <v>316</v>
      </c>
      <c r="P44">
        <v>1</v>
      </c>
      <c r="Q44" t="s">
        <v>317</v>
      </c>
      <c r="S44" t="s">
        <v>318</v>
      </c>
      <c r="T44" t="s">
        <v>319</v>
      </c>
      <c r="V44" t="s">
        <v>320</v>
      </c>
      <c r="W44" t="s">
        <v>321</v>
      </c>
      <c r="X44" t="s">
        <v>322</v>
      </c>
      <c r="Y44" t="s">
        <v>323</v>
      </c>
      <c r="Z44" t="s">
        <v>321</v>
      </c>
      <c r="AA44" t="s">
        <v>324</v>
      </c>
      <c r="AB44" t="str">
        <f>("No")</f>
        <v>No</v>
      </c>
      <c r="AE44"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44" t="s">
        <v>325</v>
      </c>
      <c r="AH44">
        <v>1</v>
      </c>
      <c r="AI44" t="s">
        <v>326</v>
      </c>
      <c r="AK44" t="str">
        <f>("Buprenorphine-Naloxone Combination Products")</f>
        <v>Buprenorphine-Naloxone Combination Products</v>
      </c>
      <c r="AL44" t="s">
        <v>327</v>
      </c>
      <c r="AN44" t="str">
        <f>("Pregnant patients, Nursing patients, Other")</f>
        <v>Pregnant patients, Nursing patients, Other</v>
      </c>
      <c r="AO44" t="s">
        <v>326</v>
      </c>
      <c r="AP44" t="s">
        <v>328</v>
      </c>
      <c r="AQ44">
        <v>1</v>
      </c>
      <c r="AR44" t="s">
        <v>329</v>
      </c>
      <c r="AT44" t="str">
        <f>("There are instances where a minimum amount of counseling is specified for the duration of treatment")</f>
        <v>There are instances where a minimum amount of counseling is specified for the duration of treatment</v>
      </c>
      <c r="AU44" t="s">
        <v>330</v>
      </c>
      <c r="AW44">
        <v>1</v>
      </c>
      <c r="AX44" t="s">
        <v>331</v>
      </c>
      <c r="AZ44">
        <v>1</v>
      </c>
      <c r="BA44" t="s">
        <v>332</v>
      </c>
      <c r="BC44" t="str">
        <f>("There are instances where the frequency of required drug testing is specified for the duration of treatment")</f>
        <v>There are instances where the frequency of required drug testing is specified for the duration of treatment</v>
      </c>
      <c r="BD44" t="s">
        <v>333</v>
      </c>
      <c r="BF44" t="s">
        <v>334</v>
      </c>
      <c r="BG44" t="s">
        <v>335</v>
      </c>
      <c r="BH44" t="s">
        <v>336</v>
      </c>
      <c r="BI44" t="str">
        <f>("There are instances where prescribing buprenorphine for OUD via telehealth is restricted")</f>
        <v>There are instances where prescribing buprenorphine for OUD via telehealth is restricted</v>
      </c>
      <c r="BJ44" t="s">
        <v>337</v>
      </c>
      <c r="BL44">
        <v>1</v>
      </c>
      <c r="BM44" t="s">
        <v>338</v>
      </c>
      <c r="BO44" t="s">
        <v>339</v>
      </c>
      <c r="BP44" t="s">
        <v>340</v>
      </c>
      <c r="BR44" t="str">
        <f>("Requires increased frequency of drug screens, Requires increased frequency of appointments, Reassesses treatment plan, Referrals for additional or more specialized treatment")</f>
        <v>Requires increased frequency of drug screens, Requires increased frequency of appointments, Reassesses treatment plan, Referrals for additional or more specialized treatment</v>
      </c>
      <c r="BS44" t="s">
        <v>340</v>
      </c>
      <c r="BU44" t="str">
        <f>("No")</f>
        <v>No</v>
      </c>
      <c r="BX44">
        <v>1</v>
      </c>
      <c r="BY44" t="s">
        <v>341</v>
      </c>
      <c r="CA44">
        <v>1</v>
      </c>
      <c r="CB44" t="s">
        <v>342</v>
      </c>
      <c r="CD44">
        <v>1</v>
      </c>
      <c r="CE44" t="s">
        <v>342</v>
      </c>
      <c r="CG44">
        <v>1</v>
      </c>
      <c r="CH44" t="s">
        <v>343</v>
      </c>
      <c r="CJ44">
        <v>1</v>
      </c>
      <c r="CK44" t="s">
        <v>344</v>
      </c>
      <c r="CM44">
        <v>1</v>
      </c>
      <c r="CN44" t="s">
        <v>344</v>
      </c>
    </row>
    <row r="45" spans="1:92" x14ac:dyDescent="0.35">
      <c r="A45" t="s">
        <v>345</v>
      </c>
      <c r="B45" s="1">
        <v>44986</v>
      </c>
      <c r="C45" s="1">
        <v>44986</v>
      </c>
      <c r="D45">
        <v>0</v>
      </c>
      <c r="G45">
        <v>0</v>
      </c>
    </row>
    <row r="46" spans="1:92" x14ac:dyDescent="0.35">
      <c r="A46" t="s">
        <v>346</v>
      </c>
      <c r="B46" s="1">
        <v>44986</v>
      </c>
      <c r="C46" s="1">
        <v>44986</v>
      </c>
      <c r="D46">
        <v>0</v>
      </c>
      <c r="G46">
        <v>1</v>
      </c>
      <c r="H46" t="s">
        <v>347</v>
      </c>
      <c r="J46" t="str">
        <f>("When the practitioner is at a certain type of practice setting")</f>
        <v>When the practitioner is at a certain type of practice setting</v>
      </c>
      <c r="K46" t="s">
        <v>348</v>
      </c>
      <c r="M46" t="str">
        <f>("No additional registration required")</f>
        <v>No additional registration required</v>
      </c>
      <c r="P46">
        <v>0</v>
      </c>
      <c r="V46" t="str">
        <f>("No")</f>
        <v>No</v>
      </c>
      <c r="Y46" t="str">
        <f>("No")</f>
        <v>No</v>
      </c>
      <c r="AB46" t="str">
        <f>("No")</f>
        <v>No</v>
      </c>
      <c r="AE46" t="str">
        <f>("There are instances where how often a practitioner prescribing buprenorphine for OUD must see the patient is regulated for the duration of the treatment")</f>
        <v>There are instances where how often a practitioner prescribing buprenorphine for OUD must see the patient is regulated for the duration of the treatment</v>
      </c>
      <c r="AF46" t="s">
        <v>349</v>
      </c>
      <c r="AH46">
        <v>0</v>
      </c>
      <c r="AQ46">
        <v>1</v>
      </c>
      <c r="AR46" t="s">
        <v>349</v>
      </c>
      <c r="AT46" t="str">
        <f>("There are instances where a minimum amount of counseling is specified for the duration of treatment")</f>
        <v>There are instances where a minimum amount of counseling is specified for the duration of treatment</v>
      </c>
      <c r="AU46" t="s">
        <v>349</v>
      </c>
      <c r="AW46">
        <v>0</v>
      </c>
      <c r="AZ46">
        <v>1</v>
      </c>
      <c r="BA46" t="s">
        <v>349</v>
      </c>
      <c r="BC46" t="str">
        <f>("There are instances where the frequency of required drug testing is specified for the duration of treatment")</f>
        <v>There are instances where the frequency of required drug testing is specified for the duration of treatment</v>
      </c>
      <c r="BD46" t="s">
        <v>349</v>
      </c>
      <c r="BF46" t="str">
        <f>("No")</f>
        <v>No</v>
      </c>
      <c r="BG46" t="s">
        <v>350</v>
      </c>
      <c r="BH46" t="s">
        <v>351</v>
      </c>
      <c r="BI46" t="str">
        <f>("No")</f>
        <v>No</v>
      </c>
      <c r="BJ46" t="s">
        <v>350</v>
      </c>
      <c r="BK46" t="s">
        <v>352</v>
      </c>
      <c r="BL46">
        <v>0</v>
      </c>
      <c r="BM46" t="s">
        <v>350</v>
      </c>
      <c r="BN46" t="s">
        <v>353</v>
      </c>
      <c r="BU46" t="str">
        <f>("No")</f>
        <v>No</v>
      </c>
      <c r="BX46">
        <v>1</v>
      </c>
      <c r="BY46" t="s">
        <v>354</v>
      </c>
      <c r="CA46">
        <v>0</v>
      </c>
      <c r="CG46">
        <v>0</v>
      </c>
      <c r="CJ46">
        <v>1</v>
      </c>
      <c r="CK46" t="s">
        <v>349</v>
      </c>
      <c r="CM46">
        <v>0</v>
      </c>
    </row>
    <row r="47" spans="1:92" x14ac:dyDescent="0.35">
      <c r="A47" t="s">
        <v>355</v>
      </c>
      <c r="B47" s="1">
        <v>44958</v>
      </c>
      <c r="C47" s="1">
        <v>44986</v>
      </c>
      <c r="D47">
        <v>1</v>
      </c>
      <c r="E47" t="s">
        <v>356</v>
      </c>
      <c r="G47">
        <v>1</v>
      </c>
      <c r="H47" t="s">
        <v>357</v>
      </c>
      <c r="J47" t="str">
        <f>("When any practitioner prescribes buprenorphine for OUD")</f>
        <v>When any practitioner prescribes buprenorphine for OUD</v>
      </c>
      <c r="K47" t="s">
        <v>358</v>
      </c>
      <c r="M47" t="str">
        <f>("No additional registration required")</f>
        <v>No additional registration required</v>
      </c>
      <c r="P47">
        <v>1</v>
      </c>
      <c r="Q47" t="s">
        <v>359</v>
      </c>
      <c r="S47" t="str">
        <f>("Pregnant people")</f>
        <v>Pregnant people</v>
      </c>
      <c r="T47" t="s">
        <v>359</v>
      </c>
      <c r="V47" t="str">
        <f>("No")</f>
        <v>No</v>
      </c>
      <c r="Y47" t="str">
        <f>("No")</f>
        <v>No</v>
      </c>
      <c r="AB47" t="str">
        <f>("No")</f>
        <v>No</v>
      </c>
      <c r="AE47" t="str">
        <f>("No")</f>
        <v>No</v>
      </c>
      <c r="AH47">
        <v>0</v>
      </c>
      <c r="AQ47">
        <v>0</v>
      </c>
      <c r="AZ47">
        <v>0</v>
      </c>
      <c r="BF47" t="str">
        <f>("No")</f>
        <v>No</v>
      </c>
      <c r="BI47" t="str">
        <f>("No")</f>
        <v>No</v>
      </c>
      <c r="BL47">
        <v>1</v>
      </c>
      <c r="BM47" t="s">
        <v>360</v>
      </c>
      <c r="BO47" t="str">
        <f>("Return to use, Refusal of or inadequate engagement with counseling, Refusal of or inadequate engagement with other services, Medication diversion, Other")</f>
        <v>Return to use, Refusal of or inadequate engagement with counseling, Refusal of or inadequate engagement with other services, Medication diversion, Other</v>
      </c>
      <c r="BP47" t="s">
        <v>360</v>
      </c>
      <c r="BQ47" t="s">
        <v>361</v>
      </c>
      <c r="BR47" t="str">
        <f>("Prohibits involuntary discharge, Referrals for additional or more specialized treatment, Documents the patient's non-compliance, Other")</f>
        <v>Prohibits involuntary discharge, Referrals for additional or more specialized treatment, Documents the patient's non-compliance, Other</v>
      </c>
      <c r="BS47" t="s">
        <v>360</v>
      </c>
      <c r="BT47" t="s">
        <v>362</v>
      </c>
      <c r="BU47" t="str">
        <f>("No")</f>
        <v>No</v>
      </c>
      <c r="BX47">
        <v>1</v>
      </c>
      <c r="BY47" t="s">
        <v>363</v>
      </c>
      <c r="CA47">
        <v>1</v>
      </c>
      <c r="CB47" t="s">
        <v>364</v>
      </c>
      <c r="CD47">
        <v>0</v>
      </c>
      <c r="CG47">
        <v>1</v>
      </c>
      <c r="CH47" t="s">
        <v>365</v>
      </c>
      <c r="CJ47">
        <v>1</v>
      </c>
      <c r="CK47" t="s">
        <v>366</v>
      </c>
      <c r="CM47">
        <v>1</v>
      </c>
      <c r="CN47" t="s">
        <v>359</v>
      </c>
    </row>
    <row r="48" spans="1:92" x14ac:dyDescent="0.35">
      <c r="A48" t="s">
        <v>367</v>
      </c>
      <c r="B48" s="1">
        <v>43656</v>
      </c>
      <c r="C48" s="1">
        <v>44986</v>
      </c>
      <c r="D48">
        <v>0</v>
      </c>
      <c r="G48">
        <v>1</v>
      </c>
      <c r="H48" t="s">
        <v>368</v>
      </c>
      <c r="J48" t="str">
        <f>("When any practitioner prescribes buprenorphine for OUD")</f>
        <v>When any practitioner prescribes buprenorphine for OUD</v>
      </c>
      <c r="K48" t="s">
        <v>369</v>
      </c>
      <c r="M48" t="str">
        <f>("No additional registration required")</f>
        <v>No additional registration required</v>
      </c>
      <c r="P48">
        <v>1</v>
      </c>
      <c r="Q48" t="s">
        <v>370</v>
      </c>
      <c r="S48" t="str">
        <f>("Persons who are prescribed specific medications, People with co-occurring mental health conditions, People with chronic pain")</f>
        <v>Persons who are prescribed specific medications, People with co-occurring mental health conditions, People with chronic pain</v>
      </c>
      <c r="T48" t="s">
        <v>371</v>
      </c>
      <c r="V48" t="s">
        <v>287</v>
      </c>
      <c r="W48" t="s">
        <v>372</v>
      </c>
      <c r="Y48" t="s">
        <v>290</v>
      </c>
      <c r="Z48" t="s">
        <v>373</v>
      </c>
      <c r="AB48" t="str">
        <f>("No")</f>
        <v>No</v>
      </c>
      <c r="AD48" t="s">
        <v>374</v>
      </c>
      <c r="AE48" t="str">
        <f>("There are instances where how often a practitioner prescribing buprenorphine for OUD must see a patient is regulated until a patient meets other specified requirements")</f>
        <v>There are instances where how often a practitioner prescribing buprenorphine for OUD must see a patient is regulated until a patient meets other specified requirements</v>
      </c>
      <c r="AF48" t="s">
        <v>375</v>
      </c>
      <c r="AH48">
        <v>1</v>
      </c>
      <c r="AI48" t="s">
        <v>376</v>
      </c>
      <c r="AK48" t="str">
        <f>("Allowed formulations not specified")</f>
        <v>Allowed formulations not specified</v>
      </c>
      <c r="AN48" t="str">
        <f>("Patients in specified practice settings, Pregnant patients, Other")</f>
        <v>Patients in specified practice settings, Pregnant patients, Other</v>
      </c>
      <c r="AO48" t="s">
        <v>377</v>
      </c>
      <c r="AP48" t="s">
        <v>378</v>
      </c>
      <c r="AQ48">
        <v>1</v>
      </c>
      <c r="AR48" t="s">
        <v>379</v>
      </c>
      <c r="AT48" t="str">
        <f>("No")</f>
        <v>No</v>
      </c>
      <c r="AW48">
        <v>1</v>
      </c>
      <c r="AX48" t="s">
        <v>375</v>
      </c>
      <c r="AZ48">
        <v>1</v>
      </c>
      <c r="BA48" t="s">
        <v>375</v>
      </c>
      <c r="BC48" t="str">
        <f>("There are instances where the frequency of required drug testing is specified for the duration of treatment")</f>
        <v>There are instances where the frequency of required drug testing is specified for the duration of treatment</v>
      </c>
      <c r="BD48" t="s">
        <v>375</v>
      </c>
      <c r="BF48" t="str">
        <f>("No")</f>
        <v>No</v>
      </c>
      <c r="BI48" t="str">
        <f>("No")</f>
        <v>No</v>
      </c>
      <c r="BL48">
        <v>0</v>
      </c>
      <c r="BU48" t="str">
        <f>("No")</f>
        <v>No</v>
      </c>
      <c r="BX48">
        <v>1</v>
      </c>
      <c r="BY48" t="s">
        <v>380</v>
      </c>
      <c r="CA48">
        <v>0</v>
      </c>
      <c r="CD48">
        <v>0</v>
      </c>
      <c r="CG48">
        <v>0</v>
      </c>
      <c r="CJ48">
        <v>1</v>
      </c>
      <c r="CK48" t="s">
        <v>381</v>
      </c>
      <c r="CM48">
        <v>1</v>
      </c>
      <c r="CN48" t="s">
        <v>382</v>
      </c>
    </row>
    <row r="49" spans="1:92" x14ac:dyDescent="0.35">
      <c r="A49" t="s">
        <v>383</v>
      </c>
      <c r="B49" s="1">
        <v>44986</v>
      </c>
      <c r="C49" s="1">
        <v>44986</v>
      </c>
      <c r="D49">
        <v>0</v>
      </c>
      <c r="G49">
        <v>0</v>
      </c>
      <c r="I49" t="s">
        <v>384</v>
      </c>
    </row>
    <row r="50" spans="1:92" x14ac:dyDescent="0.35">
      <c r="A50" t="s">
        <v>385</v>
      </c>
      <c r="B50" s="1">
        <v>43676</v>
      </c>
      <c r="C50" s="1">
        <v>44986</v>
      </c>
      <c r="D50">
        <v>0</v>
      </c>
      <c r="G50">
        <v>1</v>
      </c>
      <c r="H50" t="s">
        <v>386</v>
      </c>
      <c r="J50" t="str">
        <f>("When any practitioner prescribes buprenorphine for OUD")</f>
        <v>When any practitioner prescribes buprenorphine for OUD</v>
      </c>
      <c r="K50" t="s">
        <v>387</v>
      </c>
      <c r="M50" t="s">
        <v>388</v>
      </c>
      <c r="N50" t="s">
        <v>389</v>
      </c>
      <c r="P50">
        <v>1</v>
      </c>
      <c r="Q50" t="s">
        <v>390</v>
      </c>
      <c r="S50" t="str">
        <f>("Pregnant people, Former buprenorphine patients, HIV-positive individuals, People with co-occurring mental health conditions, People with chronic pain, People engaged in polysubstance use")</f>
        <v>Pregnant people, Former buprenorphine patients, HIV-positive individuals, People with co-occurring mental health conditions, People with chronic pain, People engaged in polysubstance use</v>
      </c>
      <c r="T50" t="s">
        <v>390</v>
      </c>
      <c r="V50" t="s">
        <v>287</v>
      </c>
      <c r="W50" t="s">
        <v>391</v>
      </c>
      <c r="X50" t="s">
        <v>392</v>
      </c>
      <c r="Y50" t="s">
        <v>290</v>
      </c>
      <c r="Z50" t="s">
        <v>391</v>
      </c>
      <c r="AA50" t="s">
        <v>392</v>
      </c>
      <c r="AB50" t="str">
        <f>("No")</f>
        <v>No</v>
      </c>
      <c r="AE50" t="str">
        <f>("No")</f>
        <v>No</v>
      </c>
      <c r="AH50">
        <v>0</v>
      </c>
      <c r="AQ50">
        <v>1</v>
      </c>
      <c r="AR50" t="s">
        <v>393</v>
      </c>
      <c r="AT50" t="str">
        <f>("There are instances where a minimum amount of counseling is specified until the patient is in treatment for a specified amount of time")</f>
        <v>There are instances where a minimum amount of counseling is specified until the patient is in treatment for a specified amount of time</v>
      </c>
      <c r="AU50" t="s">
        <v>394</v>
      </c>
      <c r="AW50">
        <v>1</v>
      </c>
      <c r="AX50" t="s">
        <v>395</v>
      </c>
      <c r="AZ50">
        <v>1</v>
      </c>
      <c r="BA50" t="s">
        <v>396</v>
      </c>
      <c r="BC50" t="str">
        <f>("There are instances where the frequency of required drug testing is specified for the duration of treatment")</f>
        <v>There are instances where the frequency of required drug testing is specified for the duration of treatment</v>
      </c>
      <c r="BD50" t="s">
        <v>397</v>
      </c>
      <c r="BF50" t="s">
        <v>334</v>
      </c>
      <c r="BG50" t="s">
        <v>398</v>
      </c>
      <c r="BI50" t="str">
        <f>("No")</f>
        <v>No</v>
      </c>
      <c r="BL50">
        <v>1</v>
      </c>
      <c r="BM50" t="s">
        <v>399</v>
      </c>
      <c r="BO50" t="str">
        <f>("Drug screen results - positive for illicit drugs, Drug screen results - negative for prescribed medication, Polysubstance use, Medication diversion, Other")</f>
        <v>Drug screen results - positive for illicit drugs, Drug screen results - negative for prescribed medication, Polysubstance use, Medication diversion, Other</v>
      </c>
      <c r="BP50" t="s">
        <v>400</v>
      </c>
      <c r="BQ50" t="s">
        <v>401</v>
      </c>
      <c r="BR50" t="str">
        <f>("Discourages involuntary discharge, Prohibits dosage reductions, Reassesses treatment plan")</f>
        <v>Discourages involuntary discharge, Prohibits dosage reductions, Reassesses treatment plan</v>
      </c>
      <c r="BS50" t="s">
        <v>402</v>
      </c>
      <c r="BU50" t="str">
        <f>("No")</f>
        <v>No</v>
      </c>
      <c r="BX50">
        <v>1</v>
      </c>
      <c r="BY50" t="s">
        <v>403</v>
      </c>
      <c r="CA50">
        <v>1</v>
      </c>
      <c r="CB50" t="s">
        <v>404</v>
      </c>
      <c r="CD50">
        <v>1</v>
      </c>
      <c r="CE50" t="s">
        <v>404</v>
      </c>
      <c r="CG50">
        <v>0</v>
      </c>
      <c r="CJ50">
        <v>1</v>
      </c>
      <c r="CK50" t="s">
        <v>405</v>
      </c>
      <c r="CM50">
        <v>1</v>
      </c>
      <c r="CN50" t="s">
        <v>406</v>
      </c>
    </row>
    <row r="51" spans="1:92" x14ac:dyDescent="0.35">
      <c r="A51" t="s">
        <v>407</v>
      </c>
      <c r="B51" s="1">
        <v>44986</v>
      </c>
      <c r="C51" s="1">
        <v>44986</v>
      </c>
      <c r="D51">
        <v>0</v>
      </c>
      <c r="G51">
        <v>1</v>
      </c>
      <c r="H51" t="s">
        <v>408</v>
      </c>
      <c r="J51" t="str">
        <f>("When the practitioner treats more than a specified threshold of patients, When the practitioner is at a certain type of practice setting")</f>
        <v>When the practitioner treats more than a specified threshold of patients, When the practitioner is at a certain type of practice setting</v>
      </c>
      <c r="K51" t="s">
        <v>409</v>
      </c>
      <c r="M51" t="s">
        <v>315</v>
      </c>
      <c r="N51" t="s">
        <v>410</v>
      </c>
      <c r="P51">
        <v>1</v>
      </c>
      <c r="Q51" t="s">
        <v>410</v>
      </c>
      <c r="S51" t="str">
        <f>("Persons who are prescribed specific medications")</f>
        <v>Persons who are prescribed specific medications</v>
      </c>
      <c r="T51" t="s">
        <v>410</v>
      </c>
      <c r="V51" t="str">
        <f>("There are instances where buprenorphine initiation dosages above a specified threshold require additional documentation")</f>
        <v>There are instances where buprenorphine initiation dosages above a specified threshold require additional documentation</v>
      </c>
      <c r="W51" t="s">
        <v>411</v>
      </c>
      <c r="Y51" t="str">
        <f>("There are instances where buprenorphine maintenance dosages above a specified threshold require additional documentation")</f>
        <v>There are instances where buprenorphine maintenance dosages above a specified threshold require additional documentation</v>
      </c>
      <c r="Z51" t="s">
        <v>411</v>
      </c>
      <c r="AB51" t="str">
        <f>("There are instances where the length of a buprenorphine prescription for OUD is restricted until the patient is in treatment for a specified amount of time")</f>
        <v>There are instances where the length of a buprenorphine prescription for OUD is restricted until the patient is in treatment for a specified amount of time</v>
      </c>
      <c r="AC51" t="s">
        <v>411</v>
      </c>
      <c r="AE51" t="str">
        <f>("There are instances where how often a practitioner prescribing buprenorphine for OUD must see a patient is regulated until a patient meets other specified requirements")</f>
        <v>There are instances where how often a practitioner prescribing buprenorphine for OUD must see a patient is regulated until a patient meets other specified requirements</v>
      </c>
      <c r="AF51" t="s">
        <v>410</v>
      </c>
      <c r="AH51">
        <v>1</v>
      </c>
      <c r="AI51" t="s">
        <v>411</v>
      </c>
      <c r="AK51" t="str">
        <f>("Buprenorphine-Naloxone Combination Products, Injectable buprenorphine, Implanted buprenorphine")</f>
        <v>Buprenorphine-Naloxone Combination Products, Injectable buprenorphine, Implanted buprenorphine</v>
      </c>
      <c r="AL51" t="s">
        <v>411</v>
      </c>
      <c r="AN51" t="str">
        <f>("Pregnant patients, Nursing patients, Other")</f>
        <v>Pregnant patients, Nursing patients, Other</v>
      </c>
      <c r="AO51" t="s">
        <v>408</v>
      </c>
      <c r="AP51" t="s">
        <v>412</v>
      </c>
      <c r="AQ51">
        <v>1</v>
      </c>
      <c r="AR51" t="s">
        <v>411</v>
      </c>
      <c r="AT51" t="str">
        <f>("No")</f>
        <v>No</v>
      </c>
      <c r="AW51">
        <v>1</v>
      </c>
      <c r="AX51" t="s">
        <v>410</v>
      </c>
      <c r="AZ51">
        <v>1</v>
      </c>
      <c r="BA51" t="s">
        <v>410</v>
      </c>
      <c r="BC51" t="str">
        <f>("There are instances where the frequency of required drug testing is specified for the duration of treatment")</f>
        <v>There are instances where the frequency of required drug testing is specified for the duration of treatment</v>
      </c>
      <c r="BD51" t="s">
        <v>410</v>
      </c>
      <c r="BF51" t="s">
        <v>334</v>
      </c>
      <c r="BG51" t="s">
        <v>410</v>
      </c>
      <c r="BI51" t="str">
        <f>("No")</f>
        <v>No</v>
      </c>
      <c r="BL51">
        <v>1</v>
      </c>
      <c r="BM51" t="s">
        <v>408</v>
      </c>
      <c r="BO51" t="str">
        <f>("Refusal of or inadequate engagement with counseling, Refusal of or inadequate engagement with other services, Other")</f>
        <v>Refusal of or inadequate engagement with counseling, Refusal of or inadequate engagement with other services, Other</v>
      </c>
      <c r="BP51" t="s">
        <v>408</v>
      </c>
      <c r="BQ51" t="s">
        <v>413</v>
      </c>
      <c r="BR51" t="str">
        <f>("Reassesses treatment plan, Documents the patient's non-compliance")</f>
        <v>Reassesses treatment plan, Documents the patient's non-compliance</v>
      </c>
      <c r="BS51" t="s">
        <v>408</v>
      </c>
      <c r="BU51" t="str">
        <f>("There are instances where patients must be co-prescribed an opioid overdose reversal drug")</f>
        <v>There are instances where patients must be co-prescribed an opioid overdose reversal drug</v>
      </c>
      <c r="BV51" t="s">
        <v>410</v>
      </c>
      <c r="BX51">
        <v>1</v>
      </c>
      <c r="BY51" t="s">
        <v>410</v>
      </c>
      <c r="CA51">
        <v>1</v>
      </c>
      <c r="CB51" t="s">
        <v>408</v>
      </c>
      <c r="CD51">
        <v>1</v>
      </c>
      <c r="CE51" t="s">
        <v>408</v>
      </c>
      <c r="CG51">
        <v>0</v>
      </c>
      <c r="CJ51">
        <v>1</v>
      </c>
      <c r="CK51" t="s">
        <v>414</v>
      </c>
      <c r="CM51">
        <v>1</v>
      </c>
      <c r="CN51" t="s">
        <v>414</v>
      </c>
    </row>
    <row r="52" spans="1:92" x14ac:dyDescent="0.35">
      <c r="A52" t="s">
        <v>415</v>
      </c>
      <c r="B52" s="1">
        <v>44986</v>
      </c>
      <c r="C52" s="1">
        <v>44986</v>
      </c>
      <c r="D52">
        <v>0</v>
      </c>
      <c r="G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2"/>
  <sheetViews>
    <sheetView workbookViewId="0"/>
  </sheetViews>
  <sheetFormatPr defaultRowHeight="14.5" x14ac:dyDescent="0.35"/>
  <cols>
    <col min="1" max="1" width="19.54296875" customWidth="1"/>
    <col min="2" max="2" width="16.6328125" customWidth="1"/>
    <col min="3" max="3" width="13.81640625" customWidth="1"/>
    <col min="6" max="6" width="22.1796875" customWidth="1"/>
    <col min="7" max="7" width="22.7265625" customWidth="1"/>
    <col min="8" max="8" width="26.36328125" customWidth="1"/>
    <col min="9" max="9" width="21.7265625" customWidth="1"/>
    <col min="10" max="10" width="24.1796875" customWidth="1"/>
    <col min="11" max="11" width="28.6328125" customWidth="1"/>
    <col min="12" max="12" width="30.36328125" customWidth="1"/>
    <col min="13" max="13" width="23.36328125" customWidth="1"/>
    <col min="14" max="14" width="23.26953125" customWidth="1"/>
    <col min="16" max="16" width="14.6328125" customWidth="1"/>
    <col min="17" max="17" width="19.36328125" customWidth="1"/>
    <col min="18" max="18" width="20" customWidth="1"/>
    <col min="19" max="19" width="17.90625" customWidth="1"/>
    <col min="20" max="20" width="19.81640625" customWidth="1"/>
    <col min="21" max="21" width="21.26953125" customWidth="1"/>
    <col min="22" max="22" width="11.1796875" customWidth="1"/>
    <col min="23" max="23" width="16.26953125" customWidth="1"/>
    <col min="25" max="25" width="27.7265625" customWidth="1"/>
    <col min="26" max="26" width="33" customWidth="1"/>
    <col min="27" max="27" width="35.36328125" customWidth="1"/>
    <col min="28" max="28" width="33.7265625" customWidth="1"/>
    <col min="30" max="30" width="36.1796875" customWidth="1"/>
    <col min="31" max="31" width="38" customWidth="1"/>
    <col min="32" max="32" width="38.81640625" customWidth="1"/>
    <col min="33" max="33" width="38.453125" customWidth="1"/>
    <col min="35" max="35" width="33.90625" customWidth="1"/>
    <col min="36" max="36" width="39.08984375" customWidth="1"/>
    <col min="37" max="37" width="41.6328125" customWidth="1"/>
    <col min="39" max="39" width="42.36328125" customWidth="1"/>
    <col min="40" max="40" width="40.81640625" customWidth="1"/>
    <col min="43" max="43" width="18.453125" customWidth="1"/>
    <col min="44" max="44" width="31" customWidth="1"/>
    <col min="45" max="45" width="15.453125" customWidth="1"/>
    <col min="46" max="46" width="17" customWidth="1"/>
    <col min="47" max="47" width="21.6328125" customWidth="1"/>
    <col min="48" max="48" width="13.1796875" customWidth="1"/>
    <col min="49" max="49" width="15.36328125" customWidth="1"/>
    <col min="52" max="52" width="45.6328125" customWidth="1"/>
    <col min="53" max="53" width="32.453125" customWidth="1"/>
    <col min="57" max="57" width="30.26953125" customWidth="1"/>
    <col min="59" max="59" width="38.81640625" customWidth="1"/>
    <col min="60" max="60" width="44.1796875" customWidth="1"/>
    <col min="62" max="63" width="27.453125" customWidth="1"/>
    <col min="66" max="66" width="27" customWidth="1"/>
    <col min="67" max="67" width="23.453125" customWidth="1"/>
    <col min="68" max="68" width="13.36328125" customWidth="1"/>
    <col min="71" max="71" width="25.453125" customWidth="1"/>
    <col min="72" max="72" width="24" customWidth="1"/>
    <col min="74" max="74" width="19.81640625" customWidth="1"/>
    <col min="76" max="76" width="21.1796875" customWidth="1"/>
    <col min="77" max="77" width="19.453125" customWidth="1"/>
    <col min="78" max="78" width="24.08984375" customWidth="1"/>
    <col min="79" max="79" width="23.7265625" customWidth="1"/>
    <col min="80" max="80" width="18.08984375" customWidth="1"/>
    <col min="81" max="81" width="14.08984375" customWidth="1"/>
    <col min="82" max="82" width="18.54296875" customWidth="1"/>
    <col min="83" max="83" width="19.90625" customWidth="1"/>
    <col min="86" max="86" width="28.453125" customWidth="1"/>
    <col min="87" max="87" width="21.453125" customWidth="1"/>
    <col min="88" max="88" width="24.81640625" customWidth="1"/>
  </cols>
  <sheetData>
    <row r="1" spans="1:95" s="2" customFormat="1" ht="87" x14ac:dyDescent="0.35">
      <c r="A1" s="2" t="s">
        <v>416</v>
      </c>
      <c r="B1" s="2" t="s">
        <v>0</v>
      </c>
      <c r="C1" s="2" t="s">
        <v>1</v>
      </c>
      <c r="D1" s="2" t="s">
        <v>2</v>
      </c>
      <c r="E1" s="2" t="s">
        <v>5</v>
      </c>
      <c r="F1" s="2" t="s">
        <v>417</v>
      </c>
      <c r="G1" s="2" t="s">
        <v>418</v>
      </c>
      <c r="H1" s="2" t="s">
        <v>419</v>
      </c>
      <c r="I1" s="2" t="s">
        <v>420</v>
      </c>
      <c r="J1" s="2" t="s">
        <v>421</v>
      </c>
      <c r="K1" s="2" t="s">
        <v>422</v>
      </c>
      <c r="L1" s="2" t="s">
        <v>423</v>
      </c>
      <c r="M1" s="2" t="s">
        <v>424</v>
      </c>
      <c r="N1" s="2" t="s">
        <v>425</v>
      </c>
      <c r="O1" s="2" t="s">
        <v>14</v>
      </c>
      <c r="P1" s="2" t="s">
        <v>426</v>
      </c>
      <c r="Q1" s="2" t="s">
        <v>427</v>
      </c>
      <c r="R1" s="2" t="s">
        <v>428</v>
      </c>
      <c r="S1" s="2" t="s">
        <v>429</v>
      </c>
      <c r="T1" s="2" t="s">
        <v>430</v>
      </c>
      <c r="U1" s="2" t="s">
        <v>431</v>
      </c>
      <c r="V1" s="2" t="s">
        <v>432</v>
      </c>
      <c r="W1" s="2" t="s">
        <v>433</v>
      </c>
      <c r="X1" s="2" t="s">
        <v>434</v>
      </c>
      <c r="Y1" s="2" t="s">
        <v>435</v>
      </c>
      <c r="Z1" s="2" t="s">
        <v>436</v>
      </c>
      <c r="AA1" s="2" t="s">
        <v>437</v>
      </c>
      <c r="AB1" s="2" t="s">
        <v>438</v>
      </c>
      <c r="AC1" s="2" t="s">
        <v>439</v>
      </c>
      <c r="AD1" s="2" t="s">
        <v>440</v>
      </c>
      <c r="AE1" s="2" t="s">
        <v>441</v>
      </c>
      <c r="AF1" s="2" t="s">
        <v>442</v>
      </c>
      <c r="AG1" s="2" t="s">
        <v>443</v>
      </c>
      <c r="AH1" s="2" t="s">
        <v>444</v>
      </c>
      <c r="AI1" s="2" t="s">
        <v>445</v>
      </c>
      <c r="AJ1" s="2" t="s">
        <v>446</v>
      </c>
      <c r="AK1" s="2" t="s">
        <v>447</v>
      </c>
      <c r="AL1" s="2" t="s">
        <v>448</v>
      </c>
      <c r="AM1" s="2" t="s">
        <v>449</v>
      </c>
      <c r="AN1" s="2" t="s">
        <v>450</v>
      </c>
      <c r="AO1" s="2" t="s">
        <v>451</v>
      </c>
      <c r="AP1" s="2" t="s">
        <v>32</v>
      </c>
      <c r="AQ1" s="2" t="s">
        <v>452</v>
      </c>
      <c r="AR1" s="2" t="s">
        <v>453</v>
      </c>
      <c r="AS1" s="2" t="s">
        <v>454</v>
      </c>
      <c r="AT1" s="2" t="s">
        <v>455</v>
      </c>
      <c r="AU1" s="2" t="s">
        <v>456</v>
      </c>
      <c r="AV1" s="2" t="s">
        <v>457</v>
      </c>
      <c r="AW1" s="2" t="s">
        <v>458</v>
      </c>
      <c r="AX1" s="2" t="s">
        <v>459</v>
      </c>
      <c r="AY1" s="2" t="s">
        <v>41</v>
      </c>
      <c r="AZ1" s="2" t="s">
        <v>460</v>
      </c>
      <c r="BA1" s="2" t="s">
        <v>461</v>
      </c>
      <c r="BB1" s="2" t="s">
        <v>462</v>
      </c>
      <c r="BC1" s="2" t="s">
        <v>47</v>
      </c>
      <c r="BD1" s="2" t="s">
        <v>50</v>
      </c>
      <c r="BE1" s="2" t="s">
        <v>463</v>
      </c>
      <c r="BF1" s="2" t="s">
        <v>464</v>
      </c>
      <c r="BG1" s="2" t="s">
        <v>465</v>
      </c>
      <c r="BH1" s="2" t="s">
        <v>466</v>
      </c>
      <c r="BI1" s="2" t="s">
        <v>467</v>
      </c>
      <c r="BJ1" s="2" t="s">
        <v>468</v>
      </c>
      <c r="BK1" s="2" t="s">
        <v>469</v>
      </c>
      <c r="BL1" s="2" t="s">
        <v>470</v>
      </c>
      <c r="BM1" s="2" t="s">
        <v>62</v>
      </c>
      <c r="BN1" s="2" t="s">
        <v>471</v>
      </c>
      <c r="BO1" s="2" t="s">
        <v>472</v>
      </c>
      <c r="BP1" s="2" t="s">
        <v>473</v>
      </c>
      <c r="BQ1" s="2" t="s">
        <v>474</v>
      </c>
      <c r="BR1" s="2" t="s">
        <v>475</v>
      </c>
      <c r="BS1" s="2" t="s">
        <v>476</v>
      </c>
      <c r="BT1" s="2" t="s">
        <v>477</v>
      </c>
      <c r="BU1" s="2" t="s">
        <v>478</v>
      </c>
      <c r="BV1" s="2" t="s">
        <v>479</v>
      </c>
      <c r="BW1" s="2" t="s">
        <v>480</v>
      </c>
      <c r="BX1" s="2" t="s">
        <v>481</v>
      </c>
      <c r="BY1" s="2" t="s">
        <v>482</v>
      </c>
      <c r="BZ1" s="2" t="s">
        <v>483</v>
      </c>
      <c r="CA1" s="2" t="s">
        <v>484</v>
      </c>
      <c r="CB1" s="2" t="s">
        <v>485</v>
      </c>
      <c r="CC1" s="2" t="s">
        <v>486</v>
      </c>
      <c r="CD1" s="2" t="s">
        <v>487</v>
      </c>
      <c r="CE1" s="2" t="s">
        <v>488</v>
      </c>
      <c r="CF1" s="2" t="s">
        <v>489</v>
      </c>
      <c r="CG1" s="2" t="s">
        <v>490</v>
      </c>
      <c r="CH1" s="2" t="s">
        <v>491</v>
      </c>
      <c r="CI1" s="2" t="s">
        <v>492</v>
      </c>
      <c r="CJ1" s="2" t="s">
        <v>493</v>
      </c>
      <c r="CK1" s="2" t="s">
        <v>494</v>
      </c>
      <c r="CL1" s="2" t="s">
        <v>74</v>
      </c>
      <c r="CM1" s="2" t="s">
        <v>77</v>
      </c>
      <c r="CN1" s="2" t="s">
        <v>80</v>
      </c>
      <c r="CO1" s="2" t="s">
        <v>83</v>
      </c>
      <c r="CP1" s="2" t="s">
        <v>86</v>
      </c>
      <c r="CQ1" s="2" t="s">
        <v>89</v>
      </c>
    </row>
    <row r="2" spans="1:95" x14ac:dyDescent="0.35">
      <c r="A2" t="s">
        <v>92</v>
      </c>
      <c r="B2" s="1">
        <v>43626</v>
      </c>
      <c r="C2" s="1">
        <v>44986</v>
      </c>
      <c r="D2">
        <v>0</v>
      </c>
      <c r="E2">
        <v>1</v>
      </c>
      <c r="F2">
        <v>1</v>
      </c>
      <c r="G2">
        <v>0</v>
      </c>
      <c r="H2">
        <v>0</v>
      </c>
      <c r="I2">
        <v>0</v>
      </c>
      <c r="J2">
        <v>0</v>
      </c>
      <c r="K2">
        <v>0</v>
      </c>
      <c r="L2">
        <v>0</v>
      </c>
      <c r="M2">
        <v>0</v>
      </c>
      <c r="N2">
        <v>1</v>
      </c>
      <c r="O2">
        <v>0</v>
      </c>
      <c r="P2" t="s">
        <v>495</v>
      </c>
      <c r="Q2" t="s">
        <v>495</v>
      </c>
      <c r="R2" t="s">
        <v>495</v>
      </c>
      <c r="S2" t="s">
        <v>495</v>
      </c>
      <c r="T2" t="s">
        <v>495</v>
      </c>
      <c r="U2" t="s">
        <v>495</v>
      </c>
      <c r="V2" t="s">
        <v>495</v>
      </c>
      <c r="W2" t="s">
        <v>495</v>
      </c>
      <c r="X2" t="s">
        <v>495</v>
      </c>
      <c r="Y2">
        <v>0</v>
      </c>
      <c r="Z2">
        <v>0</v>
      </c>
      <c r="AA2">
        <v>0</v>
      </c>
      <c r="AB2">
        <v>0</v>
      </c>
      <c r="AC2">
        <v>1</v>
      </c>
      <c r="AD2">
        <v>0</v>
      </c>
      <c r="AE2">
        <v>1</v>
      </c>
      <c r="AF2">
        <v>0</v>
      </c>
      <c r="AG2">
        <v>0</v>
      </c>
      <c r="AH2">
        <v>0</v>
      </c>
      <c r="AI2">
        <v>0</v>
      </c>
      <c r="AJ2">
        <v>0</v>
      </c>
      <c r="AK2">
        <v>0</v>
      </c>
      <c r="AL2">
        <v>1</v>
      </c>
      <c r="AM2">
        <v>0</v>
      </c>
      <c r="AN2">
        <v>0</v>
      </c>
      <c r="AO2">
        <v>1</v>
      </c>
      <c r="AP2">
        <v>0</v>
      </c>
      <c r="AQ2" t="s">
        <v>495</v>
      </c>
      <c r="AR2" t="s">
        <v>495</v>
      </c>
      <c r="AS2" t="s">
        <v>495</v>
      </c>
      <c r="AT2" t="s">
        <v>495</v>
      </c>
      <c r="AU2" t="s">
        <v>495</v>
      </c>
      <c r="AV2" t="s">
        <v>495</v>
      </c>
      <c r="AW2" t="s">
        <v>495</v>
      </c>
      <c r="AX2" t="s">
        <v>495</v>
      </c>
      <c r="AY2">
        <v>0</v>
      </c>
      <c r="AZ2" t="s">
        <v>495</v>
      </c>
      <c r="BA2" t="s">
        <v>495</v>
      </c>
      <c r="BB2" t="s">
        <v>495</v>
      </c>
      <c r="BC2" t="s">
        <v>495</v>
      </c>
      <c r="BD2">
        <v>1</v>
      </c>
      <c r="BE2">
        <v>0</v>
      </c>
      <c r="BF2">
        <v>1</v>
      </c>
      <c r="BG2">
        <v>0</v>
      </c>
      <c r="BH2">
        <v>0</v>
      </c>
      <c r="BI2">
        <v>1</v>
      </c>
      <c r="BJ2">
        <v>0</v>
      </c>
      <c r="BK2">
        <v>0</v>
      </c>
      <c r="BL2">
        <v>1</v>
      </c>
      <c r="BM2">
        <v>1</v>
      </c>
      <c r="BN2">
        <v>0</v>
      </c>
      <c r="BO2">
        <v>0</v>
      </c>
      <c r="BP2">
        <v>0</v>
      </c>
      <c r="BQ2">
        <v>1</v>
      </c>
      <c r="BR2">
        <v>0</v>
      </c>
      <c r="BS2">
        <v>0</v>
      </c>
      <c r="BT2">
        <v>0</v>
      </c>
      <c r="BU2">
        <v>1</v>
      </c>
      <c r="BV2">
        <v>0</v>
      </c>
      <c r="BW2">
        <v>0</v>
      </c>
      <c r="BX2">
        <v>0</v>
      </c>
      <c r="BY2">
        <v>1</v>
      </c>
      <c r="BZ2">
        <v>0</v>
      </c>
      <c r="CA2">
        <v>0</v>
      </c>
      <c r="CB2">
        <v>0</v>
      </c>
      <c r="CC2">
        <v>1</v>
      </c>
      <c r="CD2">
        <v>1</v>
      </c>
      <c r="CE2">
        <v>0</v>
      </c>
      <c r="CF2">
        <v>0</v>
      </c>
      <c r="CG2">
        <v>0</v>
      </c>
      <c r="CH2">
        <v>0</v>
      </c>
      <c r="CI2">
        <v>0</v>
      </c>
      <c r="CJ2">
        <v>0</v>
      </c>
      <c r="CK2">
        <v>1</v>
      </c>
      <c r="CL2">
        <v>1</v>
      </c>
      <c r="CM2">
        <v>0</v>
      </c>
      <c r="CN2" t="s">
        <v>495</v>
      </c>
      <c r="CO2">
        <v>0</v>
      </c>
      <c r="CP2">
        <v>1</v>
      </c>
      <c r="CQ2">
        <v>1</v>
      </c>
    </row>
    <row r="3" spans="1:95" x14ac:dyDescent="0.35">
      <c r="A3" t="s">
        <v>102</v>
      </c>
      <c r="B3" s="1">
        <v>44986</v>
      </c>
      <c r="C3" s="1">
        <v>44986</v>
      </c>
      <c r="D3">
        <v>0</v>
      </c>
      <c r="E3">
        <v>1</v>
      </c>
      <c r="F3">
        <v>0</v>
      </c>
      <c r="G3">
        <v>1</v>
      </c>
      <c r="H3">
        <v>0</v>
      </c>
      <c r="I3">
        <v>1</v>
      </c>
      <c r="J3">
        <v>0</v>
      </c>
      <c r="K3">
        <v>0</v>
      </c>
      <c r="L3">
        <v>0</v>
      </c>
      <c r="M3">
        <v>0</v>
      </c>
      <c r="N3">
        <v>1</v>
      </c>
      <c r="O3">
        <v>0</v>
      </c>
      <c r="P3" t="s">
        <v>495</v>
      </c>
      <c r="Q3" t="s">
        <v>495</v>
      </c>
      <c r="R3" t="s">
        <v>495</v>
      </c>
      <c r="S3" t="s">
        <v>495</v>
      </c>
      <c r="T3" t="s">
        <v>495</v>
      </c>
      <c r="U3" t="s">
        <v>495</v>
      </c>
      <c r="V3" t="s">
        <v>495</v>
      </c>
      <c r="W3" t="s">
        <v>495</v>
      </c>
      <c r="X3" t="s">
        <v>495</v>
      </c>
      <c r="Y3">
        <v>0</v>
      </c>
      <c r="Z3">
        <v>0</v>
      </c>
      <c r="AA3">
        <v>0</v>
      </c>
      <c r="AB3">
        <v>0</v>
      </c>
      <c r="AC3">
        <v>1</v>
      </c>
      <c r="AD3">
        <v>0</v>
      </c>
      <c r="AE3">
        <v>0</v>
      </c>
      <c r="AF3">
        <v>0</v>
      </c>
      <c r="AG3">
        <v>0</v>
      </c>
      <c r="AH3">
        <v>1</v>
      </c>
      <c r="AI3">
        <v>0</v>
      </c>
      <c r="AJ3">
        <v>0</v>
      </c>
      <c r="AK3">
        <v>1</v>
      </c>
      <c r="AL3">
        <v>0</v>
      </c>
      <c r="AM3">
        <v>0</v>
      </c>
      <c r="AN3">
        <v>0</v>
      </c>
      <c r="AO3">
        <v>1</v>
      </c>
      <c r="AP3">
        <v>0</v>
      </c>
      <c r="AQ3" t="s">
        <v>495</v>
      </c>
      <c r="AR3" t="s">
        <v>495</v>
      </c>
      <c r="AS3" t="s">
        <v>495</v>
      </c>
      <c r="AT3" t="s">
        <v>495</v>
      </c>
      <c r="AU3" t="s">
        <v>495</v>
      </c>
      <c r="AV3" t="s">
        <v>495</v>
      </c>
      <c r="AW3" t="s">
        <v>495</v>
      </c>
      <c r="AX3" t="s">
        <v>495</v>
      </c>
      <c r="AY3">
        <v>0</v>
      </c>
      <c r="AZ3" t="s">
        <v>495</v>
      </c>
      <c r="BA3" t="s">
        <v>495</v>
      </c>
      <c r="BB3" t="s">
        <v>495</v>
      </c>
      <c r="BC3" t="s">
        <v>495</v>
      </c>
      <c r="BD3">
        <v>1</v>
      </c>
      <c r="BE3">
        <v>0</v>
      </c>
      <c r="BF3">
        <v>1</v>
      </c>
      <c r="BG3">
        <v>0</v>
      </c>
      <c r="BH3">
        <v>0</v>
      </c>
      <c r="BI3">
        <v>1</v>
      </c>
      <c r="BJ3">
        <v>1</v>
      </c>
      <c r="BK3">
        <v>0</v>
      </c>
      <c r="BL3">
        <v>0</v>
      </c>
      <c r="BM3">
        <v>0</v>
      </c>
      <c r="BN3" t="s">
        <v>495</v>
      </c>
      <c r="BO3" t="s">
        <v>495</v>
      </c>
      <c r="BP3" t="s">
        <v>495</v>
      </c>
      <c r="BQ3" t="s">
        <v>495</v>
      </c>
      <c r="BR3" t="s">
        <v>495</v>
      </c>
      <c r="BS3" t="s">
        <v>495</v>
      </c>
      <c r="BT3" t="s">
        <v>495</v>
      </c>
      <c r="BU3" t="s">
        <v>495</v>
      </c>
      <c r="BV3" t="s">
        <v>495</v>
      </c>
      <c r="BW3" t="s">
        <v>495</v>
      </c>
      <c r="BX3" t="s">
        <v>495</v>
      </c>
      <c r="BY3" t="s">
        <v>495</v>
      </c>
      <c r="BZ3" t="s">
        <v>495</v>
      </c>
      <c r="CA3" t="s">
        <v>495</v>
      </c>
      <c r="CB3" t="s">
        <v>495</v>
      </c>
      <c r="CC3" t="s">
        <v>495</v>
      </c>
      <c r="CD3" t="s">
        <v>495</v>
      </c>
      <c r="CE3" t="s">
        <v>495</v>
      </c>
      <c r="CF3" t="s">
        <v>495</v>
      </c>
      <c r="CG3" t="s">
        <v>495</v>
      </c>
      <c r="CH3">
        <v>0</v>
      </c>
      <c r="CI3">
        <v>0</v>
      </c>
      <c r="CJ3">
        <v>0</v>
      </c>
      <c r="CK3">
        <v>1</v>
      </c>
      <c r="CL3">
        <v>0</v>
      </c>
      <c r="CM3">
        <v>0</v>
      </c>
      <c r="CN3" t="s">
        <v>495</v>
      </c>
      <c r="CO3">
        <v>0</v>
      </c>
      <c r="CP3">
        <v>1</v>
      </c>
      <c r="CQ3">
        <v>1</v>
      </c>
    </row>
    <row r="4" spans="1:95" x14ac:dyDescent="0.35">
      <c r="A4" t="s">
        <v>110</v>
      </c>
      <c r="B4" s="1">
        <v>44986</v>
      </c>
      <c r="C4" s="1">
        <v>44986</v>
      </c>
      <c r="D4">
        <v>0</v>
      </c>
      <c r="E4">
        <v>0</v>
      </c>
      <c r="F4" t="s">
        <v>495</v>
      </c>
      <c r="G4" t="s">
        <v>495</v>
      </c>
      <c r="H4" t="s">
        <v>495</v>
      </c>
      <c r="I4" t="s">
        <v>495</v>
      </c>
      <c r="J4" t="s">
        <v>495</v>
      </c>
      <c r="K4" t="s">
        <v>495</v>
      </c>
      <c r="L4" t="s">
        <v>495</v>
      </c>
      <c r="M4" t="s">
        <v>495</v>
      </c>
      <c r="N4" t="s">
        <v>495</v>
      </c>
      <c r="O4" t="s">
        <v>495</v>
      </c>
      <c r="P4" t="s">
        <v>495</v>
      </c>
      <c r="Q4" t="s">
        <v>495</v>
      </c>
      <c r="R4" t="s">
        <v>495</v>
      </c>
      <c r="S4" t="s">
        <v>495</v>
      </c>
      <c r="T4" t="s">
        <v>495</v>
      </c>
      <c r="U4" t="s">
        <v>495</v>
      </c>
      <c r="V4" t="s">
        <v>495</v>
      </c>
      <c r="W4" t="s">
        <v>495</v>
      </c>
      <c r="X4" t="s">
        <v>495</v>
      </c>
      <c r="Y4" t="s">
        <v>495</v>
      </c>
      <c r="Z4" t="s">
        <v>495</v>
      </c>
      <c r="AA4" t="s">
        <v>495</v>
      </c>
      <c r="AB4" t="s">
        <v>495</v>
      </c>
      <c r="AC4" t="s">
        <v>495</v>
      </c>
      <c r="AD4" t="s">
        <v>495</v>
      </c>
      <c r="AE4" t="s">
        <v>495</v>
      </c>
      <c r="AF4" t="s">
        <v>495</v>
      </c>
      <c r="AG4" t="s">
        <v>495</v>
      </c>
      <c r="AH4" t="s">
        <v>495</v>
      </c>
      <c r="AI4" t="s">
        <v>495</v>
      </c>
      <c r="AJ4" t="s">
        <v>495</v>
      </c>
      <c r="AK4" t="s">
        <v>495</v>
      </c>
      <c r="AL4" t="s">
        <v>495</v>
      </c>
      <c r="AM4" t="s">
        <v>495</v>
      </c>
      <c r="AN4" t="s">
        <v>495</v>
      </c>
      <c r="AO4" t="s">
        <v>495</v>
      </c>
      <c r="AP4" t="s">
        <v>495</v>
      </c>
      <c r="AQ4" t="s">
        <v>495</v>
      </c>
      <c r="AR4" t="s">
        <v>495</v>
      </c>
      <c r="AS4" t="s">
        <v>495</v>
      </c>
      <c r="AT4" t="s">
        <v>495</v>
      </c>
      <c r="AU4" t="s">
        <v>495</v>
      </c>
      <c r="AV4" t="s">
        <v>495</v>
      </c>
      <c r="AW4" t="s">
        <v>495</v>
      </c>
      <c r="AX4" t="s">
        <v>495</v>
      </c>
      <c r="AY4" t="s">
        <v>495</v>
      </c>
      <c r="AZ4" t="s">
        <v>495</v>
      </c>
      <c r="BA4" t="s">
        <v>495</v>
      </c>
      <c r="BB4" t="s">
        <v>495</v>
      </c>
      <c r="BC4" t="s">
        <v>495</v>
      </c>
      <c r="BD4" t="s">
        <v>495</v>
      </c>
      <c r="BE4" t="s">
        <v>495</v>
      </c>
      <c r="BF4" t="s">
        <v>495</v>
      </c>
      <c r="BG4" t="s">
        <v>495</v>
      </c>
      <c r="BH4" t="s">
        <v>495</v>
      </c>
      <c r="BI4" t="s">
        <v>495</v>
      </c>
      <c r="BJ4" t="s">
        <v>495</v>
      </c>
      <c r="BK4" t="s">
        <v>495</v>
      </c>
      <c r="BL4" t="s">
        <v>495</v>
      </c>
      <c r="BM4" t="s">
        <v>495</v>
      </c>
      <c r="BN4" t="s">
        <v>495</v>
      </c>
      <c r="BO4" t="s">
        <v>495</v>
      </c>
      <c r="BP4" t="s">
        <v>495</v>
      </c>
      <c r="BQ4" t="s">
        <v>495</v>
      </c>
      <c r="BR4" t="s">
        <v>495</v>
      </c>
      <c r="BS4" t="s">
        <v>495</v>
      </c>
      <c r="BT4" t="s">
        <v>495</v>
      </c>
      <c r="BU4" t="s">
        <v>495</v>
      </c>
      <c r="BV4" t="s">
        <v>495</v>
      </c>
      <c r="BW4" t="s">
        <v>495</v>
      </c>
      <c r="BX4" t="s">
        <v>495</v>
      </c>
      <c r="BY4" t="s">
        <v>495</v>
      </c>
      <c r="BZ4" t="s">
        <v>495</v>
      </c>
      <c r="CA4" t="s">
        <v>495</v>
      </c>
      <c r="CB4" t="s">
        <v>495</v>
      </c>
      <c r="CC4" t="s">
        <v>495</v>
      </c>
      <c r="CD4" t="s">
        <v>495</v>
      </c>
      <c r="CE4" t="s">
        <v>495</v>
      </c>
      <c r="CF4" t="s">
        <v>495</v>
      </c>
      <c r="CG4" t="s">
        <v>495</v>
      </c>
      <c r="CH4" t="s">
        <v>495</v>
      </c>
      <c r="CI4" t="s">
        <v>495</v>
      </c>
      <c r="CJ4" t="s">
        <v>495</v>
      </c>
      <c r="CK4" t="s">
        <v>495</v>
      </c>
      <c r="CL4" t="s">
        <v>495</v>
      </c>
      <c r="CM4" t="s">
        <v>495</v>
      </c>
      <c r="CN4" t="s">
        <v>495</v>
      </c>
      <c r="CO4" t="s">
        <v>495</v>
      </c>
      <c r="CP4" t="s">
        <v>495</v>
      </c>
      <c r="CQ4" t="s">
        <v>495</v>
      </c>
    </row>
    <row r="5" spans="1:95" x14ac:dyDescent="0.35">
      <c r="A5" t="s">
        <v>111</v>
      </c>
      <c r="B5" s="1">
        <v>44986</v>
      </c>
      <c r="C5" s="1">
        <v>44986</v>
      </c>
      <c r="D5">
        <v>0</v>
      </c>
      <c r="E5">
        <v>0</v>
      </c>
      <c r="F5" t="s">
        <v>495</v>
      </c>
      <c r="G5" t="s">
        <v>495</v>
      </c>
      <c r="H5" t="s">
        <v>495</v>
      </c>
      <c r="I5" t="s">
        <v>495</v>
      </c>
      <c r="J5" t="s">
        <v>495</v>
      </c>
      <c r="K5" t="s">
        <v>495</v>
      </c>
      <c r="L5" t="s">
        <v>495</v>
      </c>
      <c r="M5" t="s">
        <v>495</v>
      </c>
      <c r="N5" t="s">
        <v>495</v>
      </c>
      <c r="O5" t="s">
        <v>495</v>
      </c>
      <c r="P5" t="s">
        <v>495</v>
      </c>
      <c r="Q5" t="s">
        <v>495</v>
      </c>
      <c r="R5" t="s">
        <v>495</v>
      </c>
      <c r="S5" t="s">
        <v>495</v>
      </c>
      <c r="T5" t="s">
        <v>495</v>
      </c>
      <c r="U5" t="s">
        <v>495</v>
      </c>
      <c r="V5" t="s">
        <v>495</v>
      </c>
      <c r="W5" t="s">
        <v>495</v>
      </c>
      <c r="X5" t="s">
        <v>495</v>
      </c>
      <c r="Y5" t="s">
        <v>495</v>
      </c>
      <c r="Z5" t="s">
        <v>495</v>
      </c>
      <c r="AA5" t="s">
        <v>495</v>
      </c>
      <c r="AB5" t="s">
        <v>495</v>
      </c>
      <c r="AC5" t="s">
        <v>495</v>
      </c>
      <c r="AD5" t="s">
        <v>495</v>
      </c>
      <c r="AE5" t="s">
        <v>495</v>
      </c>
      <c r="AF5" t="s">
        <v>495</v>
      </c>
      <c r="AG5" t="s">
        <v>495</v>
      </c>
      <c r="AH5" t="s">
        <v>495</v>
      </c>
      <c r="AI5" t="s">
        <v>495</v>
      </c>
      <c r="AJ5" t="s">
        <v>495</v>
      </c>
      <c r="AK5" t="s">
        <v>495</v>
      </c>
      <c r="AL5" t="s">
        <v>495</v>
      </c>
      <c r="AM5" t="s">
        <v>495</v>
      </c>
      <c r="AN5" t="s">
        <v>495</v>
      </c>
      <c r="AO5" t="s">
        <v>495</v>
      </c>
      <c r="AP5" t="s">
        <v>495</v>
      </c>
      <c r="AQ5" t="s">
        <v>495</v>
      </c>
      <c r="AR5" t="s">
        <v>495</v>
      </c>
      <c r="AS5" t="s">
        <v>495</v>
      </c>
      <c r="AT5" t="s">
        <v>495</v>
      </c>
      <c r="AU5" t="s">
        <v>495</v>
      </c>
      <c r="AV5" t="s">
        <v>495</v>
      </c>
      <c r="AW5" t="s">
        <v>495</v>
      </c>
      <c r="AX5" t="s">
        <v>495</v>
      </c>
      <c r="AY5" t="s">
        <v>495</v>
      </c>
      <c r="AZ5" t="s">
        <v>495</v>
      </c>
      <c r="BA5" t="s">
        <v>495</v>
      </c>
      <c r="BB5" t="s">
        <v>495</v>
      </c>
      <c r="BC5" t="s">
        <v>495</v>
      </c>
      <c r="BD5" t="s">
        <v>495</v>
      </c>
      <c r="BE5" t="s">
        <v>495</v>
      </c>
      <c r="BF5" t="s">
        <v>495</v>
      </c>
      <c r="BG5" t="s">
        <v>495</v>
      </c>
      <c r="BH5" t="s">
        <v>495</v>
      </c>
      <c r="BI5" t="s">
        <v>495</v>
      </c>
      <c r="BJ5" t="s">
        <v>495</v>
      </c>
      <c r="BK5" t="s">
        <v>495</v>
      </c>
      <c r="BL5" t="s">
        <v>495</v>
      </c>
      <c r="BM5" t="s">
        <v>495</v>
      </c>
      <c r="BN5" t="s">
        <v>495</v>
      </c>
      <c r="BO5" t="s">
        <v>495</v>
      </c>
      <c r="BP5" t="s">
        <v>495</v>
      </c>
      <c r="BQ5" t="s">
        <v>495</v>
      </c>
      <c r="BR5" t="s">
        <v>495</v>
      </c>
      <c r="BS5" t="s">
        <v>495</v>
      </c>
      <c r="BT5" t="s">
        <v>495</v>
      </c>
      <c r="BU5" t="s">
        <v>495</v>
      </c>
      <c r="BV5" t="s">
        <v>495</v>
      </c>
      <c r="BW5" t="s">
        <v>495</v>
      </c>
      <c r="BX5" t="s">
        <v>495</v>
      </c>
      <c r="BY5" t="s">
        <v>495</v>
      </c>
      <c r="BZ5" t="s">
        <v>495</v>
      </c>
      <c r="CA5" t="s">
        <v>495</v>
      </c>
      <c r="CB5" t="s">
        <v>495</v>
      </c>
      <c r="CC5" t="s">
        <v>495</v>
      </c>
      <c r="CD5" t="s">
        <v>495</v>
      </c>
      <c r="CE5" t="s">
        <v>495</v>
      </c>
      <c r="CF5" t="s">
        <v>495</v>
      </c>
      <c r="CG5" t="s">
        <v>495</v>
      </c>
      <c r="CH5" t="s">
        <v>495</v>
      </c>
      <c r="CI5" t="s">
        <v>495</v>
      </c>
      <c r="CJ5" t="s">
        <v>495</v>
      </c>
      <c r="CK5" t="s">
        <v>495</v>
      </c>
      <c r="CL5" t="s">
        <v>495</v>
      </c>
      <c r="CM5" t="s">
        <v>495</v>
      </c>
      <c r="CN5" t="s">
        <v>495</v>
      </c>
      <c r="CO5" t="s">
        <v>495</v>
      </c>
      <c r="CP5" t="s">
        <v>495</v>
      </c>
      <c r="CQ5" t="s">
        <v>495</v>
      </c>
    </row>
    <row r="6" spans="1:95" x14ac:dyDescent="0.35">
      <c r="A6" t="s">
        <v>112</v>
      </c>
      <c r="B6" s="1">
        <v>44986</v>
      </c>
      <c r="C6" s="1">
        <v>44986</v>
      </c>
      <c r="D6">
        <v>0</v>
      </c>
      <c r="E6">
        <v>0</v>
      </c>
      <c r="F6" t="s">
        <v>495</v>
      </c>
      <c r="G6" t="s">
        <v>495</v>
      </c>
      <c r="H6" t="s">
        <v>495</v>
      </c>
      <c r="I6" t="s">
        <v>495</v>
      </c>
      <c r="J6" t="s">
        <v>495</v>
      </c>
      <c r="K6" t="s">
        <v>495</v>
      </c>
      <c r="L6" t="s">
        <v>495</v>
      </c>
      <c r="M6" t="s">
        <v>495</v>
      </c>
      <c r="N6" t="s">
        <v>495</v>
      </c>
      <c r="O6" t="s">
        <v>495</v>
      </c>
      <c r="P6" t="s">
        <v>495</v>
      </c>
      <c r="Q6" t="s">
        <v>495</v>
      </c>
      <c r="R6" t="s">
        <v>495</v>
      </c>
      <c r="S6" t="s">
        <v>495</v>
      </c>
      <c r="T6" t="s">
        <v>495</v>
      </c>
      <c r="U6" t="s">
        <v>495</v>
      </c>
      <c r="V6" t="s">
        <v>495</v>
      </c>
      <c r="W6" t="s">
        <v>495</v>
      </c>
      <c r="X6" t="s">
        <v>495</v>
      </c>
      <c r="Y6" t="s">
        <v>495</v>
      </c>
      <c r="Z6" t="s">
        <v>495</v>
      </c>
      <c r="AA6" t="s">
        <v>495</v>
      </c>
      <c r="AB6" t="s">
        <v>495</v>
      </c>
      <c r="AC6" t="s">
        <v>495</v>
      </c>
      <c r="AD6" t="s">
        <v>495</v>
      </c>
      <c r="AE6" t="s">
        <v>495</v>
      </c>
      <c r="AF6" t="s">
        <v>495</v>
      </c>
      <c r="AG6" t="s">
        <v>495</v>
      </c>
      <c r="AH6" t="s">
        <v>495</v>
      </c>
      <c r="AI6" t="s">
        <v>495</v>
      </c>
      <c r="AJ6" t="s">
        <v>495</v>
      </c>
      <c r="AK6" t="s">
        <v>495</v>
      </c>
      <c r="AL6" t="s">
        <v>495</v>
      </c>
      <c r="AM6" t="s">
        <v>495</v>
      </c>
      <c r="AN6" t="s">
        <v>495</v>
      </c>
      <c r="AO6" t="s">
        <v>495</v>
      </c>
      <c r="AP6" t="s">
        <v>495</v>
      </c>
      <c r="AQ6" t="s">
        <v>495</v>
      </c>
      <c r="AR6" t="s">
        <v>495</v>
      </c>
      <c r="AS6" t="s">
        <v>495</v>
      </c>
      <c r="AT6" t="s">
        <v>495</v>
      </c>
      <c r="AU6" t="s">
        <v>495</v>
      </c>
      <c r="AV6" t="s">
        <v>495</v>
      </c>
      <c r="AW6" t="s">
        <v>495</v>
      </c>
      <c r="AX6" t="s">
        <v>495</v>
      </c>
      <c r="AY6" t="s">
        <v>495</v>
      </c>
      <c r="AZ6" t="s">
        <v>495</v>
      </c>
      <c r="BA6" t="s">
        <v>495</v>
      </c>
      <c r="BB6" t="s">
        <v>495</v>
      </c>
      <c r="BC6" t="s">
        <v>495</v>
      </c>
      <c r="BD6" t="s">
        <v>495</v>
      </c>
      <c r="BE6" t="s">
        <v>495</v>
      </c>
      <c r="BF6" t="s">
        <v>495</v>
      </c>
      <c r="BG6" t="s">
        <v>495</v>
      </c>
      <c r="BH6" t="s">
        <v>495</v>
      </c>
      <c r="BI6" t="s">
        <v>495</v>
      </c>
      <c r="BJ6" t="s">
        <v>495</v>
      </c>
      <c r="BK6" t="s">
        <v>495</v>
      </c>
      <c r="BL6" t="s">
        <v>495</v>
      </c>
      <c r="BM6" t="s">
        <v>495</v>
      </c>
      <c r="BN6" t="s">
        <v>495</v>
      </c>
      <c r="BO6" t="s">
        <v>495</v>
      </c>
      <c r="BP6" t="s">
        <v>495</v>
      </c>
      <c r="BQ6" t="s">
        <v>495</v>
      </c>
      <c r="BR6" t="s">
        <v>495</v>
      </c>
      <c r="BS6" t="s">
        <v>495</v>
      </c>
      <c r="BT6" t="s">
        <v>495</v>
      </c>
      <c r="BU6" t="s">
        <v>495</v>
      </c>
      <c r="BV6" t="s">
        <v>495</v>
      </c>
      <c r="BW6" t="s">
        <v>495</v>
      </c>
      <c r="BX6" t="s">
        <v>495</v>
      </c>
      <c r="BY6" t="s">
        <v>495</v>
      </c>
      <c r="BZ6" t="s">
        <v>495</v>
      </c>
      <c r="CA6" t="s">
        <v>495</v>
      </c>
      <c r="CB6" t="s">
        <v>495</v>
      </c>
      <c r="CC6" t="s">
        <v>495</v>
      </c>
      <c r="CD6" t="s">
        <v>495</v>
      </c>
      <c r="CE6" t="s">
        <v>495</v>
      </c>
      <c r="CF6" t="s">
        <v>495</v>
      </c>
      <c r="CG6" t="s">
        <v>495</v>
      </c>
      <c r="CH6" t="s">
        <v>495</v>
      </c>
      <c r="CI6" t="s">
        <v>495</v>
      </c>
      <c r="CJ6" t="s">
        <v>495</v>
      </c>
      <c r="CK6" t="s">
        <v>495</v>
      </c>
      <c r="CL6" t="s">
        <v>495</v>
      </c>
      <c r="CM6" t="s">
        <v>495</v>
      </c>
      <c r="CN6" t="s">
        <v>495</v>
      </c>
      <c r="CO6" t="s">
        <v>495</v>
      </c>
      <c r="CP6" t="s">
        <v>495</v>
      </c>
      <c r="CQ6" t="s">
        <v>495</v>
      </c>
    </row>
    <row r="7" spans="1:95" x14ac:dyDescent="0.35">
      <c r="A7" t="s">
        <v>113</v>
      </c>
      <c r="B7" s="1">
        <v>44743</v>
      </c>
      <c r="C7" s="1">
        <v>44986</v>
      </c>
      <c r="D7">
        <v>0</v>
      </c>
      <c r="E7">
        <v>1</v>
      </c>
      <c r="F7">
        <v>0</v>
      </c>
      <c r="G7">
        <v>0</v>
      </c>
      <c r="H7">
        <v>0</v>
      </c>
      <c r="I7">
        <v>1</v>
      </c>
      <c r="J7">
        <v>0</v>
      </c>
      <c r="K7">
        <v>0</v>
      </c>
      <c r="L7">
        <v>0</v>
      </c>
      <c r="M7">
        <v>1</v>
      </c>
      <c r="N7">
        <v>0</v>
      </c>
      <c r="O7">
        <v>0</v>
      </c>
      <c r="P7" t="s">
        <v>495</v>
      </c>
      <c r="Q7" t="s">
        <v>495</v>
      </c>
      <c r="R7" t="s">
        <v>495</v>
      </c>
      <c r="S7" t="s">
        <v>495</v>
      </c>
      <c r="T7" t="s">
        <v>495</v>
      </c>
      <c r="U7" t="s">
        <v>495</v>
      </c>
      <c r="V7" t="s">
        <v>495</v>
      </c>
      <c r="W7" t="s">
        <v>495</v>
      </c>
      <c r="X7" t="s">
        <v>495</v>
      </c>
      <c r="Y7">
        <v>0</v>
      </c>
      <c r="Z7">
        <v>0</v>
      </c>
      <c r="AA7">
        <v>0</v>
      </c>
      <c r="AB7">
        <v>0</v>
      </c>
      <c r="AC7">
        <v>1</v>
      </c>
      <c r="AD7">
        <v>0</v>
      </c>
      <c r="AE7">
        <v>0</v>
      </c>
      <c r="AF7">
        <v>0</v>
      </c>
      <c r="AG7">
        <v>0</v>
      </c>
      <c r="AH7">
        <v>1</v>
      </c>
      <c r="AI7">
        <v>0</v>
      </c>
      <c r="AJ7">
        <v>0</v>
      </c>
      <c r="AK7">
        <v>0</v>
      </c>
      <c r="AL7">
        <v>1</v>
      </c>
      <c r="AM7">
        <v>0</v>
      </c>
      <c r="AN7">
        <v>0</v>
      </c>
      <c r="AO7">
        <v>1</v>
      </c>
      <c r="AP7">
        <v>0</v>
      </c>
      <c r="AQ7" t="s">
        <v>495</v>
      </c>
      <c r="AR7" t="s">
        <v>495</v>
      </c>
      <c r="AS7" t="s">
        <v>495</v>
      </c>
      <c r="AT7" t="s">
        <v>495</v>
      </c>
      <c r="AU7" t="s">
        <v>495</v>
      </c>
      <c r="AV7" t="s">
        <v>495</v>
      </c>
      <c r="AW7" t="s">
        <v>495</v>
      </c>
      <c r="AX7" t="s">
        <v>495</v>
      </c>
      <c r="AY7">
        <v>1</v>
      </c>
      <c r="AZ7">
        <v>0</v>
      </c>
      <c r="BA7">
        <v>0</v>
      </c>
      <c r="BB7">
        <v>1</v>
      </c>
      <c r="BC7">
        <v>0</v>
      </c>
      <c r="BD7">
        <v>1</v>
      </c>
      <c r="BE7">
        <v>0</v>
      </c>
      <c r="BF7">
        <v>1</v>
      </c>
      <c r="BG7">
        <v>0</v>
      </c>
      <c r="BH7">
        <v>0</v>
      </c>
      <c r="BI7">
        <v>1</v>
      </c>
      <c r="BJ7">
        <v>0</v>
      </c>
      <c r="BK7">
        <v>0</v>
      </c>
      <c r="BL7">
        <v>1</v>
      </c>
      <c r="BM7">
        <v>1</v>
      </c>
      <c r="BN7">
        <v>1</v>
      </c>
      <c r="BO7">
        <v>0</v>
      </c>
      <c r="BP7">
        <v>0</v>
      </c>
      <c r="BQ7">
        <v>0</v>
      </c>
      <c r="BR7">
        <v>0</v>
      </c>
      <c r="BS7">
        <v>0</v>
      </c>
      <c r="BT7">
        <v>0</v>
      </c>
      <c r="BU7">
        <v>0</v>
      </c>
      <c r="BV7">
        <v>0</v>
      </c>
      <c r="BW7">
        <v>0</v>
      </c>
      <c r="BX7">
        <v>0</v>
      </c>
      <c r="BY7">
        <v>0</v>
      </c>
      <c r="BZ7">
        <v>0</v>
      </c>
      <c r="CA7">
        <v>0</v>
      </c>
      <c r="CB7">
        <v>0</v>
      </c>
      <c r="CC7">
        <v>0</v>
      </c>
      <c r="CD7">
        <v>0</v>
      </c>
      <c r="CE7">
        <v>0</v>
      </c>
      <c r="CF7">
        <v>1</v>
      </c>
      <c r="CG7">
        <v>0</v>
      </c>
      <c r="CH7">
        <v>0</v>
      </c>
      <c r="CI7">
        <v>0</v>
      </c>
      <c r="CJ7">
        <v>0</v>
      </c>
      <c r="CK7">
        <v>1</v>
      </c>
      <c r="CL7">
        <v>1</v>
      </c>
      <c r="CM7">
        <v>0</v>
      </c>
      <c r="CN7" t="s">
        <v>495</v>
      </c>
      <c r="CO7">
        <v>0</v>
      </c>
      <c r="CP7">
        <v>1</v>
      </c>
      <c r="CQ7">
        <v>1</v>
      </c>
    </row>
    <row r="8" spans="1:95" x14ac:dyDescent="0.35">
      <c r="A8" t="s">
        <v>121</v>
      </c>
      <c r="B8" s="1">
        <v>44986</v>
      </c>
      <c r="C8" s="1">
        <v>44986</v>
      </c>
      <c r="D8">
        <v>0</v>
      </c>
      <c r="E8">
        <v>0</v>
      </c>
      <c r="F8" t="s">
        <v>495</v>
      </c>
      <c r="G8" t="s">
        <v>495</v>
      </c>
      <c r="H8" t="s">
        <v>495</v>
      </c>
      <c r="I8" t="s">
        <v>495</v>
      </c>
      <c r="J8" t="s">
        <v>495</v>
      </c>
      <c r="K8" t="s">
        <v>495</v>
      </c>
      <c r="L8" t="s">
        <v>495</v>
      </c>
      <c r="M8" t="s">
        <v>495</v>
      </c>
      <c r="N8" t="s">
        <v>495</v>
      </c>
      <c r="O8" t="s">
        <v>495</v>
      </c>
      <c r="P8" t="s">
        <v>495</v>
      </c>
      <c r="Q8" t="s">
        <v>495</v>
      </c>
      <c r="R8" t="s">
        <v>495</v>
      </c>
      <c r="S8" t="s">
        <v>495</v>
      </c>
      <c r="T8" t="s">
        <v>495</v>
      </c>
      <c r="U8" t="s">
        <v>495</v>
      </c>
      <c r="V8" t="s">
        <v>495</v>
      </c>
      <c r="W8" t="s">
        <v>495</v>
      </c>
      <c r="X8" t="s">
        <v>495</v>
      </c>
      <c r="Y8" t="s">
        <v>495</v>
      </c>
      <c r="Z8" t="s">
        <v>495</v>
      </c>
      <c r="AA8" t="s">
        <v>495</v>
      </c>
      <c r="AB8" t="s">
        <v>495</v>
      </c>
      <c r="AC8" t="s">
        <v>495</v>
      </c>
      <c r="AD8" t="s">
        <v>495</v>
      </c>
      <c r="AE8" t="s">
        <v>495</v>
      </c>
      <c r="AF8" t="s">
        <v>495</v>
      </c>
      <c r="AG8" t="s">
        <v>495</v>
      </c>
      <c r="AH8" t="s">
        <v>495</v>
      </c>
      <c r="AI8" t="s">
        <v>495</v>
      </c>
      <c r="AJ8" t="s">
        <v>495</v>
      </c>
      <c r="AK8" t="s">
        <v>495</v>
      </c>
      <c r="AL8" t="s">
        <v>495</v>
      </c>
      <c r="AM8" t="s">
        <v>495</v>
      </c>
      <c r="AN8" t="s">
        <v>495</v>
      </c>
      <c r="AO8" t="s">
        <v>495</v>
      </c>
      <c r="AP8" t="s">
        <v>495</v>
      </c>
      <c r="AQ8" t="s">
        <v>495</v>
      </c>
      <c r="AR8" t="s">
        <v>495</v>
      </c>
      <c r="AS8" t="s">
        <v>495</v>
      </c>
      <c r="AT8" t="s">
        <v>495</v>
      </c>
      <c r="AU8" t="s">
        <v>495</v>
      </c>
      <c r="AV8" t="s">
        <v>495</v>
      </c>
      <c r="AW8" t="s">
        <v>495</v>
      </c>
      <c r="AX8" t="s">
        <v>495</v>
      </c>
      <c r="AY8" t="s">
        <v>495</v>
      </c>
      <c r="AZ8" t="s">
        <v>495</v>
      </c>
      <c r="BA8" t="s">
        <v>495</v>
      </c>
      <c r="BB8" t="s">
        <v>495</v>
      </c>
      <c r="BC8" t="s">
        <v>495</v>
      </c>
      <c r="BD8" t="s">
        <v>495</v>
      </c>
      <c r="BE8" t="s">
        <v>495</v>
      </c>
      <c r="BF8" t="s">
        <v>495</v>
      </c>
      <c r="BG8" t="s">
        <v>495</v>
      </c>
      <c r="BH8" t="s">
        <v>495</v>
      </c>
      <c r="BI8" t="s">
        <v>495</v>
      </c>
      <c r="BJ8" t="s">
        <v>495</v>
      </c>
      <c r="BK8" t="s">
        <v>495</v>
      </c>
      <c r="BL8" t="s">
        <v>495</v>
      </c>
      <c r="BM8" t="s">
        <v>495</v>
      </c>
      <c r="BN8" t="s">
        <v>495</v>
      </c>
      <c r="BO8" t="s">
        <v>495</v>
      </c>
      <c r="BP8" t="s">
        <v>495</v>
      </c>
      <c r="BQ8" t="s">
        <v>495</v>
      </c>
      <c r="BR8" t="s">
        <v>495</v>
      </c>
      <c r="BS8" t="s">
        <v>495</v>
      </c>
      <c r="BT8" t="s">
        <v>495</v>
      </c>
      <c r="BU8" t="s">
        <v>495</v>
      </c>
      <c r="BV8" t="s">
        <v>495</v>
      </c>
      <c r="BW8" t="s">
        <v>495</v>
      </c>
      <c r="BX8" t="s">
        <v>495</v>
      </c>
      <c r="BY8" t="s">
        <v>495</v>
      </c>
      <c r="BZ8" t="s">
        <v>495</v>
      </c>
      <c r="CA8" t="s">
        <v>495</v>
      </c>
      <c r="CB8" t="s">
        <v>495</v>
      </c>
      <c r="CC8" t="s">
        <v>495</v>
      </c>
      <c r="CD8" t="s">
        <v>495</v>
      </c>
      <c r="CE8" t="s">
        <v>495</v>
      </c>
      <c r="CF8" t="s">
        <v>495</v>
      </c>
      <c r="CG8" t="s">
        <v>495</v>
      </c>
      <c r="CH8" t="s">
        <v>495</v>
      </c>
      <c r="CI8" t="s">
        <v>495</v>
      </c>
      <c r="CJ8" t="s">
        <v>495</v>
      </c>
      <c r="CK8" t="s">
        <v>495</v>
      </c>
      <c r="CL8" t="s">
        <v>495</v>
      </c>
      <c r="CM8" t="s">
        <v>495</v>
      </c>
      <c r="CN8" t="s">
        <v>495</v>
      </c>
      <c r="CO8" t="s">
        <v>495</v>
      </c>
      <c r="CP8" t="s">
        <v>495</v>
      </c>
      <c r="CQ8" t="s">
        <v>495</v>
      </c>
    </row>
    <row r="9" spans="1:95" x14ac:dyDescent="0.35">
      <c r="A9" t="s">
        <v>122</v>
      </c>
      <c r="B9" s="1">
        <v>43690</v>
      </c>
      <c r="C9" s="1">
        <v>44986</v>
      </c>
      <c r="D9">
        <v>0</v>
      </c>
      <c r="E9">
        <v>0</v>
      </c>
      <c r="F9" t="s">
        <v>495</v>
      </c>
      <c r="G9" t="s">
        <v>495</v>
      </c>
      <c r="H9" t="s">
        <v>495</v>
      </c>
      <c r="I9" t="s">
        <v>495</v>
      </c>
      <c r="J9" t="s">
        <v>495</v>
      </c>
      <c r="K9" t="s">
        <v>495</v>
      </c>
      <c r="L9" t="s">
        <v>495</v>
      </c>
      <c r="M9" t="s">
        <v>495</v>
      </c>
      <c r="N9" t="s">
        <v>495</v>
      </c>
      <c r="O9" t="s">
        <v>495</v>
      </c>
      <c r="P9" t="s">
        <v>495</v>
      </c>
      <c r="Q9" t="s">
        <v>495</v>
      </c>
      <c r="R9" t="s">
        <v>495</v>
      </c>
      <c r="S9" t="s">
        <v>495</v>
      </c>
      <c r="T9" t="s">
        <v>495</v>
      </c>
      <c r="U9" t="s">
        <v>495</v>
      </c>
      <c r="V9" t="s">
        <v>495</v>
      </c>
      <c r="W9" t="s">
        <v>495</v>
      </c>
      <c r="X9" t="s">
        <v>495</v>
      </c>
      <c r="Y9" t="s">
        <v>495</v>
      </c>
      <c r="Z9" t="s">
        <v>495</v>
      </c>
      <c r="AA9" t="s">
        <v>495</v>
      </c>
      <c r="AB9" t="s">
        <v>495</v>
      </c>
      <c r="AC9" t="s">
        <v>495</v>
      </c>
      <c r="AD9" t="s">
        <v>495</v>
      </c>
      <c r="AE9" t="s">
        <v>495</v>
      </c>
      <c r="AF9" t="s">
        <v>495</v>
      </c>
      <c r="AG9" t="s">
        <v>495</v>
      </c>
      <c r="AH9" t="s">
        <v>495</v>
      </c>
      <c r="AI9" t="s">
        <v>495</v>
      </c>
      <c r="AJ9" t="s">
        <v>495</v>
      </c>
      <c r="AK9" t="s">
        <v>495</v>
      </c>
      <c r="AL9" t="s">
        <v>495</v>
      </c>
      <c r="AM9" t="s">
        <v>495</v>
      </c>
      <c r="AN9" t="s">
        <v>495</v>
      </c>
      <c r="AO9" t="s">
        <v>495</v>
      </c>
      <c r="AP9" t="s">
        <v>495</v>
      </c>
      <c r="AQ9" t="s">
        <v>495</v>
      </c>
      <c r="AR9" t="s">
        <v>495</v>
      </c>
      <c r="AS9" t="s">
        <v>495</v>
      </c>
      <c r="AT9" t="s">
        <v>495</v>
      </c>
      <c r="AU9" t="s">
        <v>495</v>
      </c>
      <c r="AV9" t="s">
        <v>495</v>
      </c>
      <c r="AW9" t="s">
        <v>495</v>
      </c>
      <c r="AX9" t="s">
        <v>495</v>
      </c>
      <c r="AY9" t="s">
        <v>495</v>
      </c>
      <c r="AZ9" t="s">
        <v>495</v>
      </c>
      <c r="BA9" t="s">
        <v>495</v>
      </c>
      <c r="BB9" t="s">
        <v>495</v>
      </c>
      <c r="BC9" t="s">
        <v>495</v>
      </c>
      <c r="BD9" t="s">
        <v>495</v>
      </c>
      <c r="BE9" t="s">
        <v>495</v>
      </c>
      <c r="BF9" t="s">
        <v>495</v>
      </c>
      <c r="BG9" t="s">
        <v>495</v>
      </c>
      <c r="BH9" t="s">
        <v>495</v>
      </c>
      <c r="BI9" t="s">
        <v>495</v>
      </c>
      <c r="BJ9" t="s">
        <v>495</v>
      </c>
      <c r="BK9" t="s">
        <v>495</v>
      </c>
      <c r="BL9" t="s">
        <v>495</v>
      </c>
      <c r="BM9" t="s">
        <v>495</v>
      </c>
      <c r="BN9" t="s">
        <v>495</v>
      </c>
      <c r="BO9" t="s">
        <v>495</v>
      </c>
      <c r="BP9" t="s">
        <v>495</v>
      </c>
      <c r="BQ9" t="s">
        <v>495</v>
      </c>
      <c r="BR9" t="s">
        <v>495</v>
      </c>
      <c r="BS9" t="s">
        <v>495</v>
      </c>
      <c r="BT9" t="s">
        <v>495</v>
      </c>
      <c r="BU9" t="s">
        <v>495</v>
      </c>
      <c r="BV9" t="s">
        <v>495</v>
      </c>
      <c r="BW9" t="s">
        <v>495</v>
      </c>
      <c r="BX9" t="s">
        <v>495</v>
      </c>
      <c r="BY9" t="s">
        <v>495</v>
      </c>
      <c r="BZ9" t="s">
        <v>495</v>
      </c>
      <c r="CA9" t="s">
        <v>495</v>
      </c>
      <c r="CB9" t="s">
        <v>495</v>
      </c>
      <c r="CC9" t="s">
        <v>495</v>
      </c>
      <c r="CD9" t="s">
        <v>495</v>
      </c>
      <c r="CE9" t="s">
        <v>495</v>
      </c>
      <c r="CF9" t="s">
        <v>495</v>
      </c>
      <c r="CG9" t="s">
        <v>495</v>
      </c>
      <c r="CH9" t="s">
        <v>495</v>
      </c>
      <c r="CI9" t="s">
        <v>495</v>
      </c>
      <c r="CJ9" t="s">
        <v>495</v>
      </c>
      <c r="CK9" t="s">
        <v>495</v>
      </c>
      <c r="CL9" t="s">
        <v>495</v>
      </c>
      <c r="CM9" t="s">
        <v>495</v>
      </c>
      <c r="CN9" t="s">
        <v>495</v>
      </c>
      <c r="CO9" t="s">
        <v>495</v>
      </c>
      <c r="CP9" t="s">
        <v>495</v>
      </c>
      <c r="CQ9" t="s">
        <v>495</v>
      </c>
    </row>
    <row r="10" spans="1:95" x14ac:dyDescent="0.35">
      <c r="A10" t="s">
        <v>123</v>
      </c>
      <c r="B10" s="1">
        <v>44986</v>
      </c>
      <c r="C10" s="1">
        <v>44986</v>
      </c>
      <c r="D10">
        <v>0</v>
      </c>
      <c r="E10">
        <v>1</v>
      </c>
      <c r="F10">
        <v>0</v>
      </c>
      <c r="G10">
        <v>0</v>
      </c>
      <c r="H10">
        <v>0</v>
      </c>
      <c r="I10">
        <v>1</v>
      </c>
      <c r="J10">
        <v>0</v>
      </c>
      <c r="K10">
        <v>0</v>
      </c>
      <c r="L10">
        <v>0</v>
      </c>
      <c r="M10">
        <v>1</v>
      </c>
      <c r="N10">
        <v>0</v>
      </c>
      <c r="O10">
        <v>0</v>
      </c>
      <c r="P10" t="s">
        <v>495</v>
      </c>
      <c r="Q10" t="s">
        <v>495</v>
      </c>
      <c r="R10" t="s">
        <v>495</v>
      </c>
      <c r="S10" t="s">
        <v>495</v>
      </c>
      <c r="T10" t="s">
        <v>495</v>
      </c>
      <c r="U10" t="s">
        <v>495</v>
      </c>
      <c r="V10" t="s">
        <v>495</v>
      </c>
      <c r="W10" t="s">
        <v>495</v>
      </c>
      <c r="X10" t="s">
        <v>495</v>
      </c>
      <c r="Y10">
        <v>0</v>
      </c>
      <c r="Z10">
        <v>0</v>
      </c>
      <c r="AA10">
        <v>0</v>
      </c>
      <c r="AB10">
        <v>0</v>
      </c>
      <c r="AC10">
        <v>1</v>
      </c>
      <c r="AD10">
        <v>0</v>
      </c>
      <c r="AE10">
        <v>0</v>
      </c>
      <c r="AF10">
        <v>0</v>
      </c>
      <c r="AG10">
        <v>0</v>
      </c>
      <c r="AH10">
        <v>1</v>
      </c>
      <c r="AI10">
        <v>0</v>
      </c>
      <c r="AJ10">
        <v>0</v>
      </c>
      <c r="AK10">
        <v>0</v>
      </c>
      <c r="AL10">
        <v>1</v>
      </c>
      <c r="AM10">
        <v>1</v>
      </c>
      <c r="AN10">
        <v>0</v>
      </c>
      <c r="AO10">
        <v>0</v>
      </c>
      <c r="AP10">
        <v>0</v>
      </c>
      <c r="AQ10" t="s">
        <v>495</v>
      </c>
      <c r="AR10" t="s">
        <v>495</v>
      </c>
      <c r="AS10" t="s">
        <v>495</v>
      </c>
      <c r="AT10" t="s">
        <v>495</v>
      </c>
      <c r="AU10" t="s">
        <v>495</v>
      </c>
      <c r="AV10" t="s">
        <v>495</v>
      </c>
      <c r="AW10" t="s">
        <v>495</v>
      </c>
      <c r="AX10" t="s">
        <v>495</v>
      </c>
      <c r="AY10">
        <v>1</v>
      </c>
      <c r="AZ10">
        <v>0</v>
      </c>
      <c r="BA10">
        <v>0</v>
      </c>
      <c r="BB10">
        <v>1</v>
      </c>
      <c r="BC10">
        <v>1</v>
      </c>
      <c r="BD10">
        <v>1</v>
      </c>
      <c r="BE10">
        <v>0</v>
      </c>
      <c r="BF10">
        <v>1</v>
      </c>
      <c r="BG10">
        <v>0</v>
      </c>
      <c r="BH10">
        <v>0</v>
      </c>
      <c r="BI10">
        <v>1</v>
      </c>
      <c r="BJ10">
        <v>0</v>
      </c>
      <c r="BK10">
        <v>0</v>
      </c>
      <c r="BL10">
        <v>1</v>
      </c>
      <c r="BM10">
        <v>0</v>
      </c>
      <c r="BN10" t="s">
        <v>495</v>
      </c>
      <c r="BO10" t="s">
        <v>495</v>
      </c>
      <c r="BP10" t="s">
        <v>495</v>
      </c>
      <c r="BQ10" t="s">
        <v>495</v>
      </c>
      <c r="BR10" t="s">
        <v>495</v>
      </c>
      <c r="BS10" t="s">
        <v>495</v>
      </c>
      <c r="BT10" t="s">
        <v>495</v>
      </c>
      <c r="BU10" t="s">
        <v>495</v>
      </c>
      <c r="BV10" t="s">
        <v>495</v>
      </c>
      <c r="BW10" t="s">
        <v>495</v>
      </c>
      <c r="BX10" t="s">
        <v>495</v>
      </c>
      <c r="BY10" t="s">
        <v>495</v>
      </c>
      <c r="BZ10" t="s">
        <v>495</v>
      </c>
      <c r="CA10" t="s">
        <v>495</v>
      </c>
      <c r="CB10" t="s">
        <v>495</v>
      </c>
      <c r="CC10" t="s">
        <v>495</v>
      </c>
      <c r="CD10" t="s">
        <v>495</v>
      </c>
      <c r="CE10" t="s">
        <v>495</v>
      </c>
      <c r="CF10" t="s">
        <v>495</v>
      </c>
      <c r="CG10" t="s">
        <v>495</v>
      </c>
      <c r="CH10">
        <v>0</v>
      </c>
      <c r="CI10">
        <v>0</v>
      </c>
      <c r="CJ10">
        <v>0</v>
      </c>
      <c r="CK10">
        <v>1</v>
      </c>
      <c r="CL10">
        <v>1</v>
      </c>
      <c r="CM10">
        <v>0</v>
      </c>
      <c r="CN10" t="s">
        <v>495</v>
      </c>
      <c r="CO10">
        <v>0</v>
      </c>
      <c r="CP10">
        <v>0</v>
      </c>
      <c r="CQ10" t="s">
        <v>495</v>
      </c>
    </row>
    <row r="11" spans="1:95" x14ac:dyDescent="0.35">
      <c r="A11" t="s">
        <v>131</v>
      </c>
      <c r="B11" s="1">
        <v>44986</v>
      </c>
      <c r="C11" s="1">
        <v>44986</v>
      </c>
      <c r="D11">
        <v>0</v>
      </c>
      <c r="E11">
        <v>1</v>
      </c>
      <c r="F11">
        <v>0</v>
      </c>
      <c r="G11">
        <v>1</v>
      </c>
      <c r="H11">
        <v>0</v>
      </c>
      <c r="I11">
        <v>1</v>
      </c>
      <c r="J11">
        <v>0</v>
      </c>
      <c r="K11">
        <v>0</v>
      </c>
      <c r="L11">
        <v>0</v>
      </c>
      <c r="M11">
        <v>0</v>
      </c>
      <c r="N11">
        <v>1</v>
      </c>
      <c r="O11">
        <v>1</v>
      </c>
      <c r="P11">
        <v>0</v>
      </c>
      <c r="Q11">
        <v>0</v>
      </c>
      <c r="R11">
        <v>0</v>
      </c>
      <c r="S11">
        <v>0</v>
      </c>
      <c r="T11">
        <v>0</v>
      </c>
      <c r="U11">
        <v>1</v>
      </c>
      <c r="V11">
        <v>0</v>
      </c>
      <c r="W11">
        <v>0</v>
      </c>
      <c r="X11">
        <v>0</v>
      </c>
      <c r="Y11">
        <v>0</v>
      </c>
      <c r="Z11">
        <v>0</v>
      </c>
      <c r="AA11">
        <v>0</v>
      </c>
      <c r="AB11">
        <v>0</v>
      </c>
      <c r="AC11">
        <v>1</v>
      </c>
      <c r="AD11">
        <v>0</v>
      </c>
      <c r="AE11">
        <v>0</v>
      </c>
      <c r="AF11">
        <v>0</v>
      </c>
      <c r="AG11">
        <v>0</v>
      </c>
      <c r="AH11">
        <v>1</v>
      </c>
      <c r="AI11">
        <v>0</v>
      </c>
      <c r="AJ11">
        <v>0</v>
      </c>
      <c r="AK11">
        <v>0</v>
      </c>
      <c r="AL11">
        <v>1</v>
      </c>
      <c r="AM11">
        <v>1</v>
      </c>
      <c r="AN11">
        <v>0</v>
      </c>
      <c r="AO11">
        <v>0</v>
      </c>
      <c r="AP11">
        <v>0</v>
      </c>
      <c r="AQ11" t="s">
        <v>495</v>
      </c>
      <c r="AR11" t="s">
        <v>495</v>
      </c>
      <c r="AS11" t="s">
        <v>495</v>
      </c>
      <c r="AT11" t="s">
        <v>495</v>
      </c>
      <c r="AU11" t="s">
        <v>495</v>
      </c>
      <c r="AV11" t="s">
        <v>495</v>
      </c>
      <c r="AW11" t="s">
        <v>495</v>
      </c>
      <c r="AX11" t="s">
        <v>495</v>
      </c>
      <c r="AY11">
        <v>1</v>
      </c>
      <c r="AZ11">
        <v>0</v>
      </c>
      <c r="BA11">
        <v>0</v>
      </c>
      <c r="BB11">
        <v>1</v>
      </c>
      <c r="BC11">
        <v>0</v>
      </c>
      <c r="BD11">
        <v>1</v>
      </c>
      <c r="BE11">
        <v>0</v>
      </c>
      <c r="BF11">
        <v>1</v>
      </c>
      <c r="BG11">
        <v>0</v>
      </c>
      <c r="BH11">
        <v>0</v>
      </c>
      <c r="BI11">
        <v>1</v>
      </c>
      <c r="BJ11">
        <v>0</v>
      </c>
      <c r="BK11">
        <v>0</v>
      </c>
      <c r="BL11">
        <v>1</v>
      </c>
      <c r="BM11">
        <v>1</v>
      </c>
      <c r="BN11">
        <v>1</v>
      </c>
      <c r="BO11">
        <v>0</v>
      </c>
      <c r="BP11">
        <v>0</v>
      </c>
      <c r="BQ11">
        <v>0</v>
      </c>
      <c r="BR11">
        <v>0</v>
      </c>
      <c r="BS11">
        <v>0</v>
      </c>
      <c r="BT11">
        <v>0</v>
      </c>
      <c r="BU11">
        <v>0</v>
      </c>
      <c r="BV11">
        <v>0</v>
      </c>
      <c r="BW11">
        <v>0</v>
      </c>
      <c r="BX11">
        <v>0</v>
      </c>
      <c r="BY11">
        <v>0</v>
      </c>
      <c r="BZ11">
        <v>0</v>
      </c>
      <c r="CA11">
        <v>0</v>
      </c>
      <c r="CB11">
        <v>0</v>
      </c>
      <c r="CC11">
        <v>1</v>
      </c>
      <c r="CD11">
        <v>0</v>
      </c>
      <c r="CE11">
        <v>0</v>
      </c>
      <c r="CF11">
        <v>0</v>
      </c>
      <c r="CG11">
        <v>0</v>
      </c>
      <c r="CH11">
        <v>0</v>
      </c>
      <c r="CI11">
        <v>0</v>
      </c>
      <c r="CJ11">
        <v>0</v>
      </c>
      <c r="CK11">
        <v>1</v>
      </c>
      <c r="CL11">
        <v>1</v>
      </c>
      <c r="CM11">
        <v>1</v>
      </c>
      <c r="CN11">
        <v>0</v>
      </c>
      <c r="CO11">
        <v>0</v>
      </c>
      <c r="CP11">
        <v>1</v>
      </c>
      <c r="CQ11">
        <v>1</v>
      </c>
    </row>
    <row r="12" spans="1:95" x14ac:dyDescent="0.35">
      <c r="A12" t="s">
        <v>142</v>
      </c>
      <c r="B12" s="1">
        <v>44986</v>
      </c>
      <c r="C12" s="1">
        <v>44986</v>
      </c>
      <c r="D12">
        <v>0</v>
      </c>
      <c r="E12">
        <v>0</v>
      </c>
      <c r="F12" t="s">
        <v>495</v>
      </c>
      <c r="G12" t="s">
        <v>495</v>
      </c>
      <c r="H12" t="s">
        <v>495</v>
      </c>
      <c r="I12" t="s">
        <v>495</v>
      </c>
      <c r="J12" t="s">
        <v>495</v>
      </c>
      <c r="K12" t="s">
        <v>495</v>
      </c>
      <c r="L12" t="s">
        <v>495</v>
      </c>
      <c r="M12" t="s">
        <v>495</v>
      </c>
      <c r="N12" t="s">
        <v>495</v>
      </c>
      <c r="O12" t="s">
        <v>495</v>
      </c>
      <c r="P12" t="s">
        <v>495</v>
      </c>
      <c r="Q12" t="s">
        <v>495</v>
      </c>
      <c r="R12" t="s">
        <v>495</v>
      </c>
      <c r="S12" t="s">
        <v>495</v>
      </c>
      <c r="T12" t="s">
        <v>495</v>
      </c>
      <c r="U12" t="s">
        <v>495</v>
      </c>
      <c r="V12" t="s">
        <v>495</v>
      </c>
      <c r="W12" t="s">
        <v>495</v>
      </c>
      <c r="X12" t="s">
        <v>495</v>
      </c>
      <c r="Y12" t="s">
        <v>495</v>
      </c>
      <c r="Z12" t="s">
        <v>495</v>
      </c>
      <c r="AA12" t="s">
        <v>495</v>
      </c>
      <c r="AB12" t="s">
        <v>495</v>
      </c>
      <c r="AC12" t="s">
        <v>495</v>
      </c>
      <c r="AD12" t="s">
        <v>495</v>
      </c>
      <c r="AE12" t="s">
        <v>495</v>
      </c>
      <c r="AF12" t="s">
        <v>495</v>
      </c>
      <c r="AG12" t="s">
        <v>495</v>
      </c>
      <c r="AH12" t="s">
        <v>495</v>
      </c>
      <c r="AI12" t="s">
        <v>495</v>
      </c>
      <c r="AJ12" t="s">
        <v>495</v>
      </c>
      <c r="AK12" t="s">
        <v>495</v>
      </c>
      <c r="AL12" t="s">
        <v>495</v>
      </c>
      <c r="AM12" t="s">
        <v>495</v>
      </c>
      <c r="AN12" t="s">
        <v>495</v>
      </c>
      <c r="AO12" t="s">
        <v>495</v>
      </c>
      <c r="AP12" t="s">
        <v>495</v>
      </c>
      <c r="AQ12" t="s">
        <v>495</v>
      </c>
      <c r="AR12" t="s">
        <v>495</v>
      </c>
      <c r="AS12" t="s">
        <v>495</v>
      </c>
      <c r="AT12" t="s">
        <v>495</v>
      </c>
      <c r="AU12" t="s">
        <v>495</v>
      </c>
      <c r="AV12" t="s">
        <v>495</v>
      </c>
      <c r="AW12" t="s">
        <v>495</v>
      </c>
      <c r="AX12" t="s">
        <v>495</v>
      </c>
      <c r="AY12" t="s">
        <v>495</v>
      </c>
      <c r="AZ12" t="s">
        <v>495</v>
      </c>
      <c r="BA12" t="s">
        <v>495</v>
      </c>
      <c r="BB12" t="s">
        <v>495</v>
      </c>
      <c r="BC12" t="s">
        <v>495</v>
      </c>
      <c r="BD12" t="s">
        <v>495</v>
      </c>
      <c r="BE12" t="s">
        <v>495</v>
      </c>
      <c r="BF12" t="s">
        <v>495</v>
      </c>
      <c r="BG12" t="s">
        <v>495</v>
      </c>
      <c r="BH12" t="s">
        <v>495</v>
      </c>
      <c r="BI12" t="s">
        <v>495</v>
      </c>
      <c r="BJ12" t="s">
        <v>495</v>
      </c>
      <c r="BK12" t="s">
        <v>495</v>
      </c>
      <c r="BL12" t="s">
        <v>495</v>
      </c>
      <c r="BM12" t="s">
        <v>495</v>
      </c>
      <c r="BN12" t="s">
        <v>495</v>
      </c>
      <c r="BO12" t="s">
        <v>495</v>
      </c>
      <c r="BP12" t="s">
        <v>495</v>
      </c>
      <c r="BQ12" t="s">
        <v>495</v>
      </c>
      <c r="BR12" t="s">
        <v>495</v>
      </c>
      <c r="BS12" t="s">
        <v>495</v>
      </c>
      <c r="BT12" t="s">
        <v>495</v>
      </c>
      <c r="BU12" t="s">
        <v>495</v>
      </c>
      <c r="BV12" t="s">
        <v>495</v>
      </c>
      <c r="BW12" t="s">
        <v>495</v>
      </c>
      <c r="BX12" t="s">
        <v>495</v>
      </c>
      <c r="BY12" t="s">
        <v>495</v>
      </c>
      <c r="BZ12" t="s">
        <v>495</v>
      </c>
      <c r="CA12" t="s">
        <v>495</v>
      </c>
      <c r="CB12" t="s">
        <v>495</v>
      </c>
      <c r="CC12" t="s">
        <v>495</v>
      </c>
      <c r="CD12" t="s">
        <v>495</v>
      </c>
      <c r="CE12" t="s">
        <v>495</v>
      </c>
      <c r="CF12" t="s">
        <v>495</v>
      </c>
      <c r="CG12" t="s">
        <v>495</v>
      </c>
      <c r="CH12" t="s">
        <v>495</v>
      </c>
      <c r="CI12" t="s">
        <v>495</v>
      </c>
      <c r="CJ12" t="s">
        <v>495</v>
      </c>
      <c r="CK12" t="s">
        <v>495</v>
      </c>
      <c r="CL12" t="s">
        <v>495</v>
      </c>
      <c r="CM12" t="s">
        <v>495</v>
      </c>
      <c r="CN12" t="s">
        <v>495</v>
      </c>
      <c r="CO12" t="s">
        <v>495</v>
      </c>
      <c r="CP12" t="s">
        <v>495</v>
      </c>
      <c r="CQ12" t="s">
        <v>495</v>
      </c>
    </row>
    <row r="13" spans="1:95" x14ac:dyDescent="0.35">
      <c r="A13" t="s">
        <v>143</v>
      </c>
      <c r="B13" s="1">
        <v>44986</v>
      </c>
      <c r="C13" s="1">
        <v>44986</v>
      </c>
      <c r="D13">
        <v>0</v>
      </c>
      <c r="E13">
        <v>0</v>
      </c>
      <c r="F13" t="s">
        <v>495</v>
      </c>
      <c r="G13" t="s">
        <v>495</v>
      </c>
      <c r="H13" t="s">
        <v>495</v>
      </c>
      <c r="I13" t="s">
        <v>495</v>
      </c>
      <c r="J13" t="s">
        <v>495</v>
      </c>
      <c r="K13" t="s">
        <v>495</v>
      </c>
      <c r="L13" t="s">
        <v>495</v>
      </c>
      <c r="M13" t="s">
        <v>495</v>
      </c>
      <c r="N13" t="s">
        <v>495</v>
      </c>
      <c r="O13" t="s">
        <v>495</v>
      </c>
      <c r="P13" t="s">
        <v>495</v>
      </c>
      <c r="Q13" t="s">
        <v>495</v>
      </c>
      <c r="R13" t="s">
        <v>495</v>
      </c>
      <c r="S13" t="s">
        <v>495</v>
      </c>
      <c r="T13" t="s">
        <v>495</v>
      </c>
      <c r="U13" t="s">
        <v>495</v>
      </c>
      <c r="V13" t="s">
        <v>495</v>
      </c>
      <c r="W13" t="s">
        <v>495</v>
      </c>
      <c r="X13" t="s">
        <v>495</v>
      </c>
      <c r="Y13" t="s">
        <v>495</v>
      </c>
      <c r="Z13" t="s">
        <v>495</v>
      </c>
      <c r="AA13" t="s">
        <v>495</v>
      </c>
      <c r="AB13" t="s">
        <v>495</v>
      </c>
      <c r="AC13" t="s">
        <v>495</v>
      </c>
      <c r="AD13" t="s">
        <v>495</v>
      </c>
      <c r="AE13" t="s">
        <v>495</v>
      </c>
      <c r="AF13" t="s">
        <v>495</v>
      </c>
      <c r="AG13" t="s">
        <v>495</v>
      </c>
      <c r="AH13" t="s">
        <v>495</v>
      </c>
      <c r="AI13" t="s">
        <v>495</v>
      </c>
      <c r="AJ13" t="s">
        <v>495</v>
      </c>
      <c r="AK13" t="s">
        <v>495</v>
      </c>
      <c r="AL13" t="s">
        <v>495</v>
      </c>
      <c r="AM13" t="s">
        <v>495</v>
      </c>
      <c r="AN13" t="s">
        <v>495</v>
      </c>
      <c r="AO13" t="s">
        <v>495</v>
      </c>
      <c r="AP13" t="s">
        <v>495</v>
      </c>
      <c r="AQ13" t="s">
        <v>495</v>
      </c>
      <c r="AR13" t="s">
        <v>495</v>
      </c>
      <c r="AS13" t="s">
        <v>495</v>
      </c>
      <c r="AT13" t="s">
        <v>495</v>
      </c>
      <c r="AU13" t="s">
        <v>495</v>
      </c>
      <c r="AV13" t="s">
        <v>495</v>
      </c>
      <c r="AW13" t="s">
        <v>495</v>
      </c>
      <c r="AX13" t="s">
        <v>495</v>
      </c>
      <c r="AY13" t="s">
        <v>495</v>
      </c>
      <c r="AZ13" t="s">
        <v>495</v>
      </c>
      <c r="BA13" t="s">
        <v>495</v>
      </c>
      <c r="BB13" t="s">
        <v>495</v>
      </c>
      <c r="BC13" t="s">
        <v>495</v>
      </c>
      <c r="BD13" t="s">
        <v>495</v>
      </c>
      <c r="BE13" t="s">
        <v>495</v>
      </c>
      <c r="BF13" t="s">
        <v>495</v>
      </c>
      <c r="BG13" t="s">
        <v>495</v>
      </c>
      <c r="BH13" t="s">
        <v>495</v>
      </c>
      <c r="BI13" t="s">
        <v>495</v>
      </c>
      <c r="BJ13" t="s">
        <v>495</v>
      </c>
      <c r="BK13" t="s">
        <v>495</v>
      </c>
      <c r="BL13" t="s">
        <v>495</v>
      </c>
      <c r="BM13" t="s">
        <v>495</v>
      </c>
      <c r="BN13" t="s">
        <v>495</v>
      </c>
      <c r="BO13" t="s">
        <v>495</v>
      </c>
      <c r="BP13" t="s">
        <v>495</v>
      </c>
      <c r="BQ13" t="s">
        <v>495</v>
      </c>
      <c r="BR13" t="s">
        <v>495</v>
      </c>
      <c r="BS13" t="s">
        <v>495</v>
      </c>
      <c r="BT13" t="s">
        <v>495</v>
      </c>
      <c r="BU13" t="s">
        <v>495</v>
      </c>
      <c r="BV13" t="s">
        <v>495</v>
      </c>
      <c r="BW13" t="s">
        <v>495</v>
      </c>
      <c r="BX13" t="s">
        <v>495</v>
      </c>
      <c r="BY13" t="s">
        <v>495</v>
      </c>
      <c r="BZ13" t="s">
        <v>495</v>
      </c>
      <c r="CA13" t="s">
        <v>495</v>
      </c>
      <c r="CB13" t="s">
        <v>495</v>
      </c>
      <c r="CC13" t="s">
        <v>495</v>
      </c>
      <c r="CD13" t="s">
        <v>495</v>
      </c>
      <c r="CE13" t="s">
        <v>495</v>
      </c>
      <c r="CF13" t="s">
        <v>495</v>
      </c>
      <c r="CG13" t="s">
        <v>495</v>
      </c>
      <c r="CH13" t="s">
        <v>495</v>
      </c>
      <c r="CI13" t="s">
        <v>495</v>
      </c>
      <c r="CJ13" t="s">
        <v>495</v>
      </c>
      <c r="CK13" t="s">
        <v>495</v>
      </c>
      <c r="CL13" t="s">
        <v>495</v>
      </c>
      <c r="CM13" t="s">
        <v>495</v>
      </c>
      <c r="CN13" t="s">
        <v>495</v>
      </c>
      <c r="CO13" t="s">
        <v>495</v>
      </c>
      <c r="CP13" t="s">
        <v>495</v>
      </c>
      <c r="CQ13" t="s">
        <v>495</v>
      </c>
    </row>
    <row r="14" spans="1:95" x14ac:dyDescent="0.35">
      <c r="A14" t="s">
        <v>144</v>
      </c>
      <c r="B14" s="1">
        <v>44986</v>
      </c>
      <c r="C14" s="1">
        <v>44986</v>
      </c>
      <c r="D14">
        <v>0</v>
      </c>
      <c r="E14">
        <v>0</v>
      </c>
      <c r="F14" t="s">
        <v>495</v>
      </c>
      <c r="G14" t="s">
        <v>495</v>
      </c>
      <c r="H14" t="s">
        <v>495</v>
      </c>
      <c r="I14" t="s">
        <v>495</v>
      </c>
      <c r="J14" t="s">
        <v>495</v>
      </c>
      <c r="K14" t="s">
        <v>495</v>
      </c>
      <c r="L14" t="s">
        <v>495</v>
      </c>
      <c r="M14" t="s">
        <v>495</v>
      </c>
      <c r="N14" t="s">
        <v>495</v>
      </c>
      <c r="O14" t="s">
        <v>495</v>
      </c>
      <c r="P14" t="s">
        <v>495</v>
      </c>
      <c r="Q14" t="s">
        <v>495</v>
      </c>
      <c r="R14" t="s">
        <v>495</v>
      </c>
      <c r="S14" t="s">
        <v>495</v>
      </c>
      <c r="T14" t="s">
        <v>495</v>
      </c>
      <c r="U14" t="s">
        <v>495</v>
      </c>
      <c r="V14" t="s">
        <v>495</v>
      </c>
      <c r="W14" t="s">
        <v>495</v>
      </c>
      <c r="X14" t="s">
        <v>495</v>
      </c>
      <c r="Y14" t="s">
        <v>495</v>
      </c>
      <c r="Z14" t="s">
        <v>495</v>
      </c>
      <c r="AA14" t="s">
        <v>495</v>
      </c>
      <c r="AB14" t="s">
        <v>495</v>
      </c>
      <c r="AC14" t="s">
        <v>495</v>
      </c>
      <c r="AD14" t="s">
        <v>495</v>
      </c>
      <c r="AE14" t="s">
        <v>495</v>
      </c>
      <c r="AF14" t="s">
        <v>495</v>
      </c>
      <c r="AG14" t="s">
        <v>495</v>
      </c>
      <c r="AH14" t="s">
        <v>495</v>
      </c>
      <c r="AI14" t="s">
        <v>495</v>
      </c>
      <c r="AJ14" t="s">
        <v>495</v>
      </c>
      <c r="AK14" t="s">
        <v>495</v>
      </c>
      <c r="AL14" t="s">
        <v>495</v>
      </c>
      <c r="AM14" t="s">
        <v>495</v>
      </c>
      <c r="AN14" t="s">
        <v>495</v>
      </c>
      <c r="AO14" t="s">
        <v>495</v>
      </c>
      <c r="AP14" t="s">
        <v>495</v>
      </c>
      <c r="AQ14" t="s">
        <v>495</v>
      </c>
      <c r="AR14" t="s">
        <v>495</v>
      </c>
      <c r="AS14" t="s">
        <v>495</v>
      </c>
      <c r="AT14" t="s">
        <v>495</v>
      </c>
      <c r="AU14" t="s">
        <v>495</v>
      </c>
      <c r="AV14" t="s">
        <v>495</v>
      </c>
      <c r="AW14" t="s">
        <v>495</v>
      </c>
      <c r="AX14" t="s">
        <v>495</v>
      </c>
      <c r="AY14" t="s">
        <v>495</v>
      </c>
      <c r="AZ14" t="s">
        <v>495</v>
      </c>
      <c r="BA14" t="s">
        <v>495</v>
      </c>
      <c r="BB14" t="s">
        <v>495</v>
      </c>
      <c r="BC14" t="s">
        <v>495</v>
      </c>
      <c r="BD14" t="s">
        <v>495</v>
      </c>
      <c r="BE14" t="s">
        <v>495</v>
      </c>
      <c r="BF14" t="s">
        <v>495</v>
      </c>
      <c r="BG14" t="s">
        <v>495</v>
      </c>
      <c r="BH14" t="s">
        <v>495</v>
      </c>
      <c r="BI14" t="s">
        <v>495</v>
      </c>
      <c r="BJ14" t="s">
        <v>495</v>
      </c>
      <c r="BK14" t="s">
        <v>495</v>
      </c>
      <c r="BL14" t="s">
        <v>495</v>
      </c>
      <c r="BM14" t="s">
        <v>495</v>
      </c>
      <c r="BN14" t="s">
        <v>495</v>
      </c>
      <c r="BO14" t="s">
        <v>495</v>
      </c>
      <c r="BP14" t="s">
        <v>495</v>
      </c>
      <c r="BQ14" t="s">
        <v>495</v>
      </c>
      <c r="BR14" t="s">
        <v>495</v>
      </c>
      <c r="BS14" t="s">
        <v>495</v>
      </c>
      <c r="BT14" t="s">
        <v>495</v>
      </c>
      <c r="BU14" t="s">
        <v>495</v>
      </c>
      <c r="BV14" t="s">
        <v>495</v>
      </c>
      <c r="BW14" t="s">
        <v>495</v>
      </c>
      <c r="BX14" t="s">
        <v>495</v>
      </c>
      <c r="BY14" t="s">
        <v>495</v>
      </c>
      <c r="BZ14" t="s">
        <v>495</v>
      </c>
      <c r="CA14" t="s">
        <v>495</v>
      </c>
      <c r="CB14" t="s">
        <v>495</v>
      </c>
      <c r="CC14" t="s">
        <v>495</v>
      </c>
      <c r="CD14" t="s">
        <v>495</v>
      </c>
      <c r="CE14" t="s">
        <v>495</v>
      </c>
      <c r="CF14" t="s">
        <v>495</v>
      </c>
      <c r="CG14" t="s">
        <v>495</v>
      </c>
      <c r="CH14" t="s">
        <v>495</v>
      </c>
      <c r="CI14" t="s">
        <v>495</v>
      </c>
      <c r="CJ14" t="s">
        <v>495</v>
      </c>
      <c r="CK14" t="s">
        <v>495</v>
      </c>
      <c r="CL14" t="s">
        <v>495</v>
      </c>
      <c r="CM14" t="s">
        <v>495</v>
      </c>
      <c r="CN14" t="s">
        <v>495</v>
      </c>
      <c r="CO14" t="s">
        <v>495</v>
      </c>
      <c r="CP14" t="s">
        <v>495</v>
      </c>
      <c r="CQ14" t="s">
        <v>495</v>
      </c>
    </row>
    <row r="15" spans="1:95" x14ac:dyDescent="0.35">
      <c r="A15" t="s">
        <v>145</v>
      </c>
      <c r="B15" s="1">
        <v>44986</v>
      </c>
      <c r="C15" s="1">
        <v>44986</v>
      </c>
      <c r="D15">
        <v>0</v>
      </c>
      <c r="E15">
        <v>0</v>
      </c>
      <c r="F15" t="s">
        <v>495</v>
      </c>
      <c r="G15" t="s">
        <v>495</v>
      </c>
      <c r="H15" t="s">
        <v>495</v>
      </c>
      <c r="I15" t="s">
        <v>495</v>
      </c>
      <c r="J15" t="s">
        <v>495</v>
      </c>
      <c r="K15" t="s">
        <v>495</v>
      </c>
      <c r="L15" t="s">
        <v>495</v>
      </c>
      <c r="M15" t="s">
        <v>495</v>
      </c>
      <c r="N15" t="s">
        <v>495</v>
      </c>
      <c r="O15" t="s">
        <v>495</v>
      </c>
      <c r="P15" t="s">
        <v>495</v>
      </c>
      <c r="Q15" t="s">
        <v>495</v>
      </c>
      <c r="R15" t="s">
        <v>495</v>
      </c>
      <c r="S15" t="s">
        <v>495</v>
      </c>
      <c r="T15" t="s">
        <v>495</v>
      </c>
      <c r="U15" t="s">
        <v>495</v>
      </c>
      <c r="V15" t="s">
        <v>495</v>
      </c>
      <c r="W15" t="s">
        <v>495</v>
      </c>
      <c r="X15" t="s">
        <v>495</v>
      </c>
      <c r="Y15" t="s">
        <v>495</v>
      </c>
      <c r="Z15" t="s">
        <v>495</v>
      </c>
      <c r="AA15" t="s">
        <v>495</v>
      </c>
      <c r="AB15" t="s">
        <v>495</v>
      </c>
      <c r="AC15" t="s">
        <v>495</v>
      </c>
      <c r="AD15" t="s">
        <v>495</v>
      </c>
      <c r="AE15" t="s">
        <v>495</v>
      </c>
      <c r="AF15" t="s">
        <v>495</v>
      </c>
      <c r="AG15" t="s">
        <v>495</v>
      </c>
      <c r="AH15" t="s">
        <v>495</v>
      </c>
      <c r="AI15" t="s">
        <v>495</v>
      </c>
      <c r="AJ15" t="s">
        <v>495</v>
      </c>
      <c r="AK15" t="s">
        <v>495</v>
      </c>
      <c r="AL15" t="s">
        <v>495</v>
      </c>
      <c r="AM15" t="s">
        <v>495</v>
      </c>
      <c r="AN15" t="s">
        <v>495</v>
      </c>
      <c r="AO15" t="s">
        <v>495</v>
      </c>
      <c r="AP15" t="s">
        <v>495</v>
      </c>
      <c r="AQ15" t="s">
        <v>495</v>
      </c>
      <c r="AR15" t="s">
        <v>495</v>
      </c>
      <c r="AS15" t="s">
        <v>495</v>
      </c>
      <c r="AT15" t="s">
        <v>495</v>
      </c>
      <c r="AU15" t="s">
        <v>495</v>
      </c>
      <c r="AV15" t="s">
        <v>495</v>
      </c>
      <c r="AW15" t="s">
        <v>495</v>
      </c>
      <c r="AX15" t="s">
        <v>495</v>
      </c>
      <c r="AY15" t="s">
        <v>495</v>
      </c>
      <c r="AZ15" t="s">
        <v>495</v>
      </c>
      <c r="BA15" t="s">
        <v>495</v>
      </c>
      <c r="BB15" t="s">
        <v>495</v>
      </c>
      <c r="BC15" t="s">
        <v>495</v>
      </c>
      <c r="BD15" t="s">
        <v>495</v>
      </c>
      <c r="BE15" t="s">
        <v>495</v>
      </c>
      <c r="BF15" t="s">
        <v>495</v>
      </c>
      <c r="BG15" t="s">
        <v>495</v>
      </c>
      <c r="BH15" t="s">
        <v>495</v>
      </c>
      <c r="BI15" t="s">
        <v>495</v>
      </c>
      <c r="BJ15" t="s">
        <v>495</v>
      </c>
      <c r="BK15" t="s">
        <v>495</v>
      </c>
      <c r="BL15" t="s">
        <v>495</v>
      </c>
      <c r="BM15" t="s">
        <v>495</v>
      </c>
      <c r="BN15" t="s">
        <v>495</v>
      </c>
      <c r="BO15" t="s">
        <v>495</v>
      </c>
      <c r="BP15" t="s">
        <v>495</v>
      </c>
      <c r="BQ15" t="s">
        <v>495</v>
      </c>
      <c r="BR15" t="s">
        <v>495</v>
      </c>
      <c r="BS15" t="s">
        <v>495</v>
      </c>
      <c r="BT15" t="s">
        <v>495</v>
      </c>
      <c r="BU15" t="s">
        <v>495</v>
      </c>
      <c r="BV15" t="s">
        <v>495</v>
      </c>
      <c r="BW15" t="s">
        <v>495</v>
      </c>
      <c r="BX15" t="s">
        <v>495</v>
      </c>
      <c r="BY15" t="s">
        <v>495</v>
      </c>
      <c r="BZ15" t="s">
        <v>495</v>
      </c>
      <c r="CA15" t="s">
        <v>495</v>
      </c>
      <c r="CB15" t="s">
        <v>495</v>
      </c>
      <c r="CC15" t="s">
        <v>495</v>
      </c>
      <c r="CD15" t="s">
        <v>495</v>
      </c>
      <c r="CE15" t="s">
        <v>495</v>
      </c>
      <c r="CF15" t="s">
        <v>495</v>
      </c>
      <c r="CG15" t="s">
        <v>495</v>
      </c>
      <c r="CH15" t="s">
        <v>495</v>
      </c>
      <c r="CI15" t="s">
        <v>495</v>
      </c>
      <c r="CJ15" t="s">
        <v>495</v>
      </c>
      <c r="CK15" t="s">
        <v>495</v>
      </c>
      <c r="CL15" t="s">
        <v>495</v>
      </c>
      <c r="CM15" t="s">
        <v>495</v>
      </c>
      <c r="CN15" t="s">
        <v>495</v>
      </c>
      <c r="CO15" t="s">
        <v>495</v>
      </c>
      <c r="CP15" t="s">
        <v>495</v>
      </c>
      <c r="CQ15" t="s">
        <v>495</v>
      </c>
    </row>
    <row r="16" spans="1:95" x14ac:dyDescent="0.35">
      <c r="A16" t="s">
        <v>146</v>
      </c>
      <c r="B16" s="1">
        <v>44986</v>
      </c>
      <c r="C16" s="1">
        <v>44986</v>
      </c>
      <c r="D16">
        <v>0</v>
      </c>
      <c r="E16">
        <v>1</v>
      </c>
      <c r="F16">
        <v>0</v>
      </c>
      <c r="G16">
        <v>0</v>
      </c>
      <c r="H16">
        <v>0</v>
      </c>
      <c r="I16">
        <v>1</v>
      </c>
      <c r="J16">
        <v>0</v>
      </c>
      <c r="K16">
        <v>0</v>
      </c>
      <c r="L16">
        <v>0</v>
      </c>
      <c r="M16">
        <v>0</v>
      </c>
      <c r="N16">
        <v>1</v>
      </c>
      <c r="O16">
        <v>1</v>
      </c>
      <c r="P16">
        <v>1</v>
      </c>
      <c r="Q16">
        <v>1</v>
      </c>
      <c r="R16">
        <v>0</v>
      </c>
      <c r="S16">
        <v>0</v>
      </c>
      <c r="T16">
        <v>0</v>
      </c>
      <c r="U16">
        <v>0</v>
      </c>
      <c r="V16">
        <v>0</v>
      </c>
      <c r="W16">
        <v>0</v>
      </c>
      <c r="X16">
        <v>0</v>
      </c>
      <c r="Y16">
        <v>0</v>
      </c>
      <c r="Z16">
        <v>0</v>
      </c>
      <c r="AA16">
        <v>0</v>
      </c>
      <c r="AB16">
        <v>0</v>
      </c>
      <c r="AC16">
        <v>1</v>
      </c>
      <c r="AD16">
        <v>0</v>
      </c>
      <c r="AE16">
        <v>0</v>
      </c>
      <c r="AF16">
        <v>0</v>
      </c>
      <c r="AG16">
        <v>0</v>
      </c>
      <c r="AH16">
        <v>1</v>
      </c>
      <c r="AI16">
        <v>0</v>
      </c>
      <c r="AJ16">
        <v>0</v>
      </c>
      <c r="AK16">
        <v>0</v>
      </c>
      <c r="AL16">
        <v>1</v>
      </c>
      <c r="AM16">
        <v>0</v>
      </c>
      <c r="AN16">
        <v>0</v>
      </c>
      <c r="AO16">
        <v>1</v>
      </c>
      <c r="AP16">
        <v>0</v>
      </c>
      <c r="AQ16" t="s">
        <v>495</v>
      </c>
      <c r="AR16" t="s">
        <v>495</v>
      </c>
      <c r="AS16" t="s">
        <v>495</v>
      </c>
      <c r="AT16" t="s">
        <v>495</v>
      </c>
      <c r="AU16" t="s">
        <v>495</v>
      </c>
      <c r="AV16" t="s">
        <v>495</v>
      </c>
      <c r="AW16" t="s">
        <v>495</v>
      </c>
      <c r="AX16" t="s">
        <v>495</v>
      </c>
      <c r="AY16">
        <v>1</v>
      </c>
      <c r="AZ16">
        <v>0</v>
      </c>
      <c r="BA16">
        <v>0</v>
      </c>
      <c r="BB16">
        <v>1</v>
      </c>
      <c r="BC16">
        <v>0</v>
      </c>
      <c r="BD16">
        <v>1</v>
      </c>
      <c r="BE16">
        <v>0</v>
      </c>
      <c r="BF16">
        <v>1</v>
      </c>
      <c r="BG16">
        <v>0</v>
      </c>
      <c r="BH16">
        <v>0</v>
      </c>
      <c r="BI16">
        <v>1</v>
      </c>
      <c r="BJ16">
        <v>0</v>
      </c>
      <c r="BK16">
        <v>0</v>
      </c>
      <c r="BL16">
        <v>1</v>
      </c>
      <c r="BM16">
        <v>1</v>
      </c>
      <c r="BN16">
        <v>1</v>
      </c>
      <c r="BO16">
        <v>1</v>
      </c>
      <c r="BP16">
        <v>0</v>
      </c>
      <c r="BQ16">
        <v>0</v>
      </c>
      <c r="BR16">
        <v>0</v>
      </c>
      <c r="BS16">
        <v>0</v>
      </c>
      <c r="BT16">
        <v>0</v>
      </c>
      <c r="BU16">
        <v>0</v>
      </c>
      <c r="BV16">
        <v>0</v>
      </c>
      <c r="BW16">
        <v>0</v>
      </c>
      <c r="BX16">
        <v>0</v>
      </c>
      <c r="BY16">
        <v>0</v>
      </c>
      <c r="BZ16">
        <v>0</v>
      </c>
      <c r="CA16">
        <v>0</v>
      </c>
      <c r="CB16">
        <v>0</v>
      </c>
      <c r="CC16">
        <v>1</v>
      </c>
      <c r="CD16">
        <v>0</v>
      </c>
      <c r="CE16">
        <v>1</v>
      </c>
      <c r="CF16">
        <v>0</v>
      </c>
      <c r="CG16">
        <v>1</v>
      </c>
      <c r="CH16">
        <v>0</v>
      </c>
      <c r="CI16">
        <v>0</v>
      </c>
      <c r="CJ16">
        <v>1</v>
      </c>
      <c r="CK16">
        <v>0</v>
      </c>
      <c r="CL16">
        <v>1</v>
      </c>
      <c r="CM16">
        <v>0</v>
      </c>
      <c r="CN16" t="s">
        <v>495</v>
      </c>
      <c r="CO16">
        <v>1</v>
      </c>
      <c r="CP16">
        <v>1</v>
      </c>
      <c r="CQ16">
        <v>1</v>
      </c>
    </row>
    <row r="17" spans="1:95" x14ac:dyDescent="0.35">
      <c r="A17" t="s">
        <v>156</v>
      </c>
      <c r="B17" s="1">
        <v>44986</v>
      </c>
      <c r="C17" s="1">
        <v>44986</v>
      </c>
      <c r="D17">
        <v>0</v>
      </c>
      <c r="E17">
        <v>0</v>
      </c>
      <c r="F17" t="s">
        <v>495</v>
      </c>
      <c r="G17" t="s">
        <v>495</v>
      </c>
      <c r="H17" t="s">
        <v>495</v>
      </c>
      <c r="I17" t="s">
        <v>495</v>
      </c>
      <c r="J17" t="s">
        <v>495</v>
      </c>
      <c r="K17" t="s">
        <v>495</v>
      </c>
      <c r="L17" t="s">
        <v>495</v>
      </c>
      <c r="M17" t="s">
        <v>495</v>
      </c>
      <c r="N17" t="s">
        <v>495</v>
      </c>
      <c r="O17" t="s">
        <v>495</v>
      </c>
      <c r="P17" t="s">
        <v>495</v>
      </c>
      <c r="Q17" t="s">
        <v>495</v>
      </c>
      <c r="R17" t="s">
        <v>495</v>
      </c>
      <c r="S17" t="s">
        <v>495</v>
      </c>
      <c r="T17" t="s">
        <v>495</v>
      </c>
      <c r="U17" t="s">
        <v>495</v>
      </c>
      <c r="V17" t="s">
        <v>495</v>
      </c>
      <c r="W17" t="s">
        <v>495</v>
      </c>
      <c r="X17" t="s">
        <v>495</v>
      </c>
      <c r="Y17" t="s">
        <v>495</v>
      </c>
      <c r="Z17" t="s">
        <v>495</v>
      </c>
      <c r="AA17" t="s">
        <v>495</v>
      </c>
      <c r="AB17" t="s">
        <v>495</v>
      </c>
      <c r="AC17" t="s">
        <v>495</v>
      </c>
      <c r="AD17" t="s">
        <v>495</v>
      </c>
      <c r="AE17" t="s">
        <v>495</v>
      </c>
      <c r="AF17" t="s">
        <v>495</v>
      </c>
      <c r="AG17" t="s">
        <v>495</v>
      </c>
      <c r="AH17" t="s">
        <v>495</v>
      </c>
      <c r="AI17" t="s">
        <v>495</v>
      </c>
      <c r="AJ17" t="s">
        <v>495</v>
      </c>
      <c r="AK17" t="s">
        <v>495</v>
      </c>
      <c r="AL17" t="s">
        <v>495</v>
      </c>
      <c r="AM17" t="s">
        <v>495</v>
      </c>
      <c r="AN17" t="s">
        <v>495</v>
      </c>
      <c r="AO17" t="s">
        <v>495</v>
      </c>
      <c r="AP17" t="s">
        <v>495</v>
      </c>
      <c r="AQ17" t="s">
        <v>495</v>
      </c>
      <c r="AR17" t="s">
        <v>495</v>
      </c>
      <c r="AS17" t="s">
        <v>495</v>
      </c>
      <c r="AT17" t="s">
        <v>495</v>
      </c>
      <c r="AU17" t="s">
        <v>495</v>
      </c>
      <c r="AV17" t="s">
        <v>495</v>
      </c>
      <c r="AW17" t="s">
        <v>495</v>
      </c>
      <c r="AX17" t="s">
        <v>495</v>
      </c>
      <c r="AY17" t="s">
        <v>495</v>
      </c>
      <c r="AZ17" t="s">
        <v>495</v>
      </c>
      <c r="BA17" t="s">
        <v>495</v>
      </c>
      <c r="BB17" t="s">
        <v>495</v>
      </c>
      <c r="BC17" t="s">
        <v>495</v>
      </c>
      <c r="BD17" t="s">
        <v>495</v>
      </c>
      <c r="BE17" t="s">
        <v>495</v>
      </c>
      <c r="BF17" t="s">
        <v>495</v>
      </c>
      <c r="BG17" t="s">
        <v>495</v>
      </c>
      <c r="BH17" t="s">
        <v>495</v>
      </c>
      <c r="BI17" t="s">
        <v>495</v>
      </c>
      <c r="BJ17" t="s">
        <v>495</v>
      </c>
      <c r="BK17" t="s">
        <v>495</v>
      </c>
      <c r="BL17" t="s">
        <v>495</v>
      </c>
      <c r="BM17" t="s">
        <v>495</v>
      </c>
      <c r="BN17" t="s">
        <v>495</v>
      </c>
      <c r="BO17" t="s">
        <v>495</v>
      </c>
      <c r="BP17" t="s">
        <v>495</v>
      </c>
      <c r="BQ17" t="s">
        <v>495</v>
      </c>
      <c r="BR17" t="s">
        <v>495</v>
      </c>
      <c r="BS17" t="s">
        <v>495</v>
      </c>
      <c r="BT17" t="s">
        <v>495</v>
      </c>
      <c r="BU17" t="s">
        <v>495</v>
      </c>
      <c r="BV17" t="s">
        <v>495</v>
      </c>
      <c r="BW17" t="s">
        <v>495</v>
      </c>
      <c r="BX17" t="s">
        <v>495</v>
      </c>
      <c r="BY17" t="s">
        <v>495</v>
      </c>
      <c r="BZ17" t="s">
        <v>495</v>
      </c>
      <c r="CA17" t="s">
        <v>495</v>
      </c>
      <c r="CB17" t="s">
        <v>495</v>
      </c>
      <c r="CC17" t="s">
        <v>495</v>
      </c>
      <c r="CD17" t="s">
        <v>495</v>
      </c>
      <c r="CE17" t="s">
        <v>495</v>
      </c>
      <c r="CF17" t="s">
        <v>495</v>
      </c>
      <c r="CG17" t="s">
        <v>495</v>
      </c>
      <c r="CH17" t="s">
        <v>495</v>
      </c>
      <c r="CI17" t="s">
        <v>495</v>
      </c>
      <c r="CJ17" t="s">
        <v>495</v>
      </c>
      <c r="CK17" t="s">
        <v>495</v>
      </c>
      <c r="CL17" t="s">
        <v>495</v>
      </c>
      <c r="CM17" t="s">
        <v>495</v>
      </c>
      <c r="CN17" t="s">
        <v>495</v>
      </c>
      <c r="CO17" t="s">
        <v>495</v>
      </c>
      <c r="CP17" t="s">
        <v>495</v>
      </c>
      <c r="CQ17" t="s">
        <v>495</v>
      </c>
    </row>
    <row r="18" spans="1:95" x14ac:dyDescent="0.35">
      <c r="A18" t="s">
        <v>157</v>
      </c>
      <c r="B18" s="1">
        <v>44986</v>
      </c>
      <c r="C18" s="1">
        <v>44986</v>
      </c>
      <c r="D18">
        <v>0</v>
      </c>
      <c r="E18">
        <v>0</v>
      </c>
      <c r="F18" t="s">
        <v>495</v>
      </c>
      <c r="G18" t="s">
        <v>495</v>
      </c>
      <c r="H18" t="s">
        <v>495</v>
      </c>
      <c r="I18" t="s">
        <v>495</v>
      </c>
      <c r="J18" t="s">
        <v>495</v>
      </c>
      <c r="K18" t="s">
        <v>495</v>
      </c>
      <c r="L18" t="s">
        <v>495</v>
      </c>
      <c r="M18" t="s">
        <v>495</v>
      </c>
      <c r="N18" t="s">
        <v>495</v>
      </c>
      <c r="O18" t="s">
        <v>495</v>
      </c>
      <c r="P18" t="s">
        <v>495</v>
      </c>
      <c r="Q18" t="s">
        <v>495</v>
      </c>
      <c r="R18" t="s">
        <v>495</v>
      </c>
      <c r="S18" t="s">
        <v>495</v>
      </c>
      <c r="T18" t="s">
        <v>495</v>
      </c>
      <c r="U18" t="s">
        <v>495</v>
      </c>
      <c r="V18" t="s">
        <v>495</v>
      </c>
      <c r="W18" t="s">
        <v>495</v>
      </c>
      <c r="X18" t="s">
        <v>495</v>
      </c>
      <c r="Y18" t="s">
        <v>495</v>
      </c>
      <c r="Z18" t="s">
        <v>495</v>
      </c>
      <c r="AA18" t="s">
        <v>495</v>
      </c>
      <c r="AB18" t="s">
        <v>495</v>
      </c>
      <c r="AC18" t="s">
        <v>495</v>
      </c>
      <c r="AD18" t="s">
        <v>495</v>
      </c>
      <c r="AE18" t="s">
        <v>495</v>
      </c>
      <c r="AF18" t="s">
        <v>495</v>
      </c>
      <c r="AG18" t="s">
        <v>495</v>
      </c>
      <c r="AH18" t="s">
        <v>495</v>
      </c>
      <c r="AI18" t="s">
        <v>495</v>
      </c>
      <c r="AJ18" t="s">
        <v>495</v>
      </c>
      <c r="AK18" t="s">
        <v>495</v>
      </c>
      <c r="AL18" t="s">
        <v>495</v>
      </c>
      <c r="AM18" t="s">
        <v>495</v>
      </c>
      <c r="AN18" t="s">
        <v>495</v>
      </c>
      <c r="AO18" t="s">
        <v>495</v>
      </c>
      <c r="AP18" t="s">
        <v>495</v>
      </c>
      <c r="AQ18" t="s">
        <v>495</v>
      </c>
      <c r="AR18" t="s">
        <v>495</v>
      </c>
      <c r="AS18" t="s">
        <v>495</v>
      </c>
      <c r="AT18" t="s">
        <v>495</v>
      </c>
      <c r="AU18" t="s">
        <v>495</v>
      </c>
      <c r="AV18" t="s">
        <v>495</v>
      </c>
      <c r="AW18" t="s">
        <v>495</v>
      </c>
      <c r="AX18" t="s">
        <v>495</v>
      </c>
      <c r="AY18" t="s">
        <v>495</v>
      </c>
      <c r="AZ18" t="s">
        <v>495</v>
      </c>
      <c r="BA18" t="s">
        <v>495</v>
      </c>
      <c r="BB18" t="s">
        <v>495</v>
      </c>
      <c r="BC18" t="s">
        <v>495</v>
      </c>
      <c r="BD18" t="s">
        <v>495</v>
      </c>
      <c r="BE18" t="s">
        <v>495</v>
      </c>
      <c r="BF18" t="s">
        <v>495</v>
      </c>
      <c r="BG18" t="s">
        <v>495</v>
      </c>
      <c r="BH18" t="s">
        <v>495</v>
      </c>
      <c r="BI18" t="s">
        <v>495</v>
      </c>
      <c r="BJ18" t="s">
        <v>495</v>
      </c>
      <c r="BK18" t="s">
        <v>495</v>
      </c>
      <c r="BL18" t="s">
        <v>495</v>
      </c>
      <c r="BM18" t="s">
        <v>495</v>
      </c>
      <c r="BN18" t="s">
        <v>495</v>
      </c>
      <c r="BO18" t="s">
        <v>495</v>
      </c>
      <c r="BP18" t="s">
        <v>495</v>
      </c>
      <c r="BQ18" t="s">
        <v>495</v>
      </c>
      <c r="BR18" t="s">
        <v>495</v>
      </c>
      <c r="BS18" t="s">
        <v>495</v>
      </c>
      <c r="BT18" t="s">
        <v>495</v>
      </c>
      <c r="BU18" t="s">
        <v>495</v>
      </c>
      <c r="BV18" t="s">
        <v>495</v>
      </c>
      <c r="BW18" t="s">
        <v>495</v>
      </c>
      <c r="BX18" t="s">
        <v>495</v>
      </c>
      <c r="BY18" t="s">
        <v>495</v>
      </c>
      <c r="BZ18" t="s">
        <v>495</v>
      </c>
      <c r="CA18" t="s">
        <v>495</v>
      </c>
      <c r="CB18" t="s">
        <v>495</v>
      </c>
      <c r="CC18" t="s">
        <v>495</v>
      </c>
      <c r="CD18" t="s">
        <v>495</v>
      </c>
      <c r="CE18" t="s">
        <v>495</v>
      </c>
      <c r="CF18" t="s">
        <v>495</v>
      </c>
      <c r="CG18" t="s">
        <v>495</v>
      </c>
      <c r="CH18" t="s">
        <v>495</v>
      </c>
      <c r="CI18" t="s">
        <v>495</v>
      </c>
      <c r="CJ18" t="s">
        <v>495</v>
      </c>
      <c r="CK18" t="s">
        <v>495</v>
      </c>
      <c r="CL18" t="s">
        <v>495</v>
      </c>
      <c r="CM18" t="s">
        <v>495</v>
      </c>
      <c r="CN18" t="s">
        <v>495</v>
      </c>
      <c r="CO18" t="s">
        <v>495</v>
      </c>
      <c r="CP18" t="s">
        <v>495</v>
      </c>
      <c r="CQ18" t="s">
        <v>495</v>
      </c>
    </row>
    <row r="19" spans="1:95" x14ac:dyDescent="0.35">
      <c r="A19" t="s">
        <v>158</v>
      </c>
      <c r="B19" s="1">
        <v>44986</v>
      </c>
      <c r="C19" s="1">
        <v>44986</v>
      </c>
      <c r="D19">
        <v>0</v>
      </c>
      <c r="E19">
        <v>1</v>
      </c>
      <c r="F19">
        <v>1</v>
      </c>
      <c r="G19">
        <v>0</v>
      </c>
      <c r="H19">
        <v>0</v>
      </c>
      <c r="I19">
        <v>0</v>
      </c>
      <c r="J19">
        <v>0</v>
      </c>
      <c r="K19">
        <v>0</v>
      </c>
      <c r="L19">
        <v>1</v>
      </c>
      <c r="M19">
        <v>1</v>
      </c>
      <c r="N19">
        <v>0</v>
      </c>
      <c r="O19">
        <v>1</v>
      </c>
      <c r="P19">
        <v>1</v>
      </c>
      <c r="Q19">
        <v>1</v>
      </c>
      <c r="R19">
        <v>0</v>
      </c>
      <c r="S19">
        <v>0</v>
      </c>
      <c r="T19">
        <v>1</v>
      </c>
      <c r="U19">
        <v>0</v>
      </c>
      <c r="V19">
        <v>0</v>
      </c>
      <c r="W19">
        <v>0</v>
      </c>
      <c r="X19">
        <v>1</v>
      </c>
      <c r="Y19">
        <v>1</v>
      </c>
      <c r="Z19">
        <v>0</v>
      </c>
      <c r="AA19">
        <v>0</v>
      </c>
      <c r="AB19">
        <v>0</v>
      </c>
      <c r="AC19">
        <v>0</v>
      </c>
      <c r="AD19">
        <v>1</v>
      </c>
      <c r="AE19">
        <v>1</v>
      </c>
      <c r="AF19">
        <v>1</v>
      </c>
      <c r="AG19">
        <v>0</v>
      </c>
      <c r="AH19">
        <v>0</v>
      </c>
      <c r="AI19">
        <v>1</v>
      </c>
      <c r="AJ19">
        <v>0</v>
      </c>
      <c r="AK19">
        <v>0</v>
      </c>
      <c r="AL19">
        <v>0</v>
      </c>
      <c r="AM19">
        <v>1</v>
      </c>
      <c r="AN19">
        <v>0</v>
      </c>
      <c r="AO19">
        <v>0</v>
      </c>
      <c r="AP19">
        <v>1</v>
      </c>
      <c r="AQ19">
        <v>0</v>
      </c>
      <c r="AR19">
        <v>1</v>
      </c>
      <c r="AS19">
        <v>0</v>
      </c>
      <c r="AT19">
        <v>0</v>
      </c>
      <c r="AU19">
        <v>1</v>
      </c>
      <c r="AV19">
        <v>1</v>
      </c>
      <c r="AW19">
        <v>0</v>
      </c>
      <c r="AX19">
        <v>1</v>
      </c>
      <c r="AY19">
        <v>1</v>
      </c>
      <c r="AZ19">
        <v>0</v>
      </c>
      <c r="BA19">
        <v>0</v>
      </c>
      <c r="BB19">
        <v>1</v>
      </c>
      <c r="BC19">
        <v>1</v>
      </c>
      <c r="BD19">
        <v>1</v>
      </c>
      <c r="BE19">
        <v>1</v>
      </c>
      <c r="BF19">
        <v>0</v>
      </c>
      <c r="BG19">
        <v>0</v>
      </c>
      <c r="BH19">
        <v>1</v>
      </c>
      <c r="BI19">
        <v>0</v>
      </c>
      <c r="BJ19">
        <v>0</v>
      </c>
      <c r="BK19">
        <v>0</v>
      </c>
      <c r="BL19">
        <v>1</v>
      </c>
      <c r="BM19">
        <v>1</v>
      </c>
      <c r="BN19">
        <v>1</v>
      </c>
      <c r="BO19">
        <v>0</v>
      </c>
      <c r="BP19">
        <v>1</v>
      </c>
      <c r="BQ19">
        <v>1</v>
      </c>
      <c r="BR19">
        <v>0</v>
      </c>
      <c r="BS19">
        <v>1</v>
      </c>
      <c r="BT19">
        <v>0</v>
      </c>
      <c r="BU19">
        <v>0</v>
      </c>
      <c r="BV19">
        <v>0</v>
      </c>
      <c r="BW19">
        <v>1</v>
      </c>
      <c r="BX19">
        <v>0</v>
      </c>
      <c r="BY19">
        <v>0</v>
      </c>
      <c r="BZ19">
        <v>0</v>
      </c>
      <c r="CA19">
        <v>1</v>
      </c>
      <c r="CB19">
        <v>1</v>
      </c>
      <c r="CC19">
        <v>1</v>
      </c>
      <c r="CD19">
        <v>0</v>
      </c>
      <c r="CE19">
        <v>1</v>
      </c>
      <c r="CF19">
        <v>0</v>
      </c>
      <c r="CG19">
        <v>1</v>
      </c>
      <c r="CH19">
        <v>0</v>
      </c>
      <c r="CI19">
        <v>0</v>
      </c>
      <c r="CJ19">
        <v>0</v>
      </c>
      <c r="CK19">
        <v>1</v>
      </c>
      <c r="CL19">
        <v>1</v>
      </c>
      <c r="CM19">
        <v>1</v>
      </c>
      <c r="CN19">
        <v>1</v>
      </c>
      <c r="CO19">
        <v>0</v>
      </c>
      <c r="CP19">
        <v>1</v>
      </c>
      <c r="CQ19">
        <v>1</v>
      </c>
    </row>
    <row r="20" spans="1:95" x14ac:dyDescent="0.35">
      <c r="A20" t="s">
        <v>181</v>
      </c>
      <c r="B20" s="1">
        <v>44986</v>
      </c>
      <c r="C20" s="1">
        <v>44986</v>
      </c>
      <c r="D20">
        <v>0</v>
      </c>
      <c r="E20">
        <v>0</v>
      </c>
      <c r="F20" t="s">
        <v>495</v>
      </c>
      <c r="G20" t="s">
        <v>495</v>
      </c>
      <c r="H20" t="s">
        <v>495</v>
      </c>
      <c r="I20" t="s">
        <v>495</v>
      </c>
      <c r="J20" t="s">
        <v>495</v>
      </c>
      <c r="K20" t="s">
        <v>495</v>
      </c>
      <c r="L20" t="s">
        <v>495</v>
      </c>
      <c r="M20" t="s">
        <v>495</v>
      </c>
      <c r="N20" t="s">
        <v>495</v>
      </c>
      <c r="O20" t="s">
        <v>495</v>
      </c>
      <c r="P20" t="s">
        <v>495</v>
      </c>
      <c r="Q20" t="s">
        <v>495</v>
      </c>
      <c r="R20" t="s">
        <v>495</v>
      </c>
      <c r="S20" t="s">
        <v>495</v>
      </c>
      <c r="T20" t="s">
        <v>495</v>
      </c>
      <c r="U20" t="s">
        <v>495</v>
      </c>
      <c r="V20" t="s">
        <v>495</v>
      </c>
      <c r="W20" t="s">
        <v>495</v>
      </c>
      <c r="X20" t="s">
        <v>495</v>
      </c>
      <c r="Y20" t="s">
        <v>495</v>
      </c>
      <c r="Z20" t="s">
        <v>495</v>
      </c>
      <c r="AA20" t="s">
        <v>495</v>
      </c>
      <c r="AB20" t="s">
        <v>495</v>
      </c>
      <c r="AC20" t="s">
        <v>495</v>
      </c>
      <c r="AD20" t="s">
        <v>495</v>
      </c>
      <c r="AE20" t="s">
        <v>495</v>
      </c>
      <c r="AF20" t="s">
        <v>495</v>
      </c>
      <c r="AG20" t="s">
        <v>495</v>
      </c>
      <c r="AH20" t="s">
        <v>495</v>
      </c>
      <c r="AI20" t="s">
        <v>495</v>
      </c>
      <c r="AJ20" t="s">
        <v>495</v>
      </c>
      <c r="AK20" t="s">
        <v>495</v>
      </c>
      <c r="AL20" t="s">
        <v>495</v>
      </c>
      <c r="AM20" t="s">
        <v>495</v>
      </c>
      <c r="AN20" t="s">
        <v>495</v>
      </c>
      <c r="AO20" t="s">
        <v>495</v>
      </c>
      <c r="AP20" t="s">
        <v>495</v>
      </c>
      <c r="AQ20" t="s">
        <v>495</v>
      </c>
      <c r="AR20" t="s">
        <v>495</v>
      </c>
      <c r="AS20" t="s">
        <v>495</v>
      </c>
      <c r="AT20" t="s">
        <v>495</v>
      </c>
      <c r="AU20" t="s">
        <v>495</v>
      </c>
      <c r="AV20" t="s">
        <v>495</v>
      </c>
      <c r="AW20" t="s">
        <v>495</v>
      </c>
      <c r="AX20" t="s">
        <v>495</v>
      </c>
      <c r="AY20" t="s">
        <v>495</v>
      </c>
      <c r="AZ20" t="s">
        <v>495</v>
      </c>
      <c r="BA20" t="s">
        <v>495</v>
      </c>
      <c r="BB20" t="s">
        <v>495</v>
      </c>
      <c r="BC20" t="s">
        <v>495</v>
      </c>
      <c r="BD20" t="s">
        <v>495</v>
      </c>
      <c r="BE20" t="s">
        <v>495</v>
      </c>
      <c r="BF20" t="s">
        <v>495</v>
      </c>
      <c r="BG20" t="s">
        <v>495</v>
      </c>
      <c r="BH20" t="s">
        <v>495</v>
      </c>
      <c r="BI20" t="s">
        <v>495</v>
      </c>
      <c r="BJ20" t="s">
        <v>495</v>
      </c>
      <c r="BK20" t="s">
        <v>495</v>
      </c>
      <c r="BL20" t="s">
        <v>495</v>
      </c>
      <c r="BM20" t="s">
        <v>495</v>
      </c>
      <c r="BN20" t="s">
        <v>495</v>
      </c>
      <c r="BO20" t="s">
        <v>495</v>
      </c>
      <c r="BP20" t="s">
        <v>495</v>
      </c>
      <c r="BQ20" t="s">
        <v>495</v>
      </c>
      <c r="BR20" t="s">
        <v>495</v>
      </c>
      <c r="BS20" t="s">
        <v>495</v>
      </c>
      <c r="BT20" t="s">
        <v>495</v>
      </c>
      <c r="BU20" t="s">
        <v>495</v>
      </c>
      <c r="BV20" t="s">
        <v>495</v>
      </c>
      <c r="BW20" t="s">
        <v>495</v>
      </c>
      <c r="BX20" t="s">
        <v>495</v>
      </c>
      <c r="BY20" t="s">
        <v>495</v>
      </c>
      <c r="BZ20" t="s">
        <v>495</v>
      </c>
      <c r="CA20" t="s">
        <v>495</v>
      </c>
      <c r="CB20" t="s">
        <v>495</v>
      </c>
      <c r="CC20" t="s">
        <v>495</v>
      </c>
      <c r="CD20" t="s">
        <v>495</v>
      </c>
      <c r="CE20" t="s">
        <v>495</v>
      </c>
      <c r="CF20" t="s">
        <v>495</v>
      </c>
      <c r="CG20" t="s">
        <v>495</v>
      </c>
      <c r="CH20" t="s">
        <v>495</v>
      </c>
      <c r="CI20" t="s">
        <v>495</v>
      </c>
      <c r="CJ20" t="s">
        <v>495</v>
      </c>
      <c r="CK20" t="s">
        <v>495</v>
      </c>
      <c r="CL20" t="s">
        <v>495</v>
      </c>
      <c r="CM20" t="s">
        <v>495</v>
      </c>
      <c r="CN20" t="s">
        <v>495</v>
      </c>
      <c r="CO20" t="s">
        <v>495</v>
      </c>
      <c r="CP20" t="s">
        <v>495</v>
      </c>
      <c r="CQ20" t="s">
        <v>495</v>
      </c>
    </row>
    <row r="21" spans="1:95" x14ac:dyDescent="0.35">
      <c r="A21" t="s">
        <v>182</v>
      </c>
      <c r="B21" s="1">
        <v>44766</v>
      </c>
      <c r="C21" s="1">
        <v>44986</v>
      </c>
      <c r="D21">
        <v>0</v>
      </c>
      <c r="E21">
        <v>1</v>
      </c>
      <c r="F21">
        <v>1</v>
      </c>
      <c r="G21">
        <v>0</v>
      </c>
      <c r="H21">
        <v>0</v>
      </c>
      <c r="I21">
        <v>0</v>
      </c>
      <c r="J21">
        <v>0</v>
      </c>
      <c r="K21">
        <v>0</v>
      </c>
      <c r="L21">
        <v>0</v>
      </c>
      <c r="M21">
        <v>0</v>
      </c>
      <c r="N21">
        <v>1</v>
      </c>
      <c r="O21">
        <v>1</v>
      </c>
      <c r="P21">
        <v>1</v>
      </c>
      <c r="Q21">
        <v>0</v>
      </c>
      <c r="R21">
        <v>0</v>
      </c>
      <c r="S21">
        <v>0</v>
      </c>
      <c r="T21">
        <v>0</v>
      </c>
      <c r="U21">
        <v>1</v>
      </c>
      <c r="V21">
        <v>0</v>
      </c>
      <c r="W21">
        <v>0</v>
      </c>
      <c r="X21">
        <v>0</v>
      </c>
      <c r="Y21">
        <v>0</v>
      </c>
      <c r="Z21">
        <v>0</v>
      </c>
      <c r="AA21">
        <v>0</v>
      </c>
      <c r="AB21">
        <v>0</v>
      </c>
      <c r="AC21">
        <v>1</v>
      </c>
      <c r="AD21">
        <v>0</v>
      </c>
      <c r="AE21">
        <v>0</v>
      </c>
      <c r="AF21">
        <v>0</v>
      </c>
      <c r="AG21">
        <v>0</v>
      </c>
      <c r="AH21">
        <v>1</v>
      </c>
      <c r="AI21">
        <v>0</v>
      </c>
      <c r="AJ21">
        <v>0</v>
      </c>
      <c r="AK21">
        <v>0</v>
      </c>
      <c r="AL21">
        <v>1</v>
      </c>
      <c r="AM21">
        <v>0</v>
      </c>
      <c r="AN21">
        <v>0</v>
      </c>
      <c r="AO21">
        <v>1</v>
      </c>
      <c r="AP21">
        <v>0</v>
      </c>
      <c r="AQ21" t="s">
        <v>495</v>
      </c>
      <c r="AR21" t="s">
        <v>495</v>
      </c>
      <c r="AS21" t="s">
        <v>495</v>
      </c>
      <c r="AT21" t="s">
        <v>495</v>
      </c>
      <c r="AU21" t="s">
        <v>495</v>
      </c>
      <c r="AV21" t="s">
        <v>495</v>
      </c>
      <c r="AW21" t="s">
        <v>495</v>
      </c>
      <c r="AX21" t="s">
        <v>495</v>
      </c>
      <c r="AY21">
        <v>0</v>
      </c>
      <c r="AZ21" t="s">
        <v>495</v>
      </c>
      <c r="BA21" t="s">
        <v>495</v>
      </c>
      <c r="BB21" t="s">
        <v>495</v>
      </c>
      <c r="BC21" t="s">
        <v>495</v>
      </c>
      <c r="BD21">
        <v>1</v>
      </c>
      <c r="BE21">
        <v>0</v>
      </c>
      <c r="BF21">
        <v>1</v>
      </c>
      <c r="BG21">
        <v>0</v>
      </c>
      <c r="BH21">
        <v>0</v>
      </c>
      <c r="BI21">
        <v>1</v>
      </c>
      <c r="BJ21">
        <v>0</v>
      </c>
      <c r="BK21">
        <v>0</v>
      </c>
      <c r="BL21">
        <v>1</v>
      </c>
      <c r="BM21">
        <v>1</v>
      </c>
      <c r="BN21">
        <v>0</v>
      </c>
      <c r="BO21">
        <v>0</v>
      </c>
      <c r="BP21">
        <v>1</v>
      </c>
      <c r="BQ21">
        <v>0</v>
      </c>
      <c r="BR21">
        <v>0</v>
      </c>
      <c r="BS21">
        <v>0</v>
      </c>
      <c r="BT21">
        <v>0</v>
      </c>
      <c r="BU21">
        <v>1</v>
      </c>
      <c r="BV21">
        <v>0</v>
      </c>
      <c r="BW21">
        <v>1</v>
      </c>
      <c r="BX21">
        <v>0</v>
      </c>
      <c r="BY21">
        <v>0</v>
      </c>
      <c r="BZ21">
        <v>0</v>
      </c>
      <c r="CA21">
        <v>0</v>
      </c>
      <c r="CB21">
        <v>0</v>
      </c>
      <c r="CC21">
        <v>0</v>
      </c>
      <c r="CD21">
        <v>0</v>
      </c>
      <c r="CE21">
        <v>1</v>
      </c>
      <c r="CF21">
        <v>1</v>
      </c>
      <c r="CG21">
        <v>1</v>
      </c>
      <c r="CH21">
        <v>0</v>
      </c>
      <c r="CI21">
        <v>0</v>
      </c>
      <c r="CJ21">
        <v>0</v>
      </c>
      <c r="CK21">
        <v>1</v>
      </c>
      <c r="CL21">
        <v>1</v>
      </c>
      <c r="CM21">
        <v>1</v>
      </c>
      <c r="CN21">
        <v>1</v>
      </c>
      <c r="CO21">
        <v>0</v>
      </c>
      <c r="CP21">
        <v>1</v>
      </c>
      <c r="CQ21">
        <v>1</v>
      </c>
    </row>
    <row r="22" spans="1:95" x14ac:dyDescent="0.35">
      <c r="A22" t="s">
        <v>199</v>
      </c>
      <c r="B22" s="1">
        <v>44986</v>
      </c>
      <c r="C22" s="1">
        <v>44986</v>
      </c>
      <c r="D22">
        <v>0</v>
      </c>
      <c r="E22">
        <v>0</v>
      </c>
      <c r="F22" t="s">
        <v>495</v>
      </c>
      <c r="G22" t="s">
        <v>495</v>
      </c>
      <c r="H22" t="s">
        <v>495</v>
      </c>
      <c r="I22" t="s">
        <v>495</v>
      </c>
      <c r="J22" t="s">
        <v>495</v>
      </c>
      <c r="K22" t="s">
        <v>495</v>
      </c>
      <c r="L22" t="s">
        <v>495</v>
      </c>
      <c r="M22" t="s">
        <v>495</v>
      </c>
      <c r="N22" t="s">
        <v>495</v>
      </c>
      <c r="O22" t="s">
        <v>495</v>
      </c>
      <c r="P22" t="s">
        <v>495</v>
      </c>
      <c r="Q22" t="s">
        <v>495</v>
      </c>
      <c r="R22" t="s">
        <v>495</v>
      </c>
      <c r="S22" t="s">
        <v>495</v>
      </c>
      <c r="T22" t="s">
        <v>495</v>
      </c>
      <c r="U22" t="s">
        <v>495</v>
      </c>
      <c r="V22" t="s">
        <v>495</v>
      </c>
      <c r="W22" t="s">
        <v>495</v>
      </c>
      <c r="X22" t="s">
        <v>495</v>
      </c>
      <c r="Y22" t="s">
        <v>495</v>
      </c>
      <c r="Z22" t="s">
        <v>495</v>
      </c>
      <c r="AA22" t="s">
        <v>495</v>
      </c>
      <c r="AB22" t="s">
        <v>495</v>
      </c>
      <c r="AC22" t="s">
        <v>495</v>
      </c>
      <c r="AD22" t="s">
        <v>495</v>
      </c>
      <c r="AE22" t="s">
        <v>495</v>
      </c>
      <c r="AF22" t="s">
        <v>495</v>
      </c>
      <c r="AG22" t="s">
        <v>495</v>
      </c>
      <c r="AH22" t="s">
        <v>495</v>
      </c>
      <c r="AI22" t="s">
        <v>495</v>
      </c>
      <c r="AJ22" t="s">
        <v>495</v>
      </c>
      <c r="AK22" t="s">
        <v>495</v>
      </c>
      <c r="AL22" t="s">
        <v>495</v>
      </c>
      <c r="AM22" t="s">
        <v>495</v>
      </c>
      <c r="AN22" t="s">
        <v>495</v>
      </c>
      <c r="AO22" t="s">
        <v>495</v>
      </c>
      <c r="AP22" t="s">
        <v>495</v>
      </c>
      <c r="AQ22" t="s">
        <v>495</v>
      </c>
      <c r="AR22" t="s">
        <v>495</v>
      </c>
      <c r="AS22" t="s">
        <v>495</v>
      </c>
      <c r="AT22" t="s">
        <v>495</v>
      </c>
      <c r="AU22" t="s">
        <v>495</v>
      </c>
      <c r="AV22" t="s">
        <v>495</v>
      </c>
      <c r="AW22" t="s">
        <v>495</v>
      </c>
      <c r="AX22" t="s">
        <v>495</v>
      </c>
      <c r="AY22" t="s">
        <v>495</v>
      </c>
      <c r="AZ22" t="s">
        <v>495</v>
      </c>
      <c r="BA22" t="s">
        <v>495</v>
      </c>
      <c r="BB22" t="s">
        <v>495</v>
      </c>
      <c r="BC22" t="s">
        <v>495</v>
      </c>
      <c r="BD22" t="s">
        <v>495</v>
      </c>
      <c r="BE22" t="s">
        <v>495</v>
      </c>
      <c r="BF22" t="s">
        <v>495</v>
      </c>
      <c r="BG22" t="s">
        <v>495</v>
      </c>
      <c r="BH22" t="s">
        <v>495</v>
      </c>
      <c r="BI22" t="s">
        <v>495</v>
      </c>
      <c r="BJ22" t="s">
        <v>495</v>
      </c>
      <c r="BK22" t="s">
        <v>495</v>
      </c>
      <c r="BL22" t="s">
        <v>495</v>
      </c>
      <c r="BM22" t="s">
        <v>495</v>
      </c>
      <c r="BN22" t="s">
        <v>495</v>
      </c>
      <c r="BO22" t="s">
        <v>495</v>
      </c>
      <c r="BP22" t="s">
        <v>495</v>
      </c>
      <c r="BQ22" t="s">
        <v>495</v>
      </c>
      <c r="BR22" t="s">
        <v>495</v>
      </c>
      <c r="BS22" t="s">
        <v>495</v>
      </c>
      <c r="BT22" t="s">
        <v>495</v>
      </c>
      <c r="BU22" t="s">
        <v>495</v>
      </c>
      <c r="BV22" t="s">
        <v>495</v>
      </c>
      <c r="BW22" t="s">
        <v>495</v>
      </c>
      <c r="BX22" t="s">
        <v>495</v>
      </c>
      <c r="BY22" t="s">
        <v>495</v>
      </c>
      <c r="BZ22" t="s">
        <v>495</v>
      </c>
      <c r="CA22" t="s">
        <v>495</v>
      </c>
      <c r="CB22" t="s">
        <v>495</v>
      </c>
      <c r="CC22" t="s">
        <v>495</v>
      </c>
      <c r="CD22" t="s">
        <v>495</v>
      </c>
      <c r="CE22" t="s">
        <v>495</v>
      </c>
      <c r="CF22" t="s">
        <v>495</v>
      </c>
      <c r="CG22" t="s">
        <v>495</v>
      </c>
      <c r="CH22" t="s">
        <v>495</v>
      </c>
      <c r="CI22" t="s">
        <v>495</v>
      </c>
      <c r="CJ22" t="s">
        <v>495</v>
      </c>
      <c r="CK22" t="s">
        <v>495</v>
      </c>
      <c r="CL22" t="s">
        <v>495</v>
      </c>
      <c r="CM22" t="s">
        <v>495</v>
      </c>
      <c r="CN22" t="s">
        <v>495</v>
      </c>
      <c r="CO22" t="s">
        <v>495</v>
      </c>
      <c r="CP22" t="s">
        <v>495</v>
      </c>
      <c r="CQ22" t="s">
        <v>495</v>
      </c>
    </row>
    <row r="23" spans="1:95" x14ac:dyDescent="0.35">
      <c r="A23" t="s">
        <v>200</v>
      </c>
      <c r="B23" s="1">
        <v>44876</v>
      </c>
      <c r="C23" s="1">
        <v>44986</v>
      </c>
      <c r="D23">
        <v>0</v>
      </c>
      <c r="E23">
        <v>1</v>
      </c>
      <c r="F23">
        <v>0</v>
      </c>
      <c r="G23">
        <v>0</v>
      </c>
      <c r="H23">
        <v>0</v>
      </c>
      <c r="I23">
        <v>1</v>
      </c>
      <c r="J23">
        <v>0</v>
      </c>
      <c r="K23">
        <v>0</v>
      </c>
      <c r="L23">
        <v>1</v>
      </c>
      <c r="M23">
        <v>1</v>
      </c>
      <c r="N23">
        <v>0</v>
      </c>
      <c r="O23">
        <v>1</v>
      </c>
      <c r="P23">
        <v>1</v>
      </c>
      <c r="Q23">
        <v>1</v>
      </c>
      <c r="R23">
        <v>0</v>
      </c>
      <c r="S23">
        <v>0</v>
      </c>
      <c r="T23">
        <v>0</v>
      </c>
      <c r="U23">
        <v>1</v>
      </c>
      <c r="V23">
        <v>0</v>
      </c>
      <c r="W23">
        <v>0</v>
      </c>
      <c r="X23">
        <v>1</v>
      </c>
      <c r="Y23">
        <v>0</v>
      </c>
      <c r="Z23">
        <v>0</v>
      </c>
      <c r="AA23">
        <v>0</v>
      </c>
      <c r="AB23">
        <v>0</v>
      </c>
      <c r="AC23">
        <v>1</v>
      </c>
      <c r="AD23">
        <v>0</v>
      </c>
      <c r="AE23">
        <v>0</v>
      </c>
      <c r="AF23">
        <v>0</v>
      </c>
      <c r="AG23">
        <v>0</v>
      </c>
      <c r="AH23">
        <v>1</v>
      </c>
      <c r="AI23">
        <v>0</v>
      </c>
      <c r="AJ23">
        <v>0</v>
      </c>
      <c r="AK23">
        <v>0</v>
      </c>
      <c r="AL23">
        <v>1</v>
      </c>
      <c r="AM23">
        <v>0</v>
      </c>
      <c r="AN23">
        <v>0</v>
      </c>
      <c r="AO23">
        <v>1</v>
      </c>
      <c r="AP23">
        <v>0</v>
      </c>
      <c r="AQ23" t="s">
        <v>495</v>
      </c>
      <c r="AR23" t="s">
        <v>495</v>
      </c>
      <c r="AS23" t="s">
        <v>495</v>
      </c>
      <c r="AT23" t="s">
        <v>495</v>
      </c>
      <c r="AU23" t="s">
        <v>495</v>
      </c>
      <c r="AV23" t="s">
        <v>495</v>
      </c>
      <c r="AW23" t="s">
        <v>495</v>
      </c>
      <c r="AX23" t="s">
        <v>495</v>
      </c>
      <c r="AY23">
        <v>1</v>
      </c>
      <c r="AZ23">
        <v>0</v>
      </c>
      <c r="BA23">
        <v>0</v>
      </c>
      <c r="BB23">
        <v>1</v>
      </c>
      <c r="BC23">
        <v>1</v>
      </c>
      <c r="BD23">
        <v>1</v>
      </c>
      <c r="BE23">
        <v>0</v>
      </c>
      <c r="BF23">
        <v>1</v>
      </c>
      <c r="BG23">
        <v>0</v>
      </c>
      <c r="BH23">
        <v>1</v>
      </c>
      <c r="BI23">
        <v>0</v>
      </c>
      <c r="BJ23">
        <v>0</v>
      </c>
      <c r="BK23">
        <v>0</v>
      </c>
      <c r="BL23">
        <v>1</v>
      </c>
      <c r="BM23">
        <v>1</v>
      </c>
      <c r="BN23">
        <v>0</v>
      </c>
      <c r="BO23">
        <v>0</v>
      </c>
      <c r="BP23">
        <v>1</v>
      </c>
      <c r="BQ23">
        <v>0</v>
      </c>
      <c r="BR23">
        <v>0</v>
      </c>
      <c r="BS23">
        <v>0</v>
      </c>
      <c r="BT23">
        <v>0</v>
      </c>
      <c r="BU23">
        <v>0</v>
      </c>
      <c r="BV23">
        <v>0</v>
      </c>
      <c r="BW23">
        <v>1</v>
      </c>
      <c r="BX23">
        <v>1</v>
      </c>
      <c r="BY23">
        <v>0</v>
      </c>
      <c r="BZ23">
        <v>0</v>
      </c>
      <c r="CA23">
        <v>0</v>
      </c>
      <c r="CB23">
        <v>0</v>
      </c>
      <c r="CC23">
        <v>0</v>
      </c>
      <c r="CD23">
        <v>0</v>
      </c>
      <c r="CE23">
        <v>1</v>
      </c>
      <c r="CF23">
        <v>0</v>
      </c>
      <c r="CG23">
        <v>0</v>
      </c>
      <c r="CH23">
        <v>0</v>
      </c>
      <c r="CI23">
        <v>0</v>
      </c>
      <c r="CJ23">
        <v>0</v>
      </c>
      <c r="CK23">
        <v>1</v>
      </c>
      <c r="CL23">
        <v>1</v>
      </c>
      <c r="CM23">
        <v>1</v>
      </c>
      <c r="CN23">
        <v>1</v>
      </c>
      <c r="CO23">
        <v>0</v>
      </c>
      <c r="CP23">
        <v>1</v>
      </c>
      <c r="CQ23">
        <v>1</v>
      </c>
    </row>
    <row r="24" spans="1:95" x14ac:dyDescent="0.35">
      <c r="A24" t="s">
        <v>220</v>
      </c>
      <c r="B24" s="1">
        <v>43451</v>
      </c>
      <c r="C24" s="1">
        <v>44986</v>
      </c>
      <c r="D24">
        <v>0</v>
      </c>
      <c r="E24">
        <v>1</v>
      </c>
      <c r="F24">
        <v>0</v>
      </c>
      <c r="G24">
        <v>0</v>
      </c>
      <c r="H24">
        <v>0</v>
      </c>
      <c r="I24">
        <v>1</v>
      </c>
      <c r="J24">
        <v>0</v>
      </c>
      <c r="K24">
        <v>0</v>
      </c>
      <c r="L24">
        <v>1</v>
      </c>
      <c r="M24">
        <v>0</v>
      </c>
      <c r="N24">
        <v>0</v>
      </c>
      <c r="O24">
        <v>0</v>
      </c>
      <c r="P24" t="s">
        <v>495</v>
      </c>
      <c r="Q24" t="s">
        <v>495</v>
      </c>
      <c r="R24" t="s">
        <v>495</v>
      </c>
      <c r="S24" t="s">
        <v>495</v>
      </c>
      <c r="T24" t="s">
        <v>495</v>
      </c>
      <c r="U24" t="s">
        <v>495</v>
      </c>
      <c r="V24" t="s">
        <v>495</v>
      </c>
      <c r="W24" t="s">
        <v>495</v>
      </c>
      <c r="X24" t="s">
        <v>495</v>
      </c>
      <c r="Y24">
        <v>0</v>
      </c>
      <c r="Z24">
        <v>0</v>
      </c>
      <c r="AA24">
        <v>0</v>
      </c>
      <c r="AB24">
        <v>0</v>
      </c>
      <c r="AC24">
        <v>1</v>
      </c>
      <c r="AD24">
        <v>0</v>
      </c>
      <c r="AE24">
        <v>0</v>
      </c>
      <c r="AF24">
        <v>0</v>
      </c>
      <c r="AG24">
        <v>0</v>
      </c>
      <c r="AH24">
        <v>1</v>
      </c>
      <c r="AI24">
        <v>0</v>
      </c>
      <c r="AJ24">
        <v>0</v>
      </c>
      <c r="AK24">
        <v>0</v>
      </c>
      <c r="AL24">
        <v>1</v>
      </c>
      <c r="AM24">
        <v>1</v>
      </c>
      <c r="AN24">
        <v>0</v>
      </c>
      <c r="AO24">
        <v>0</v>
      </c>
      <c r="AP24">
        <v>0</v>
      </c>
      <c r="AQ24" t="s">
        <v>495</v>
      </c>
      <c r="AR24" t="s">
        <v>495</v>
      </c>
      <c r="AS24" t="s">
        <v>495</v>
      </c>
      <c r="AT24" t="s">
        <v>495</v>
      </c>
      <c r="AU24" t="s">
        <v>495</v>
      </c>
      <c r="AV24" t="s">
        <v>495</v>
      </c>
      <c r="AW24" t="s">
        <v>495</v>
      </c>
      <c r="AX24" t="s">
        <v>495</v>
      </c>
      <c r="AY24">
        <v>1</v>
      </c>
      <c r="AZ24">
        <v>0</v>
      </c>
      <c r="BA24">
        <v>0</v>
      </c>
      <c r="BB24">
        <v>1</v>
      </c>
      <c r="BC24">
        <v>0</v>
      </c>
      <c r="BD24">
        <v>1</v>
      </c>
      <c r="BE24">
        <v>1</v>
      </c>
      <c r="BF24">
        <v>0</v>
      </c>
      <c r="BG24">
        <v>0</v>
      </c>
      <c r="BH24">
        <v>1</v>
      </c>
      <c r="BI24">
        <v>0</v>
      </c>
      <c r="BJ24">
        <v>0</v>
      </c>
      <c r="BK24">
        <v>0</v>
      </c>
      <c r="BL24">
        <v>1</v>
      </c>
      <c r="BM24">
        <v>1</v>
      </c>
      <c r="BN24">
        <v>1</v>
      </c>
      <c r="BO24">
        <v>0</v>
      </c>
      <c r="BP24">
        <v>0</v>
      </c>
      <c r="BQ24">
        <v>0</v>
      </c>
      <c r="BR24">
        <v>0</v>
      </c>
      <c r="BS24">
        <v>0</v>
      </c>
      <c r="BT24">
        <v>0</v>
      </c>
      <c r="BU24">
        <v>0</v>
      </c>
      <c r="BV24">
        <v>0</v>
      </c>
      <c r="BW24">
        <v>0</v>
      </c>
      <c r="BX24">
        <v>0</v>
      </c>
      <c r="BY24">
        <v>0</v>
      </c>
      <c r="BZ24">
        <v>0</v>
      </c>
      <c r="CA24">
        <v>1</v>
      </c>
      <c r="CB24">
        <v>0</v>
      </c>
      <c r="CC24">
        <v>0</v>
      </c>
      <c r="CD24">
        <v>0</v>
      </c>
      <c r="CE24">
        <v>0</v>
      </c>
      <c r="CF24">
        <v>0</v>
      </c>
      <c r="CG24">
        <v>1</v>
      </c>
      <c r="CH24">
        <v>0</v>
      </c>
      <c r="CI24">
        <v>0</v>
      </c>
      <c r="CJ24">
        <v>0</v>
      </c>
      <c r="CK24">
        <v>1</v>
      </c>
      <c r="CL24">
        <v>1</v>
      </c>
      <c r="CM24">
        <v>1</v>
      </c>
      <c r="CN24">
        <v>1</v>
      </c>
      <c r="CO24">
        <v>0</v>
      </c>
      <c r="CP24">
        <v>0</v>
      </c>
      <c r="CQ24" t="s">
        <v>495</v>
      </c>
    </row>
    <row r="25" spans="1:95" x14ac:dyDescent="0.35">
      <c r="A25" t="s">
        <v>227</v>
      </c>
      <c r="B25" s="1">
        <v>44986</v>
      </c>
      <c r="C25" s="1">
        <v>44986</v>
      </c>
      <c r="D25">
        <v>0</v>
      </c>
      <c r="E25">
        <v>0</v>
      </c>
      <c r="F25" t="s">
        <v>495</v>
      </c>
      <c r="G25" t="s">
        <v>495</v>
      </c>
      <c r="H25" t="s">
        <v>495</v>
      </c>
      <c r="I25" t="s">
        <v>495</v>
      </c>
      <c r="J25" t="s">
        <v>495</v>
      </c>
      <c r="K25" t="s">
        <v>495</v>
      </c>
      <c r="L25" t="s">
        <v>495</v>
      </c>
      <c r="M25" t="s">
        <v>495</v>
      </c>
      <c r="N25" t="s">
        <v>495</v>
      </c>
      <c r="O25" t="s">
        <v>495</v>
      </c>
      <c r="P25" t="s">
        <v>495</v>
      </c>
      <c r="Q25" t="s">
        <v>495</v>
      </c>
      <c r="R25" t="s">
        <v>495</v>
      </c>
      <c r="S25" t="s">
        <v>495</v>
      </c>
      <c r="T25" t="s">
        <v>495</v>
      </c>
      <c r="U25" t="s">
        <v>495</v>
      </c>
      <c r="V25" t="s">
        <v>495</v>
      </c>
      <c r="W25" t="s">
        <v>495</v>
      </c>
      <c r="X25" t="s">
        <v>495</v>
      </c>
      <c r="Y25" t="s">
        <v>495</v>
      </c>
      <c r="Z25" t="s">
        <v>495</v>
      </c>
      <c r="AA25" t="s">
        <v>495</v>
      </c>
      <c r="AB25" t="s">
        <v>495</v>
      </c>
      <c r="AC25" t="s">
        <v>495</v>
      </c>
      <c r="AD25" t="s">
        <v>495</v>
      </c>
      <c r="AE25" t="s">
        <v>495</v>
      </c>
      <c r="AF25" t="s">
        <v>495</v>
      </c>
      <c r="AG25" t="s">
        <v>495</v>
      </c>
      <c r="AH25" t="s">
        <v>495</v>
      </c>
      <c r="AI25" t="s">
        <v>495</v>
      </c>
      <c r="AJ25" t="s">
        <v>495</v>
      </c>
      <c r="AK25" t="s">
        <v>495</v>
      </c>
      <c r="AL25" t="s">
        <v>495</v>
      </c>
      <c r="AM25" t="s">
        <v>495</v>
      </c>
      <c r="AN25" t="s">
        <v>495</v>
      </c>
      <c r="AO25" t="s">
        <v>495</v>
      </c>
      <c r="AP25" t="s">
        <v>495</v>
      </c>
      <c r="AQ25" t="s">
        <v>495</v>
      </c>
      <c r="AR25" t="s">
        <v>495</v>
      </c>
      <c r="AS25" t="s">
        <v>495</v>
      </c>
      <c r="AT25" t="s">
        <v>495</v>
      </c>
      <c r="AU25" t="s">
        <v>495</v>
      </c>
      <c r="AV25" t="s">
        <v>495</v>
      </c>
      <c r="AW25" t="s">
        <v>495</v>
      </c>
      <c r="AX25" t="s">
        <v>495</v>
      </c>
      <c r="AY25" t="s">
        <v>495</v>
      </c>
      <c r="AZ25" t="s">
        <v>495</v>
      </c>
      <c r="BA25" t="s">
        <v>495</v>
      </c>
      <c r="BB25" t="s">
        <v>495</v>
      </c>
      <c r="BC25" t="s">
        <v>495</v>
      </c>
      <c r="BD25" t="s">
        <v>495</v>
      </c>
      <c r="BE25" t="s">
        <v>495</v>
      </c>
      <c r="BF25" t="s">
        <v>495</v>
      </c>
      <c r="BG25" t="s">
        <v>495</v>
      </c>
      <c r="BH25" t="s">
        <v>495</v>
      </c>
      <c r="BI25" t="s">
        <v>495</v>
      </c>
      <c r="BJ25" t="s">
        <v>495</v>
      </c>
      <c r="BK25" t="s">
        <v>495</v>
      </c>
      <c r="BL25" t="s">
        <v>495</v>
      </c>
      <c r="BM25" t="s">
        <v>495</v>
      </c>
      <c r="BN25" t="s">
        <v>495</v>
      </c>
      <c r="BO25" t="s">
        <v>495</v>
      </c>
      <c r="BP25" t="s">
        <v>495</v>
      </c>
      <c r="BQ25" t="s">
        <v>495</v>
      </c>
      <c r="BR25" t="s">
        <v>495</v>
      </c>
      <c r="BS25" t="s">
        <v>495</v>
      </c>
      <c r="BT25" t="s">
        <v>495</v>
      </c>
      <c r="BU25" t="s">
        <v>495</v>
      </c>
      <c r="BV25" t="s">
        <v>495</v>
      </c>
      <c r="BW25" t="s">
        <v>495</v>
      </c>
      <c r="BX25" t="s">
        <v>495</v>
      </c>
      <c r="BY25" t="s">
        <v>495</v>
      </c>
      <c r="BZ25" t="s">
        <v>495</v>
      </c>
      <c r="CA25" t="s">
        <v>495</v>
      </c>
      <c r="CB25" t="s">
        <v>495</v>
      </c>
      <c r="CC25" t="s">
        <v>495</v>
      </c>
      <c r="CD25" t="s">
        <v>495</v>
      </c>
      <c r="CE25" t="s">
        <v>495</v>
      </c>
      <c r="CF25" t="s">
        <v>495</v>
      </c>
      <c r="CG25" t="s">
        <v>495</v>
      </c>
      <c r="CH25" t="s">
        <v>495</v>
      </c>
      <c r="CI25" t="s">
        <v>495</v>
      </c>
      <c r="CJ25" t="s">
        <v>495</v>
      </c>
      <c r="CK25" t="s">
        <v>495</v>
      </c>
      <c r="CL25" t="s">
        <v>495</v>
      </c>
      <c r="CM25" t="s">
        <v>495</v>
      </c>
      <c r="CN25" t="s">
        <v>495</v>
      </c>
      <c r="CO25" t="s">
        <v>495</v>
      </c>
      <c r="CP25" t="s">
        <v>495</v>
      </c>
      <c r="CQ25" t="s">
        <v>495</v>
      </c>
    </row>
    <row r="26" spans="1:95" x14ac:dyDescent="0.35">
      <c r="A26" t="s">
        <v>228</v>
      </c>
      <c r="B26" s="1">
        <v>44986</v>
      </c>
      <c r="C26" s="1">
        <v>44986</v>
      </c>
      <c r="D26">
        <v>0</v>
      </c>
      <c r="E26">
        <v>0</v>
      </c>
      <c r="F26" t="s">
        <v>495</v>
      </c>
      <c r="G26" t="s">
        <v>495</v>
      </c>
      <c r="H26" t="s">
        <v>495</v>
      </c>
      <c r="I26" t="s">
        <v>495</v>
      </c>
      <c r="J26" t="s">
        <v>495</v>
      </c>
      <c r="K26" t="s">
        <v>495</v>
      </c>
      <c r="L26" t="s">
        <v>495</v>
      </c>
      <c r="M26" t="s">
        <v>495</v>
      </c>
      <c r="N26" t="s">
        <v>495</v>
      </c>
      <c r="O26" t="s">
        <v>495</v>
      </c>
      <c r="P26" t="s">
        <v>495</v>
      </c>
      <c r="Q26" t="s">
        <v>495</v>
      </c>
      <c r="R26" t="s">
        <v>495</v>
      </c>
      <c r="S26" t="s">
        <v>495</v>
      </c>
      <c r="T26" t="s">
        <v>495</v>
      </c>
      <c r="U26" t="s">
        <v>495</v>
      </c>
      <c r="V26" t="s">
        <v>495</v>
      </c>
      <c r="W26" t="s">
        <v>495</v>
      </c>
      <c r="X26" t="s">
        <v>495</v>
      </c>
      <c r="Y26" t="s">
        <v>495</v>
      </c>
      <c r="Z26" t="s">
        <v>495</v>
      </c>
      <c r="AA26" t="s">
        <v>495</v>
      </c>
      <c r="AB26" t="s">
        <v>495</v>
      </c>
      <c r="AC26" t="s">
        <v>495</v>
      </c>
      <c r="AD26" t="s">
        <v>495</v>
      </c>
      <c r="AE26" t="s">
        <v>495</v>
      </c>
      <c r="AF26" t="s">
        <v>495</v>
      </c>
      <c r="AG26" t="s">
        <v>495</v>
      </c>
      <c r="AH26" t="s">
        <v>495</v>
      </c>
      <c r="AI26" t="s">
        <v>495</v>
      </c>
      <c r="AJ26" t="s">
        <v>495</v>
      </c>
      <c r="AK26" t="s">
        <v>495</v>
      </c>
      <c r="AL26" t="s">
        <v>495</v>
      </c>
      <c r="AM26" t="s">
        <v>495</v>
      </c>
      <c r="AN26" t="s">
        <v>495</v>
      </c>
      <c r="AO26" t="s">
        <v>495</v>
      </c>
      <c r="AP26" t="s">
        <v>495</v>
      </c>
      <c r="AQ26" t="s">
        <v>495</v>
      </c>
      <c r="AR26" t="s">
        <v>495</v>
      </c>
      <c r="AS26" t="s">
        <v>495</v>
      </c>
      <c r="AT26" t="s">
        <v>495</v>
      </c>
      <c r="AU26" t="s">
        <v>495</v>
      </c>
      <c r="AV26" t="s">
        <v>495</v>
      </c>
      <c r="AW26" t="s">
        <v>495</v>
      </c>
      <c r="AX26" t="s">
        <v>495</v>
      </c>
      <c r="AY26" t="s">
        <v>495</v>
      </c>
      <c r="AZ26" t="s">
        <v>495</v>
      </c>
      <c r="BA26" t="s">
        <v>495</v>
      </c>
      <c r="BB26" t="s">
        <v>495</v>
      </c>
      <c r="BC26" t="s">
        <v>495</v>
      </c>
      <c r="BD26" t="s">
        <v>495</v>
      </c>
      <c r="BE26" t="s">
        <v>495</v>
      </c>
      <c r="BF26" t="s">
        <v>495</v>
      </c>
      <c r="BG26" t="s">
        <v>495</v>
      </c>
      <c r="BH26" t="s">
        <v>495</v>
      </c>
      <c r="BI26" t="s">
        <v>495</v>
      </c>
      <c r="BJ26" t="s">
        <v>495</v>
      </c>
      <c r="BK26" t="s">
        <v>495</v>
      </c>
      <c r="BL26" t="s">
        <v>495</v>
      </c>
      <c r="BM26" t="s">
        <v>495</v>
      </c>
      <c r="BN26" t="s">
        <v>495</v>
      </c>
      <c r="BO26" t="s">
        <v>495</v>
      </c>
      <c r="BP26" t="s">
        <v>495</v>
      </c>
      <c r="BQ26" t="s">
        <v>495</v>
      </c>
      <c r="BR26" t="s">
        <v>495</v>
      </c>
      <c r="BS26" t="s">
        <v>495</v>
      </c>
      <c r="BT26" t="s">
        <v>495</v>
      </c>
      <c r="BU26" t="s">
        <v>495</v>
      </c>
      <c r="BV26" t="s">
        <v>495</v>
      </c>
      <c r="BW26" t="s">
        <v>495</v>
      </c>
      <c r="BX26" t="s">
        <v>495</v>
      </c>
      <c r="BY26" t="s">
        <v>495</v>
      </c>
      <c r="BZ26" t="s">
        <v>495</v>
      </c>
      <c r="CA26" t="s">
        <v>495</v>
      </c>
      <c r="CB26" t="s">
        <v>495</v>
      </c>
      <c r="CC26" t="s">
        <v>495</v>
      </c>
      <c r="CD26" t="s">
        <v>495</v>
      </c>
      <c r="CE26" t="s">
        <v>495</v>
      </c>
      <c r="CF26" t="s">
        <v>495</v>
      </c>
      <c r="CG26" t="s">
        <v>495</v>
      </c>
      <c r="CH26" t="s">
        <v>495</v>
      </c>
      <c r="CI26" t="s">
        <v>495</v>
      </c>
      <c r="CJ26" t="s">
        <v>495</v>
      </c>
      <c r="CK26" t="s">
        <v>495</v>
      </c>
      <c r="CL26" t="s">
        <v>495</v>
      </c>
      <c r="CM26" t="s">
        <v>495</v>
      </c>
      <c r="CN26" t="s">
        <v>495</v>
      </c>
      <c r="CO26" t="s">
        <v>495</v>
      </c>
      <c r="CP26" t="s">
        <v>495</v>
      </c>
      <c r="CQ26" t="s">
        <v>495</v>
      </c>
    </row>
    <row r="27" spans="1:95" x14ac:dyDescent="0.35">
      <c r="A27" t="s">
        <v>229</v>
      </c>
      <c r="B27" s="1">
        <v>44841</v>
      </c>
      <c r="C27" s="1">
        <v>44986</v>
      </c>
      <c r="D27">
        <v>0</v>
      </c>
      <c r="E27">
        <v>1</v>
      </c>
      <c r="F27">
        <v>0</v>
      </c>
      <c r="G27">
        <v>1</v>
      </c>
      <c r="H27">
        <v>0</v>
      </c>
      <c r="I27">
        <v>0</v>
      </c>
      <c r="J27">
        <v>0</v>
      </c>
      <c r="K27">
        <v>0</v>
      </c>
      <c r="L27">
        <v>0</v>
      </c>
      <c r="M27">
        <v>0</v>
      </c>
      <c r="N27">
        <v>1</v>
      </c>
      <c r="O27">
        <v>0</v>
      </c>
      <c r="P27" t="s">
        <v>495</v>
      </c>
      <c r="Q27" t="s">
        <v>495</v>
      </c>
      <c r="R27" t="s">
        <v>495</v>
      </c>
      <c r="S27" t="s">
        <v>495</v>
      </c>
      <c r="T27" t="s">
        <v>495</v>
      </c>
      <c r="U27" t="s">
        <v>495</v>
      </c>
      <c r="V27" t="s">
        <v>495</v>
      </c>
      <c r="W27" t="s">
        <v>495</v>
      </c>
      <c r="X27" t="s">
        <v>495</v>
      </c>
      <c r="Y27">
        <v>0</v>
      </c>
      <c r="Z27">
        <v>0</v>
      </c>
      <c r="AA27">
        <v>0</v>
      </c>
      <c r="AB27">
        <v>0</v>
      </c>
      <c r="AC27">
        <v>1</v>
      </c>
      <c r="AD27">
        <v>0</v>
      </c>
      <c r="AE27">
        <v>0</v>
      </c>
      <c r="AF27">
        <v>0</v>
      </c>
      <c r="AG27">
        <v>0</v>
      </c>
      <c r="AH27">
        <v>1</v>
      </c>
      <c r="AI27">
        <v>1</v>
      </c>
      <c r="AJ27">
        <v>0</v>
      </c>
      <c r="AK27">
        <v>0</v>
      </c>
      <c r="AL27">
        <v>0</v>
      </c>
      <c r="AM27">
        <v>0</v>
      </c>
      <c r="AN27">
        <v>0</v>
      </c>
      <c r="AO27">
        <v>1</v>
      </c>
      <c r="AP27">
        <v>0</v>
      </c>
      <c r="AQ27" t="s">
        <v>495</v>
      </c>
      <c r="AR27" t="s">
        <v>495</v>
      </c>
      <c r="AS27" t="s">
        <v>495</v>
      </c>
      <c r="AT27" t="s">
        <v>495</v>
      </c>
      <c r="AU27" t="s">
        <v>495</v>
      </c>
      <c r="AV27" t="s">
        <v>495</v>
      </c>
      <c r="AW27" t="s">
        <v>495</v>
      </c>
      <c r="AX27" t="s">
        <v>495</v>
      </c>
      <c r="AY27">
        <v>0</v>
      </c>
      <c r="AZ27" t="s">
        <v>495</v>
      </c>
      <c r="BA27" t="s">
        <v>495</v>
      </c>
      <c r="BB27" t="s">
        <v>495</v>
      </c>
      <c r="BC27" t="s">
        <v>495</v>
      </c>
      <c r="BD27">
        <v>0</v>
      </c>
      <c r="BE27" t="s">
        <v>495</v>
      </c>
      <c r="BF27" t="s">
        <v>495</v>
      </c>
      <c r="BG27">
        <v>0</v>
      </c>
      <c r="BH27">
        <v>0</v>
      </c>
      <c r="BI27">
        <v>1</v>
      </c>
      <c r="BJ27">
        <v>0</v>
      </c>
      <c r="BK27">
        <v>0</v>
      </c>
      <c r="BL27">
        <v>1</v>
      </c>
      <c r="BM27">
        <v>0</v>
      </c>
      <c r="BN27" t="s">
        <v>495</v>
      </c>
      <c r="BO27" t="s">
        <v>495</v>
      </c>
      <c r="BP27" t="s">
        <v>495</v>
      </c>
      <c r="BQ27" t="s">
        <v>495</v>
      </c>
      <c r="BR27" t="s">
        <v>495</v>
      </c>
      <c r="BS27" t="s">
        <v>495</v>
      </c>
      <c r="BT27" t="s">
        <v>495</v>
      </c>
      <c r="BU27" t="s">
        <v>495</v>
      </c>
      <c r="BV27" t="s">
        <v>495</v>
      </c>
      <c r="BW27" t="s">
        <v>495</v>
      </c>
      <c r="BX27" t="s">
        <v>495</v>
      </c>
      <c r="BY27" t="s">
        <v>495</v>
      </c>
      <c r="BZ27" t="s">
        <v>495</v>
      </c>
      <c r="CA27" t="s">
        <v>495</v>
      </c>
      <c r="CB27" t="s">
        <v>495</v>
      </c>
      <c r="CC27" t="s">
        <v>495</v>
      </c>
      <c r="CD27" t="s">
        <v>495</v>
      </c>
      <c r="CE27" t="s">
        <v>495</v>
      </c>
      <c r="CF27" t="s">
        <v>495</v>
      </c>
      <c r="CG27" t="s">
        <v>495</v>
      </c>
      <c r="CH27">
        <v>0</v>
      </c>
      <c r="CI27">
        <v>0</v>
      </c>
      <c r="CJ27">
        <v>0</v>
      </c>
      <c r="CK27">
        <v>1</v>
      </c>
      <c r="CL27">
        <v>0</v>
      </c>
      <c r="CM27">
        <v>0</v>
      </c>
      <c r="CN27" t="s">
        <v>495</v>
      </c>
      <c r="CO27">
        <v>0</v>
      </c>
      <c r="CP27">
        <v>0</v>
      </c>
      <c r="CQ27" t="s">
        <v>495</v>
      </c>
    </row>
    <row r="28" spans="1:95" x14ac:dyDescent="0.35">
      <c r="A28" t="s">
        <v>234</v>
      </c>
      <c r="B28" s="1">
        <v>44986</v>
      </c>
      <c r="C28" s="1">
        <v>44986</v>
      </c>
      <c r="D28">
        <v>0</v>
      </c>
      <c r="E28">
        <v>0</v>
      </c>
      <c r="F28" t="s">
        <v>495</v>
      </c>
      <c r="G28" t="s">
        <v>495</v>
      </c>
      <c r="H28" t="s">
        <v>495</v>
      </c>
      <c r="I28" t="s">
        <v>495</v>
      </c>
      <c r="J28" t="s">
        <v>495</v>
      </c>
      <c r="K28" t="s">
        <v>495</v>
      </c>
      <c r="L28" t="s">
        <v>495</v>
      </c>
      <c r="M28" t="s">
        <v>495</v>
      </c>
      <c r="N28" t="s">
        <v>495</v>
      </c>
      <c r="O28" t="s">
        <v>495</v>
      </c>
      <c r="P28" t="s">
        <v>495</v>
      </c>
      <c r="Q28" t="s">
        <v>495</v>
      </c>
      <c r="R28" t="s">
        <v>495</v>
      </c>
      <c r="S28" t="s">
        <v>495</v>
      </c>
      <c r="T28" t="s">
        <v>495</v>
      </c>
      <c r="U28" t="s">
        <v>495</v>
      </c>
      <c r="V28" t="s">
        <v>495</v>
      </c>
      <c r="W28" t="s">
        <v>495</v>
      </c>
      <c r="X28" t="s">
        <v>495</v>
      </c>
      <c r="Y28" t="s">
        <v>495</v>
      </c>
      <c r="Z28" t="s">
        <v>495</v>
      </c>
      <c r="AA28" t="s">
        <v>495</v>
      </c>
      <c r="AB28" t="s">
        <v>495</v>
      </c>
      <c r="AC28" t="s">
        <v>495</v>
      </c>
      <c r="AD28" t="s">
        <v>495</v>
      </c>
      <c r="AE28" t="s">
        <v>495</v>
      </c>
      <c r="AF28" t="s">
        <v>495</v>
      </c>
      <c r="AG28" t="s">
        <v>495</v>
      </c>
      <c r="AH28" t="s">
        <v>495</v>
      </c>
      <c r="AI28" t="s">
        <v>495</v>
      </c>
      <c r="AJ28" t="s">
        <v>495</v>
      </c>
      <c r="AK28" t="s">
        <v>495</v>
      </c>
      <c r="AL28" t="s">
        <v>495</v>
      </c>
      <c r="AM28" t="s">
        <v>495</v>
      </c>
      <c r="AN28" t="s">
        <v>495</v>
      </c>
      <c r="AO28" t="s">
        <v>495</v>
      </c>
      <c r="AP28" t="s">
        <v>495</v>
      </c>
      <c r="AQ28" t="s">
        <v>495</v>
      </c>
      <c r="AR28" t="s">
        <v>495</v>
      </c>
      <c r="AS28" t="s">
        <v>495</v>
      </c>
      <c r="AT28" t="s">
        <v>495</v>
      </c>
      <c r="AU28" t="s">
        <v>495</v>
      </c>
      <c r="AV28" t="s">
        <v>495</v>
      </c>
      <c r="AW28" t="s">
        <v>495</v>
      </c>
      <c r="AX28" t="s">
        <v>495</v>
      </c>
      <c r="AY28" t="s">
        <v>495</v>
      </c>
      <c r="AZ28" t="s">
        <v>495</v>
      </c>
      <c r="BA28" t="s">
        <v>495</v>
      </c>
      <c r="BB28" t="s">
        <v>495</v>
      </c>
      <c r="BC28" t="s">
        <v>495</v>
      </c>
      <c r="BD28" t="s">
        <v>495</v>
      </c>
      <c r="BE28" t="s">
        <v>495</v>
      </c>
      <c r="BF28" t="s">
        <v>495</v>
      </c>
      <c r="BG28" t="s">
        <v>495</v>
      </c>
      <c r="BH28" t="s">
        <v>495</v>
      </c>
      <c r="BI28" t="s">
        <v>495</v>
      </c>
      <c r="BJ28" t="s">
        <v>495</v>
      </c>
      <c r="BK28" t="s">
        <v>495</v>
      </c>
      <c r="BL28" t="s">
        <v>495</v>
      </c>
      <c r="BM28" t="s">
        <v>495</v>
      </c>
      <c r="BN28" t="s">
        <v>495</v>
      </c>
      <c r="BO28" t="s">
        <v>495</v>
      </c>
      <c r="BP28" t="s">
        <v>495</v>
      </c>
      <c r="BQ28" t="s">
        <v>495</v>
      </c>
      <c r="BR28" t="s">
        <v>495</v>
      </c>
      <c r="BS28" t="s">
        <v>495</v>
      </c>
      <c r="BT28" t="s">
        <v>495</v>
      </c>
      <c r="BU28" t="s">
        <v>495</v>
      </c>
      <c r="BV28" t="s">
        <v>495</v>
      </c>
      <c r="BW28" t="s">
        <v>495</v>
      </c>
      <c r="BX28" t="s">
        <v>495</v>
      </c>
      <c r="BY28" t="s">
        <v>495</v>
      </c>
      <c r="BZ28" t="s">
        <v>495</v>
      </c>
      <c r="CA28" t="s">
        <v>495</v>
      </c>
      <c r="CB28" t="s">
        <v>495</v>
      </c>
      <c r="CC28" t="s">
        <v>495</v>
      </c>
      <c r="CD28" t="s">
        <v>495</v>
      </c>
      <c r="CE28" t="s">
        <v>495</v>
      </c>
      <c r="CF28" t="s">
        <v>495</v>
      </c>
      <c r="CG28" t="s">
        <v>495</v>
      </c>
      <c r="CH28" t="s">
        <v>495</v>
      </c>
      <c r="CI28" t="s">
        <v>495</v>
      </c>
      <c r="CJ28" t="s">
        <v>495</v>
      </c>
      <c r="CK28" t="s">
        <v>495</v>
      </c>
      <c r="CL28" t="s">
        <v>495</v>
      </c>
      <c r="CM28" t="s">
        <v>495</v>
      </c>
      <c r="CN28" t="s">
        <v>495</v>
      </c>
      <c r="CO28" t="s">
        <v>495</v>
      </c>
      <c r="CP28" t="s">
        <v>495</v>
      </c>
      <c r="CQ28" t="s">
        <v>495</v>
      </c>
    </row>
    <row r="29" spans="1:95" x14ac:dyDescent="0.35">
      <c r="A29" t="s">
        <v>235</v>
      </c>
      <c r="B29" s="1">
        <v>44986</v>
      </c>
      <c r="C29" s="1">
        <v>44986</v>
      </c>
      <c r="D29">
        <v>0</v>
      </c>
      <c r="E29">
        <v>0</v>
      </c>
      <c r="F29" t="s">
        <v>495</v>
      </c>
      <c r="G29" t="s">
        <v>495</v>
      </c>
      <c r="H29" t="s">
        <v>495</v>
      </c>
      <c r="I29" t="s">
        <v>495</v>
      </c>
      <c r="J29" t="s">
        <v>495</v>
      </c>
      <c r="K29" t="s">
        <v>495</v>
      </c>
      <c r="L29" t="s">
        <v>495</v>
      </c>
      <c r="M29" t="s">
        <v>495</v>
      </c>
      <c r="N29" t="s">
        <v>495</v>
      </c>
      <c r="O29" t="s">
        <v>495</v>
      </c>
      <c r="P29" t="s">
        <v>495</v>
      </c>
      <c r="Q29" t="s">
        <v>495</v>
      </c>
      <c r="R29" t="s">
        <v>495</v>
      </c>
      <c r="S29" t="s">
        <v>495</v>
      </c>
      <c r="T29" t="s">
        <v>495</v>
      </c>
      <c r="U29" t="s">
        <v>495</v>
      </c>
      <c r="V29" t="s">
        <v>495</v>
      </c>
      <c r="W29" t="s">
        <v>495</v>
      </c>
      <c r="X29" t="s">
        <v>495</v>
      </c>
      <c r="Y29" t="s">
        <v>495</v>
      </c>
      <c r="Z29" t="s">
        <v>495</v>
      </c>
      <c r="AA29" t="s">
        <v>495</v>
      </c>
      <c r="AB29" t="s">
        <v>495</v>
      </c>
      <c r="AC29" t="s">
        <v>495</v>
      </c>
      <c r="AD29" t="s">
        <v>495</v>
      </c>
      <c r="AE29" t="s">
        <v>495</v>
      </c>
      <c r="AF29" t="s">
        <v>495</v>
      </c>
      <c r="AG29" t="s">
        <v>495</v>
      </c>
      <c r="AH29" t="s">
        <v>495</v>
      </c>
      <c r="AI29" t="s">
        <v>495</v>
      </c>
      <c r="AJ29" t="s">
        <v>495</v>
      </c>
      <c r="AK29" t="s">
        <v>495</v>
      </c>
      <c r="AL29" t="s">
        <v>495</v>
      </c>
      <c r="AM29" t="s">
        <v>495</v>
      </c>
      <c r="AN29" t="s">
        <v>495</v>
      </c>
      <c r="AO29" t="s">
        <v>495</v>
      </c>
      <c r="AP29" t="s">
        <v>495</v>
      </c>
      <c r="AQ29" t="s">
        <v>495</v>
      </c>
      <c r="AR29" t="s">
        <v>495</v>
      </c>
      <c r="AS29" t="s">
        <v>495</v>
      </c>
      <c r="AT29" t="s">
        <v>495</v>
      </c>
      <c r="AU29" t="s">
        <v>495</v>
      </c>
      <c r="AV29" t="s">
        <v>495</v>
      </c>
      <c r="AW29" t="s">
        <v>495</v>
      </c>
      <c r="AX29" t="s">
        <v>495</v>
      </c>
      <c r="AY29" t="s">
        <v>495</v>
      </c>
      <c r="AZ29" t="s">
        <v>495</v>
      </c>
      <c r="BA29" t="s">
        <v>495</v>
      </c>
      <c r="BB29" t="s">
        <v>495</v>
      </c>
      <c r="BC29" t="s">
        <v>495</v>
      </c>
      <c r="BD29" t="s">
        <v>495</v>
      </c>
      <c r="BE29" t="s">
        <v>495</v>
      </c>
      <c r="BF29" t="s">
        <v>495</v>
      </c>
      <c r="BG29" t="s">
        <v>495</v>
      </c>
      <c r="BH29" t="s">
        <v>495</v>
      </c>
      <c r="BI29" t="s">
        <v>495</v>
      </c>
      <c r="BJ29" t="s">
        <v>495</v>
      </c>
      <c r="BK29" t="s">
        <v>495</v>
      </c>
      <c r="BL29" t="s">
        <v>495</v>
      </c>
      <c r="BM29" t="s">
        <v>495</v>
      </c>
      <c r="BN29" t="s">
        <v>495</v>
      </c>
      <c r="BO29" t="s">
        <v>495</v>
      </c>
      <c r="BP29" t="s">
        <v>495</v>
      </c>
      <c r="BQ29" t="s">
        <v>495</v>
      </c>
      <c r="BR29" t="s">
        <v>495</v>
      </c>
      <c r="BS29" t="s">
        <v>495</v>
      </c>
      <c r="BT29" t="s">
        <v>495</v>
      </c>
      <c r="BU29" t="s">
        <v>495</v>
      </c>
      <c r="BV29" t="s">
        <v>495</v>
      </c>
      <c r="BW29" t="s">
        <v>495</v>
      </c>
      <c r="BX29" t="s">
        <v>495</v>
      </c>
      <c r="BY29" t="s">
        <v>495</v>
      </c>
      <c r="BZ29" t="s">
        <v>495</v>
      </c>
      <c r="CA29" t="s">
        <v>495</v>
      </c>
      <c r="CB29" t="s">
        <v>495</v>
      </c>
      <c r="CC29" t="s">
        <v>495</v>
      </c>
      <c r="CD29" t="s">
        <v>495</v>
      </c>
      <c r="CE29" t="s">
        <v>495</v>
      </c>
      <c r="CF29" t="s">
        <v>495</v>
      </c>
      <c r="CG29" t="s">
        <v>495</v>
      </c>
      <c r="CH29" t="s">
        <v>495</v>
      </c>
      <c r="CI29" t="s">
        <v>495</v>
      </c>
      <c r="CJ29" t="s">
        <v>495</v>
      </c>
      <c r="CK29" t="s">
        <v>495</v>
      </c>
      <c r="CL29" t="s">
        <v>495</v>
      </c>
      <c r="CM29" t="s">
        <v>495</v>
      </c>
      <c r="CN29" t="s">
        <v>495</v>
      </c>
      <c r="CO29" t="s">
        <v>495</v>
      </c>
      <c r="CP29" t="s">
        <v>495</v>
      </c>
      <c r="CQ29" t="s">
        <v>495</v>
      </c>
    </row>
    <row r="30" spans="1:95" x14ac:dyDescent="0.35">
      <c r="A30" t="s">
        <v>236</v>
      </c>
      <c r="B30" s="1">
        <v>44986</v>
      </c>
      <c r="C30" s="1">
        <v>44986</v>
      </c>
      <c r="D30">
        <v>0</v>
      </c>
      <c r="E30">
        <v>0</v>
      </c>
      <c r="F30" t="s">
        <v>495</v>
      </c>
      <c r="G30" t="s">
        <v>495</v>
      </c>
      <c r="H30" t="s">
        <v>495</v>
      </c>
      <c r="I30" t="s">
        <v>495</v>
      </c>
      <c r="J30" t="s">
        <v>495</v>
      </c>
      <c r="K30" t="s">
        <v>495</v>
      </c>
      <c r="L30" t="s">
        <v>495</v>
      </c>
      <c r="M30" t="s">
        <v>495</v>
      </c>
      <c r="N30" t="s">
        <v>495</v>
      </c>
      <c r="O30" t="s">
        <v>495</v>
      </c>
      <c r="P30" t="s">
        <v>495</v>
      </c>
      <c r="Q30" t="s">
        <v>495</v>
      </c>
      <c r="R30" t="s">
        <v>495</v>
      </c>
      <c r="S30" t="s">
        <v>495</v>
      </c>
      <c r="T30" t="s">
        <v>495</v>
      </c>
      <c r="U30" t="s">
        <v>495</v>
      </c>
      <c r="V30" t="s">
        <v>495</v>
      </c>
      <c r="W30" t="s">
        <v>495</v>
      </c>
      <c r="X30" t="s">
        <v>495</v>
      </c>
      <c r="Y30" t="s">
        <v>495</v>
      </c>
      <c r="Z30" t="s">
        <v>495</v>
      </c>
      <c r="AA30" t="s">
        <v>495</v>
      </c>
      <c r="AB30" t="s">
        <v>495</v>
      </c>
      <c r="AC30" t="s">
        <v>495</v>
      </c>
      <c r="AD30" t="s">
        <v>495</v>
      </c>
      <c r="AE30" t="s">
        <v>495</v>
      </c>
      <c r="AF30" t="s">
        <v>495</v>
      </c>
      <c r="AG30" t="s">
        <v>495</v>
      </c>
      <c r="AH30" t="s">
        <v>495</v>
      </c>
      <c r="AI30" t="s">
        <v>495</v>
      </c>
      <c r="AJ30" t="s">
        <v>495</v>
      </c>
      <c r="AK30" t="s">
        <v>495</v>
      </c>
      <c r="AL30" t="s">
        <v>495</v>
      </c>
      <c r="AM30" t="s">
        <v>495</v>
      </c>
      <c r="AN30" t="s">
        <v>495</v>
      </c>
      <c r="AO30" t="s">
        <v>495</v>
      </c>
      <c r="AP30" t="s">
        <v>495</v>
      </c>
      <c r="AQ30" t="s">
        <v>495</v>
      </c>
      <c r="AR30" t="s">
        <v>495</v>
      </c>
      <c r="AS30" t="s">
        <v>495</v>
      </c>
      <c r="AT30" t="s">
        <v>495</v>
      </c>
      <c r="AU30" t="s">
        <v>495</v>
      </c>
      <c r="AV30" t="s">
        <v>495</v>
      </c>
      <c r="AW30" t="s">
        <v>495</v>
      </c>
      <c r="AX30" t="s">
        <v>495</v>
      </c>
      <c r="AY30" t="s">
        <v>495</v>
      </c>
      <c r="AZ30" t="s">
        <v>495</v>
      </c>
      <c r="BA30" t="s">
        <v>495</v>
      </c>
      <c r="BB30" t="s">
        <v>495</v>
      </c>
      <c r="BC30" t="s">
        <v>495</v>
      </c>
      <c r="BD30" t="s">
        <v>495</v>
      </c>
      <c r="BE30" t="s">
        <v>495</v>
      </c>
      <c r="BF30" t="s">
        <v>495</v>
      </c>
      <c r="BG30" t="s">
        <v>495</v>
      </c>
      <c r="BH30" t="s">
        <v>495</v>
      </c>
      <c r="BI30" t="s">
        <v>495</v>
      </c>
      <c r="BJ30" t="s">
        <v>495</v>
      </c>
      <c r="BK30" t="s">
        <v>495</v>
      </c>
      <c r="BL30" t="s">
        <v>495</v>
      </c>
      <c r="BM30" t="s">
        <v>495</v>
      </c>
      <c r="BN30" t="s">
        <v>495</v>
      </c>
      <c r="BO30" t="s">
        <v>495</v>
      </c>
      <c r="BP30" t="s">
        <v>495</v>
      </c>
      <c r="BQ30" t="s">
        <v>495</v>
      </c>
      <c r="BR30" t="s">
        <v>495</v>
      </c>
      <c r="BS30" t="s">
        <v>495</v>
      </c>
      <c r="BT30" t="s">
        <v>495</v>
      </c>
      <c r="BU30" t="s">
        <v>495</v>
      </c>
      <c r="BV30" t="s">
        <v>495</v>
      </c>
      <c r="BW30" t="s">
        <v>495</v>
      </c>
      <c r="BX30" t="s">
        <v>495</v>
      </c>
      <c r="BY30" t="s">
        <v>495</v>
      </c>
      <c r="BZ30" t="s">
        <v>495</v>
      </c>
      <c r="CA30" t="s">
        <v>495</v>
      </c>
      <c r="CB30" t="s">
        <v>495</v>
      </c>
      <c r="CC30" t="s">
        <v>495</v>
      </c>
      <c r="CD30" t="s">
        <v>495</v>
      </c>
      <c r="CE30" t="s">
        <v>495</v>
      </c>
      <c r="CF30" t="s">
        <v>495</v>
      </c>
      <c r="CG30" t="s">
        <v>495</v>
      </c>
      <c r="CH30" t="s">
        <v>495</v>
      </c>
      <c r="CI30" t="s">
        <v>495</v>
      </c>
      <c r="CJ30" t="s">
        <v>495</v>
      </c>
      <c r="CK30" t="s">
        <v>495</v>
      </c>
      <c r="CL30" t="s">
        <v>495</v>
      </c>
      <c r="CM30" t="s">
        <v>495</v>
      </c>
      <c r="CN30" t="s">
        <v>495</v>
      </c>
      <c r="CO30" t="s">
        <v>495</v>
      </c>
      <c r="CP30" t="s">
        <v>495</v>
      </c>
      <c r="CQ30" t="s">
        <v>495</v>
      </c>
    </row>
    <row r="31" spans="1:95" x14ac:dyDescent="0.35">
      <c r="A31" t="s">
        <v>237</v>
      </c>
      <c r="B31" s="1">
        <v>44776</v>
      </c>
      <c r="C31" s="1">
        <v>44986</v>
      </c>
      <c r="D31">
        <v>0</v>
      </c>
      <c r="E31">
        <v>0</v>
      </c>
      <c r="F31" t="s">
        <v>495</v>
      </c>
      <c r="G31" t="s">
        <v>495</v>
      </c>
      <c r="H31" t="s">
        <v>495</v>
      </c>
      <c r="I31" t="s">
        <v>495</v>
      </c>
      <c r="J31" t="s">
        <v>495</v>
      </c>
      <c r="K31" t="s">
        <v>495</v>
      </c>
      <c r="L31" t="s">
        <v>495</v>
      </c>
      <c r="M31" t="s">
        <v>495</v>
      </c>
      <c r="N31" t="s">
        <v>495</v>
      </c>
      <c r="O31" t="s">
        <v>495</v>
      </c>
      <c r="P31" t="s">
        <v>495</v>
      </c>
      <c r="Q31" t="s">
        <v>495</v>
      </c>
      <c r="R31" t="s">
        <v>495</v>
      </c>
      <c r="S31" t="s">
        <v>495</v>
      </c>
      <c r="T31" t="s">
        <v>495</v>
      </c>
      <c r="U31" t="s">
        <v>495</v>
      </c>
      <c r="V31" t="s">
        <v>495</v>
      </c>
      <c r="W31" t="s">
        <v>495</v>
      </c>
      <c r="X31" t="s">
        <v>495</v>
      </c>
      <c r="Y31" t="s">
        <v>495</v>
      </c>
      <c r="Z31" t="s">
        <v>495</v>
      </c>
      <c r="AA31" t="s">
        <v>495</v>
      </c>
      <c r="AB31" t="s">
        <v>495</v>
      </c>
      <c r="AC31" t="s">
        <v>495</v>
      </c>
      <c r="AD31" t="s">
        <v>495</v>
      </c>
      <c r="AE31" t="s">
        <v>495</v>
      </c>
      <c r="AF31" t="s">
        <v>495</v>
      </c>
      <c r="AG31" t="s">
        <v>495</v>
      </c>
      <c r="AH31" t="s">
        <v>495</v>
      </c>
      <c r="AI31" t="s">
        <v>495</v>
      </c>
      <c r="AJ31" t="s">
        <v>495</v>
      </c>
      <c r="AK31" t="s">
        <v>495</v>
      </c>
      <c r="AL31" t="s">
        <v>495</v>
      </c>
      <c r="AM31" t="s">
        <v>495</v>
      </c>
      <c r="AN31" t="s">
        <v>495</v>
      </c>
      <c r="AO31" t="s">
        <v>495</v>
      </c>
      <c r="AP31" t="s">
        <v>495</v>
      </c>
      <c r="AQ31" t="s">
        <v>495</v>
      </c>
      <c r="AR31" t="s">
        <v>495</v>
      </c>
      <c r="AS31" t="s">
        <v>495</v>
      </c>
      <c r="AT31" t="s">
        <v>495</v>
      </c>
      <c r="AU31" t="s">
        <v>495</v>
      </c>
      <c r="AV31" t="s">
        <v>495</v>
      </c>
      <c r="AW31" t="s">
        <v>495</v>
      </c>
      <c r="AX31" t="s">
        <v>495</v>
      </c>
      <c r="AY31" t="s">
        <v>495</v>
      </c>
      <c r="AZ31" t="s">
        <v>495</v>
      </c>
      <c r="BA31" t="s">
        <v>495</v>
      </c>
      <c r="BB31" t="s">
        <v>495</v>
      </c>
      <c r="BC31" t="s">
        <v>495</v>
      </c>
      <c r="BD31" t="s">
        <v>495</v>
      </c>
      <c r="BE31" t="s">
        <v>495</v>
      </c>
      <c r="BF31" t="s">
        <v>495</v>
      </c>
      <c r="BG31" t="s">
        <v>495</v>
      </c>
      <c r="BH31" t="s">
        <v>495</v>
      </c>
      <c r="BI31" t="s">
        <v>495</v>
      </c>
      <c r="BJ31" t="s">
        <v>495</v>
      </c>
      <c r="BK31" t="s">
        <v>495</v>
      </c>
      <c r="BL31" t="s">
        <v>495</v>
      </c>
      <c r="BM31" t="s">
        <v>495</v>
      </c>
      <c r="BN31" t="s">
        <v>495</v>
      </c>
      <c r="BO31" t="s">
        <v>495</v>
      </c>
      <c r="BP31" t="s">
        <v>495</v>
      </c>
      <c r="BQ31" t="s">
        <v>495</v>
      </c>
      <c r="BR31" t="s">
        <v>495</v>
      </c>
      <c r="BS31" t="s">
        <v>495</v>
      </c>
      <c r="BT31" t="s">
        <v>495</v>
      </c>
      <c r="BU31" t="s">
        <v>495</v>
      </c>
      <c r="BV31" t="s">
        <v>495</v>
      </c>
      <c r="BW31" t="s">
        <v>495</v>
      </c>
      <c r="BX31" t="s">
        <v>495</v>
      </c>
      <c r="BY31" t="s">
        <v>495</v>
      </c>
      <c r="BZ31" t="s">
        <v>495</v>
      </c>
      <c r="CA31" t="s">
        <v>495</v>
      </c>
      <c r="CB31" t="s">
        <v>495</v>
      </c>
      <c r="CC31" t="s">
        <v>495</v>
      </c>
      <c r="CD31" t="s">
        <v>495</v>
      </c>
      <c r="CE31" t="s">
        <v>495</v>
      </c>
      <c r="CF31" t="s">
        <v>495</v>
      </c>
      <c r="CG31" t="s">
        <v>495</v>
      </c>
      <c r="CH31" t="s">
        <v>495</v>
      </c>
      <c r="CI31" t="s">
        <v>495</v>
      </c>
      <c r="CJ31" t="s">
        <v>495</v>
      </c>
      <c r="CK31" t="s">
        <v>495</v>
      </c>
      <c r="CL31" t="s">
        <v>495</v>
      </c>
      <c r="CM31" t="s">
        <v>495</v>
      </c>
      <c r="CN31" t="s">
        <v>495</v>
      </c>
      <c r="CO31" t="s">
        <v>495</v>
      </c>
      <c r="CP31" t="s">
        <v>495</v>
      </c>
      <c r="CQ31" t="s">
        <v>495</v>
      </c>
    </row>
    <row r="32" spans="1:95" x14ac:dyDescent="0.35">
      <c r="A32" t="s">
        <v>239</v>
      </c>
      <c r="B32" s="1">
        <v>44550</v>
      </c>
      <c r="C32" s="1">
        <v>44986</v>
      </c>
      <c r="D32">
        <v>0</v>
      </c>
      <c r="E32">
        <v>1</v>
      </c>
      <c r="F32">
        <v>0</v>
      </c>
      <c r="G32">
        <v>0</v>
      </c>
      <c r="H32">
        <v>0</v>
      </c>
      <c r="I32">
        <v>1</v>
      </c>
      <c r="J32">
        <v>0</v>
      </c>
      <c r="K32">
        <v>0</v>
      </c>
      <c r="L32">
        <v>0</v>
      </c>
      <c r="M32">
        <v>0</v>
      </c>
      <c r="N32">
        <v>1</v>
      </c>
      <c r="O32">
        <v>1</v>
      </c>
      <c r="P32">
        <v>1</v>
      </c>
      <c r="Q32">
        <v>0</v>
      </c>
      <c r="R32">
        <v>0</v>
      </c>
      <c r="S32">
        <v>0</v>
      </c>
      <c r="T32">
        <v>0</v>
      </c>
      <c r="U32">
        <v>1</v>
      </c>
      <c r="V32">
        <v>1</v>
      </c>
      <c r="W32">
        <v>0</v>
      </c>
      <c r="X32">
        <v>1</v>
      </c>
      <c r="Y32">
        <v>0</v>
      </c>
      <c r="Z32">
        <v>0</v>
      </c>
      <c r="AA32">
        <v>0</v>
      </c>
      <c r="AB32">
        <v>0</v>
      </c>
      <c r="AC32">
        <v>1</v>
      </c>
      <c r="AD32">
        <v>0</v>
      </c>
      <c r="AE32">
        <v>0</v>
      </c>
      <c r="AF32">
        <v>0</v>
      </c>
      <c r="AG32">
        <v>0</v>
      </c>
      <c r="AH32">
        <v>1</v>
      </c>
      <c r="AI32">
        <v>0</v>
      </c>
      <c r="AJ32">
        <v>0</v>
      </c>
      <c r="AK32">
        <v>0</v>
      </c>
      <c r="AL32">
        <v>1</v>
      </c>
      <c r="AM32">
        <v>0</v>
      </c>
      <c r="AN32">
        <v>0</v>
      </c>
      <c r="AO32">
        <v>1</v>
      </c>
      <c r="AP32">
        <v>1</v>
      </c>
      <c r="AQ32">
        <v>0</v>
      </c>
      <c r="AR32">
        <v>1</v>
      </c>
      <c r="AS32">
        <v>0</v>
      </c>
      <c r="AT32">
        <v>0</v>
      </c>
      <c r="AU32">
        <v>1</v>
      </c>
      <c r="AV32">
        <v>1</v>
      </c>
      <c r="AW32">
        <v>0</v>
      </c>
      <c r="AX32">
        <v>0</v>
      </c>
      <c r="AY32">
        <v>1</v>
      </c>
      <c r="AZ32">
        <v>1</v>
      </c>
      <c r="BA32">
        <v>0</v>
      </c>
      <c r="BB32">
        <v>0</v>
      </c>
      <c r="BC32">
        <v>1</v>
      </c>
      <c r="BD32">
        <v>1</v>
      </c>
      <c r="BE32">
        <v>0</v>
      </c>
      <c r="BF32">
        <v>1</v>
      </c>
      <c r="BG32">
        <v>0</v>
      </c>
      <c r="BH32">
        <v>0</v>
      </c>
      <c r="BI32">
        <v>1</v>
      </c>
      <c r="BJ32">
        <v>0</v>
      </c>
      <c r="BK32">
        <v>0</v>
      </c>
      <c r="BL32">
        <v>1</v>
      </c>
      <c r="BM32">
        <v>0</v>
      </c>
      <c r="BN32" t="s">
        <v>495</v>
      </c>
      <c r="BO32" t="s">
        <v>495</v>
      </c>
      <c r="BP32" t="s">
        <v>495</v>
      </c>
      <c r="BQ32" t="s">
        <v>495</v>
      </c>
      <c r="BR32" t="s">
        <v>495</v>
      </c>
      <c r="BS32" t="s">
        <v>495</v>
      </c>
      <c r="BT32" t="s">
        <v>495</v>
      </c>
      <c r="BU32" t="s">
        <v>495</v>
      </c>
      <c r="BV32" t="s">
        <v>495</v>
      </c>
      <c r="BW32" t="s">
        <v>495</v>
      </c>
      <c r="BX32" t="s">
        <v>495</v>
      </c>
      <c r="BY32" t="s">
        <v>495</v>
      </c>
      <c r="BZ32" t="s">
        <v>495</v>
      </c>
      <c r="CA32" t="s">
        <v>495</v>
      </c>
      <c r="CB32" t="s">
        <v>495</v>
      </c>
      <c r="CC32" t="s">
        <v>495</v>
      </c>
      <c r="CD32" t="s">
        <v>495</v>
      </c>
      <c r="CE32" t="s">
        <v>495</v>
      </c>
      <c r="CF32" t="s">
        <v>495</v>
      </c>
      <c r="CG32" t="s">
        <v>495</v>
      </c>
      <c r="CH32">
        <v>0</v>
      </c>
      <c r="CI32">
        <v>0</v>
      </c>
      <c r="CJ32">
        <v>0</v>
      </c>
      <c r="CK32">
        <v>1</v>
      </c>
      <c r="CL32">
        <v>1</v>
      </c>
      <c r="CM32">
        <v>1</v>
      </c>
      <c r="CN32">
        <v>1</v>
      </c>
      <c r="CO32">
        <v>0</v>
      </c>
      <c r="CP32">
        <v>1</v>
      </c>
      <c r="CQ32">
        <v>1</v>
      </c>
    </row>
    <row r="33" spans="1:95" x14ac:dyDescent="0.35">
      <c r="A33" t="s">
        <v>258</v>
      </c>
      <c r="B33" s="1">
        <v>44986</v>
      </c>
      <c r="C33" s="1">
        <v>44986</v>
      </c>
      <c r="D33">
        <v>0</v>
      </c>
      <c r="E33">
        <v>0</v>
      </c>
      <c r="F33" t="s">
        <v>495</v>
      </c>
      <c r="G33" t="s">
        <v>495</v>
      </c>
      <c r="H33" t="s">
        <v>495</v>
      </c>
      <c r="I33" t="s">
        <v>495</v>
      </c>
      <c r="J33" t="s">
        <v>495</v>
      </c>
      <c r="K33" t="s">
        <v>495</v>
      </c>
      <c r="L33" t="s">
        <v>495</v>
      </c>
      <c r="M33" t="s">
        <v>495</v>
      </c>
      <c r="N33" t="s">
        <v>495</v>
      </c>
      <c r="O33" t="s">
        <v>495</v>
      </c>
      <c r="P33" t="s">
        <v>495</v>
      </c>
      <c r="Q33" t="s">
        <v>495</v>
      </c>
      <c r="R33" t="s">
        <v>495</v>
      </c>
      <c r="S33" t="s">
        <v>495</v>
      </c>
      <c r="T33" t="s">
        <v>495</v>
      </c>
      <c r="U33" t="s">
        <v>495</v>
      </c>
      <c r="V33" t="s">
        <v>495</v>
      </c>
      <c r="W33" t="s">
        <v>495</v>
      </c>
      <c r="X33" t="s">
        <v>495</v>
      </c>
      <c r="Y33" t="s">
        <v>495</v>
      </c>
      <c r="Z33" t="s">
        <v>495</v>
      </c>
      <c r="AA33" t="s">
        <v>495</v>
      </c>
      <c r="AB33" t="s">
        <v>495</v>
      </c>
      <c r="AC33" t="s">
        <v>495</v>
      </c>
      <c r="AD33" t="s">
        <v>495</v>
      </c>
      <c r="AE33" t="s">
        <v>495</v>
      </c>
      <c r="AF33" t="s">
        <v>495</v>
      </c>
      <c r="AG33" t="s">
        <v>495</v>
      </c>
      <c r="AH33" t="s">
        <v>495</v>
      </c>
      <c r="AI33" t="s">
        <v>495</v>
      </c>
      <c r="AJ33" t="s">
        <v>495</v>
      </c>
      <c r="AK33" t="s">
        <v>495</v>
      </c>
      <c r="AL33" t="s">
        <v>495</v>
      </c>
      <c r="AM33" t="s">
        <v>495</v>
      </c>
      <c r="AN33" t="s">
        <v>495</v>
      </c>
      <c r="AO33" t="s">
        <v>495</v>
      </c>
      <c r="AP33" t="s">
        <v>495</v>
      </c>
      <c r="AQ33" t="s">
        <v>495</v>
      </c>
      <c r="AR33" t="s">
        <v>495</v>
      </c>
      <c r="AS33" t="s">
        <v>495</v>
      </c>
      <c r="AT33" t="s">
        <v>495</v>
      </c>
      <c r="AU33" t="s">
        <v>495</v>
      </c>
      <c r="AV33" t="s">
        <v>495</v>
      </c>
      <c r="AW33" t="s">
        <v>495</v>
      </c>
      <c r="AX33" t="s">
        <v>495</v>
      </c>
      <c r="AY33" t="s">
        <v>495</v>
      </c>
      <c r="AZ33" t="s">
        <v>495</v>
      </c>
      <c r="BA33" t="s">
        <v>495</v>
      </c>
      <c r="BB33" t="s">
        <v>495</v>
      </c>
      <c r="BC33" t="s">
        <v>495</v>
      </c>
      <c r="BD33" t="s">
        <v>495</v>
      </c>
      <c r="BE33" t="s">
        <v>495</v>
      </c>
      <c r="BF33" t="s">
        <v>495</v>
      </c>
      <c r="BG33" t="s">
        <v>495</v>
      </c>
      <c r="BH33" t="s">
        <v>495</v>
      </c>
      <c r="BI33" t="s">
        <v>495</v>
      </c>
      <c r="BJ33" t="s">
        <v>495</v>
      </c>
      <c r="BK33" t="s">
        <v>495</v>
      </c>
      <c r="BL33" t="s">
        <v>495</v>
      </c>
      <c r="BM33" t="s">
        <v>495</v>
      </c>
      <c r="BN33" t="s">
        <v>495</v>
      </c>
      <c r="BO33" t="s">
        <v>495</v>
      </c>
      <c r="BP33" t="s">
        <v>495</v>
      </c>
      <c r="BQ33" t="s">
        <v>495</v>
      </c>
      <c r="BR33" t="s">
        <v>495</v>
      </c>
      <c r="BS33" t="s">
        <v>495</v>
      </c>
      <c r="BT33" t="s">
        <v>495</v>
      </c>
      <c r="BU33" t="s">
        <v>495</v>
      </c>
      <c r="BV33" t="s">
        <v>495</v>
      </c>
      <c r="BW33" t="s">
        <v>495</v>
      </c>
      <c r="BX33" t="s">
        <v>495</v>
      </c>
      <c r="BY33" t="s">
        <v>495</v>
      </c>
      <c r="BZ33" t="s">
        <v>495</v>
      </c>
      <c r="CA33" t="s">
        <v>495</v>
      </c>
      <c r="CB33" t="s">
        <v>495</v>
      </c>
      <c r="CC33" t="s">
        <v>495</v>
      </c>
      <c r="CD33" t="s">
        <v>495</v>
      </c>
      <c r="CE33" t="s">
        <v>495</v>
      </c>
      <c r="CF33" t="s">
        <v>495</v>
      </c>
      <c r="CG33" t="s">
        <v>495</v>
      </c>
      <c r="CH33" t="s">
        <v>495</v>
      </c>
      <c r="CI33" t="s">
        <v>495</v>
      </c>
      <c r="CJ33" t="s">
        <v>495</v>
      </c>
      <c r="CK33" t="s">
        <v>495</v>
      </c>
      <c r="CL33" t="s">
        <v>495</v>
      </c>
      <c r="CM33" t="s">
        <v>495</v>
      </c>
      <c r="CN33" t="s">
        <v>495</v>
      </c>
      <c r="CO33" t="s">
        <v>495</v>
      </c>
      <c r="CP33" t="s">
        <v>495</v>
      </c>
      <c r="CQ33" t="s">
        <v>495</v>
      </c>
    </row>
    <row r="34" spans="1:95" x14ac:dyDescent="0.35">
      <c r="A34" t="s">
        <v>259</v>
      </c>
      <c r="B34" s="1">
        <v>44911</v>
      </c>
      <c r="C34" s="1">
        <v>44986</v>
      </c>
      <c r="D34">
        <v>0</v>
      </c>
      <c r="E34">
        <v>1</v>
      </c>
      <c r="F34">
        <v>0</v>
      </c>
      <c r="G34">
        <v>0</v>
      </c>
      <c r="H34">
        <v>0</v>
      </c>
      <c r="I34">
        <v>1</v>
      </c>
      <c r="J34">
        <v>0</v>
      </c>
      <c r="K34">
        <v>0</v>
      </c>
      <c r="L34">
        <v>0</v>
      </c>
      <c r="M34">
        <v>0</v>
      </c>
      <c r="N34">
        <v>1</v>
      </c>
      <c r="O34">
        <v>1</v>
      </c>
      <c r="P34">
        <v>1</v>
      </c>
      <c r="Q34">
        <v>0</v>
      </c>
      <c r="R34">
        <v>0</v>
      </c>
      <c r="S34">
        <v>0</v>
      </c>
      <c r="T34">
        <v>0</v>
      </c>
      <c r="U34">
        <v>0</v>
      </c>
      <c r="V34">
        <v>0</v>
      </c>
      <c r="W34">
        <v>0</v>
      </c>
      <c r="X34">
        <v>0</v>
      </c>
      <c r="Y34">
        <v>0</v>
      </c>
      <c r="Z34">
        <v>0</v>
      </c>
      <c r="AA34">
        <v>0</v>
      </c>
      <c r="AB34">
        <v>0</v>
      </c>
      <c r="AC34">
        <v>1</v>
      </c>
      <c r="AD34">
        <v>0</v>
      </c>
      <c r="AE34">
        <v>0</v>
      </c>
      <c r="AF34">
        <v>0</v>
      </c>
      <c r="AG34">
        <v>0</v>
      </c>
      <c r="AH34">
        <v>1</v>
      </c>
      <c r="AI34">
        <v>0</v>
      </c>
      <c r="AJ34">
        <v>0</v>
      </c>
      <c r="AK34">
        <v>0</v>
      </c>
      <c r="AL34">
        <v>1</v>
      </c>
      <c r="AM34">
        <v>0</v>
      </c>
      <c r="AN34">
        <v>0</v>
      </c>
      <c r="AO34">
        <v>1</v>
      </c>
      <c r="AP34">
        <v>0</v>
      </c>
      <c r="AQ34" t="s">
        <v>495</v>
      </c>
      <c r="AR34" t="s">
        <v>495</v>
      </c>
      <c r="AS34" t="s">
        <v>495</v>
      </c>
      <c r="AT34" t="s">
        <v>495</v>
      </c>
      <c r="AU34" t="s">
        <v>495</v>
      </c>
      <c r="AV34" t="s">
        <v>495</v>
      </c>
      <c r="AW34" t="s">
        <v>495</v>
      </c>
      <c r="AX34" t="s">
        <v>495</v>
      </c>
      <c r="AY34">
        <v>1</v>
      </c>
      <c r="AZ34">
        <v>0</v>
      </c>
      <c r="BA34">
        <v>0</v>
      </c>
      <c r="BB34">
        <v>1</v>
      </c>
      <c r="BC34">
        <v>1</v>
      </c>
      <c r="BD34">
        <v>1</v>
      </c>
      <c r="BE34">
        <v>0</v>
      </c>
      <c r="BF34">
        <v>1</v>
      </c>
      <c r="BG34">
        <v>0</v>
      </c>
      <c r="BH34">
        <v>0</v>
      </c>
      <c r="BI34">
        <v>1</v>
      </c>
      <c r="BJ34">
        <v>1</v>
      </c>
      <c r="BK34">
        <v>0</v>
      </c>
      <c r="BL34">
        <v>0</v>
      </c>
      <c r="BM34">
        <v>1</v>
      </c>
      <c r="BN34">
        <v>0</v>
      </c>
      <c r="BO34">
        <v>0</v>
      </c>
      <c r="BP34">
        <v>1</v>
      </c>
      <c r="BQ34">
        <v>0</v>
      </c>
      <c r="BR34">
        <v>0</v>
      </c>
      <c r="BS34">
        <v>0</v>
      </c>
      <c r="BT34">
        <v>1</v>
      </c>
      <c r="BU34">
        <v>0</v>
      </c>
      <c r="BV34">
        <v>0</v>
      </c>
      <c r="BW34">
        <v>1</v>
      </c>
      <c r="BX34">
        <v>1</v>
      </c>
      <c r="BY34">
        <v>0</v>
      </c>
      <c r="BZ34">
        <v>0</v>
      </c>
      <c r="CA34">
        <v>0</v>
      </c>
      <c r="CB34">
        <v>0</v>
      </c>
      <c r="CC34">
        <v>1</v>
      </c>
      <c r="CD34">
        <v>0</v>
      </c>
      <c r="CE34">
        <v>0</v>
      </c>
      <c r="CF34">
        <v>0</v>
      </c>
      <c r="CG34">
        <v>1</v>
      </c>
      <c r="CH34">
        <v>1</v>
      </c>
      <c r="CI34">
        <v>0</v>
      </c>
      <c r="CJ34">
        <v>0</v>
      </c>
      <c r="CK34">
        <v>0</v>
      </c>
      <c r="CL34">
        <v>1</v>
      </c>
      <c r="CM34">
        <v>1</v>
      </c>
      <c r="CN34">
        <v>1</v>
      </c>
      <c r="CO34">
        <v>0</v>
      </c>
      <c r="CP34">
        <v>1</v>
      </c>
      <c r="CQ34">
        <v>1</v>
      </c>
    </row>
    <row r="35" spans="1:95" x14ac:dyDescent="0.35">
      <c r="A35" t="s">
        <v>280</v>
      </c>
      <c r="B35" s="1">
        <v>44986</v>
      </c>
      <c r="C35" s="1">
        <v>44986</v>
      </c>
      <c r="D35">
        <v>0</v>
      </c>
      <c r="E35">
        <v>0</v>
      </c>
      <c r="F35" t="s">
        <v>495</v>
      </c>
      <c r="G35" t="s">
        <v>495</v>
      </c>
      <c r="H35" t="s">
        <v>495</v>
      </c>
      <c r="I35" t="s">
        <v>495</v>
      </c>
      <c r="J35" t="s">
        <v>495</v>
      </c>
      <c r="K35" t="s">
        <v>495</v>
      </c>
      <c r="L35" t="s">
        <v>495</v>
      </c>
      <c r="M35" t="s">
        <v>495</v>
      </c>
      <c r="N35" t="s">
        <v>495</v>
      </c>
      <c r="O35" t="s">
        <v>495</v>
      </c>
      <c r="P35" t="s">
        <v>495</v>
      </c>
      <c r="Q35" t="s">
        <v>495</v>
      </c>
      <c r="R35" t="s">
        <v>495</v>
      </c>
      <c r="S35" t="s">
        <v>495</v>
      </c>
      <c r="T35" t="s">
        <v>495</v>
      </c>
      <c r="U35" t="s">
        <v>495</v>
      </c>
      <c r="V35" t="s">
        <v>495</v>
      </c>
      <c r="W35" t="s">
        <v>495</v>
      </c>
      <c r="X35" t="s">
        <v>495</v>
      </c>
      <c r="Y35" t="s">
        <v>495</v>
      </c>
      <c r="Z35" t="s">
        <v>495</v>
      </c>
      <c r="AA35" t="s">
        <v>495</v>
      </c>
      <c r="AB35" t="s">
        <v>495</v>
      </c>
      <c r="AC35" t="s">
        <v>495</v>
      </c>
      <c r="AD35" t="s">
        <v>495</v>
      </c>
      <c r="AE35" t="s">
        <v>495</v>
      </c>
      <c r="AF35" t="s">
        <v>495</v>
      </c>
      <c r="AG35" t="s">
        <v>495</v>
      </c>
      <c r="AH35" t="s">
        <v>495</v>
      </c>
      <c r="AI35" t="s">
        <v>495</v>
      </c>
      <c r="AJ35" t="s">
        <v>495</v>
      </c>
      <c r="AK35" t="s">
        <v>495</v>
      </c>
      <c r="AL35" t="s">
        <v>495</v>
      </c>
      <c r="AM35" t="s">
        <v>495</v>
      </c>
      <c r="AN35" t="s">
        <v>495</v>
      </c>
      <c r="AO35" t="s">
        <v>495</v>
      </c>
      <c r="AP35" t="s">
        <v>495</v>
      </c>
      <c r="AQ35" t="s">
        <v>495</v>
      </c>
      <c r="AR35" t="s">
        <v>495</v>
      </c>
      <c r="AS35" t="s">
        <v>495</v>
      </c>
      <c r="AT35" t="s">
        <v>495</v>
      </c>
      <c r="AU35" t="s">
        <v>495</v>
      </c>
      <c r="AV35" t="s">
        <v>495</v>
      </c>
      <c r="AW35" t="s">
        <v>495</v>
      </c>
      <c r="AX35" t="s">
        <v>495</v>
      </c>
      <c r="AY35" t="s">
        <v>495</v>
      </c>
      <c r="AZ35" t="s">
        <v>495</v>
      </c>
      <c r="BA35" t="s">
        <v>495</v>
      </c>
      <c r="BB35" t="s">
        <v>495</v>
      </c>
      <c r="BC35" t="s">
        <v>495</v>
      </c>
      <c r="BD35" t="s">
        <v>495</v>
      </c>
      <c r="BE35" t="s">
        <v>495</v>
      </c>
      <c r="BF35" t="s">
        <v>495</v>
      </c>
      <c r="BG35" t="s">
        <v>495</v>
      </c>
      <c r="BH35" t="s">
        <v>495</v>
      </c>
      <c r="BI35" t="s">
        <v>495</v>
      </c>
      <c r="BJ35" t="s">
        <v>495</v>
      </c>
      <c r="BK35" t="s">
        <v>495</v>
      </c>
      <c r="BL35" t="s">
        <v>495</v>
      </c>
      <c r="BM35" t="s">
        <v>495</v>
      </c>
      <c r="BN35" t="s">
        <v>495</v>
      </c>
      <c r="BO35" t="s">
        <v>495</v>
      </c>
      <c r="BP35" t="s">
        <v>495</v>
      </c>
      <c r="BQ35" t="s">
        <v>495</v>
      </c>
      <c r="BR35" t="s">
        <v>495</v>
      </c>
      <c r="BS35" t="s">
        <v>495</v>
      </c>
      <c r="BT35" t="s">
        <v>495</v>
      </c>
      <c r="BU35" t="s">
        <v>495</v>
      </c>
      <c r="BV35" t="s">
        <v>495</v>
      </c>
      <c r="BW35" t="s">
        <v>495</v>
      </c>
      <c r="BX35" t="s">
        <v>495</v>
      </c>
      <c r="BY35" t="s">
        <v>495</v>
      </c>
      <c r="BZ35" t="s">
        <v>495</v>
      </c>
      <c r="CA35" t="s">
        <v>495</v>
      </c>
      <c r="CB35" t="s">
        <v>495</v>
      </c>
      <c r="CC35" t="s">
        <v>495</v>
      </c>
      <c r="CD35" t="s">
        <v>495</v>
      </c>
      <c r="CE35" t="s">
        <v>495</v>
      </c>
      <c r="CF35" t="s">
        <v>495</v>
      </c>
      <c r="CG35" t="s">
        <v>495</v>
      </c>
      <c r="CH35" t="s">
        <v>495</v>
      </c>
      <c r="CI35" t="s">
        <v>495</v>
      </c>
      <c r="CJ35" t="s">
        <v>495</v>
      </c>
      <c r="CK35" t="s">
        <v>495</v>
      </c>
      <c r="CL35" t="s">
        <v>495</v>
      </c>
      <c r="CM35" t="s">
        <v>495</v>
      </c>
      <c r="CN35" t="s">
        <v>495</v>
      </c>
      <c r="CO35" t="s">
        <v>495</v>
      </c>
      <c r="CP35" t="s">
        <v>495</v>
      </c>
      <c r="CQ35" t="s">
        <v>495</v>
      </c>
    </row>
    <row r="36" spans="1:95" x14ac:dyDescent="0.35">
      <c r="A36" t="s">
        <v>281</v>
      </c>
      <c r="B36" s="1">
        <v>44986</v>
      </c>
      <c r="C36" s="1">
        <v>44986</v>
      </c>
      <c r="D36">
        <v>0</v>
      </c>
      <c r="E36">
        <v>0</v>
      </c>
      <c r="F36" t="s">
        <v>495</v>
      </c>
      <c r="G36" t="s">
        <v>495</v>
      </c>
      <c r="H36" t="s">
        <v>495</v>
      </c>
      <c r="I36" t="s">
        <v>495</v>
      </c>
      <c r="J36" t="s">
        <v>495</v>
      </c>
      <c r="K36" t="s">
        <v>495</v>
      </c>
      <c r="L36" t="s">
        <v>495</v>
      </c>
      <c r="M36" t="s">
        <v>495</v>
      </c>
      <c r="N36" t="s">
        <v>495</v>
      </c>
      <c r="O36" t="s">
        <v>495</v>
      </c>
      <c r="P36" t="s">
        <v>495</v>
      </c>
      <c r="Q36" t="s">
        <v>495</v>
      </c>
      <c r="R36" t="s">
        <v>495</v>
      </c>
      <c r="S36" t="s">
        <v>495</v>
      </c>
      <c r="T36" t="s">
        <v>495</v>
      </c>
      <c r="U36" t="s">
        <v>495</v>
      </c>
      <c r="V36" t="s">
        <v>495</v>
      </c>
      <c r="W36" t="s">
        <v>495</v>
      </c>
      <c r="X36" t="s">
        <v>495</v>
      </c>
      <c r="Y36" t="s">
        <v>495</v>
      </c>
      <c r="Z36" t="s">
        <v>495</v>
      </c>
      <c r="AA36" t="s">
        <v>495</v>
      </c>
      <c r="AB36" t="s">
        <v>495</v>
      </c>
      <c r="AC36" t="s">
        <v>495</v>
      </c>
      <c r="AD36" t="s">
        <v>495</v>
      </c>
      <c r="AE36" t="s">
        <v>495</v>
      </c>
      <c r="AF36" t="s">
        <v>495</v>
      </c>
      <c r="AG36" t="s">
        <v>495</v>
      </c>
      <c r="AH36" t="s">
        <v>495</v>
      </c>
      <c r="AI36" t="s">
        <v>495</v>
      </c>
      <c r="AJ36" t="s">
        <v>495</v>
      </c>
      <c r="AK36" t="s">
        <v>495</v>
      </c>
      <c r="AL36" t="s">
        <v>495</v>
      </c>
      <c r="AM36" t="s">
        <v>495</v>
      </c>
      <c r="AN36" t="s">
        <v>495</v>
      </c>
      <c r="AO36" t="s">
        <v>495</v>
      </c>
      <c r="AP36" t="s">
        <v>495</v>
      </c>
      <c r="AQ36" t="s">
        <v>495</v>
      </c>
      <c r="AR36" t="s">
        <v>495</v>
      </c>
      <c r="AS36" t="s">
        <v>495</v>
      </c>
      <c r="AT36" t="s">
        <v>495</v>
      </c>
      <c r="AU36" t="s">
        <v>495</v>
      </c>
      <c r="AV36" t="s">
        <v>495</v>
      </c>
      <c r="AW36" t="s">
        <v>495</v>
      </c>
      <c r="AX36" t="s">
        <v>495</v>
      </c>
      <c r="AY36" t="s">
        <v>495</v>
      </c>
      <c r="AZ36" t="s">
        <v>495</v>
      </c>
      <c r="BA36" t="s">
        <v>495</v>
      </c>
      <c r="BB36" t="s">
        <v>495</v>
      </c>
      <c r="BC36" t="s">
        <v>495</v>
      </c>
      <c r="BD36" t="s">
        <v>495</v>
      </c>
      <c r="BE36" t="s">
        <v>495</v>
      </c>
      <c r="BF36" t="s">
        <v>495</v>
      </c>
      <c r="BG36" t="s">
        <v>495</v>
      </c>
      <c r="BH36" t="s">
        <v>495</v>
      </c>
      <c r="BI36" t="s">
        <v>495</v>
      </c>
      <c r="BJ36" t="s">
        <v>495</v>
      </c>
      <c r="BK36" t="s">
        <v>495</v>
      </c>
      <c r="BL36" t="s">
        <v>495</v>
      </c>
      <c r="BM36" t="s">
        <v>495</v>
      </c>
      <c r="BN36" t="s">
        <v>495</v>
      </c>
      <c r="BO36" t="s">
        <v>495</v>
      </c>
      <c r="BP36" t="s">
        <v>495</v>
      </c>
      <c r="BQ36" t="s">
        <v>495</v>
      </c>
      <c r="BR36" t="s">
        <v>495</v>
      </c>
      <c r="BS36" t="s">
        <v>495</v>
      </c>
      <c r="BT36" t="s">
        <v>495</v>
      </c>
      <c r="BU36" t="s">
        <v>495</v>
      </c>
      <c r="BV36" t="s">
        <v>495</v>
      </c>
      <c r="BW36" t="s">
        <v>495</v>
      </c>
      <c r="BX36" t="s">
        <v>495</v>
      </c>
      <c r="BY36" t="s">
        <v>495</v>
      </c>
      <c r="BZ36" t="s">
        <v>495</v>
      </c>
      <c r="CA36" t="s">
        <v>495</v>
      </c>
      <c r="CB36" t="s">
        <v>495</v>
      </c>
      <c r="CC36" t="s">
        <v>495</v>
      </c>
      <c r="CD36" t="s">
        <v>495</v>
      </c>
      <c r="CE36" t="s">
        <v>495</v>
      </c>
      <c r="CF36" t="s">
        <v>495</v>
      </c>
      <c r="CG36" t="s">
        <v>495</v>
      </c>
      <c r="CH36" t="s">
        <v>495</v>
      </c>
      <c r="CI36" t="s">
        <v>495</v>
      </c>
      <c r="CJ36" t="s">
        <v>495</v>
      </c>
      <c r="CK36" t="s">
        <v>495</v>
      </c>
      <c r="CL36" t="s">
        <v>495</v>
      </c>
      <c r="CM36" t="s">
        <v>495</v>
      </c>
      <c r="CN36" t="s">
        <v>495</v>
      </c>
      <c r="CO36" t="s">
        <v>495</v>
      </c>
      <c r="CP36" t="s">
        <v>495</v>
      </c>
      <c r="CQ36" t="s">
        <v>495</v>
      </c>
    </row>
    <row r="37" spans="1:95" x14ac:dyDescent="0.35">
      <c r="A37" t="s">
        <v>282</v>
      </c>
      <c r="B37" s="1">
        <v>44593</v>
      </c>
      <c r="C37" s="1">
        <v>44986</v>
      </c>
      <c r="D37">
        <v>0</v>
      </c>
      <c r="E37">
        <v>1</v>
      </c>
      <c r="F37">
        <v>0</v>
      </c>
      <c r="G37">
        <v>0</v>
      </c>
      <c r="H37">
        <v>1</v>
      </c>
      <c r="I37">
        <v>1</v>
      </c>
      <c r="J37">
        <v>0</v>
      </c>
      <c r="K37">
        <v>0</v>
      </c>
      <c r="L37">
        <v>0</v>
      </c>
      <c r="M37">
        <v>1</v>
      </c>
      <c r="N37">
        <v>0</v>
      </c>
      <c r="O37">
        <v>1</v>
      </c>
      <c r="P37">
        <v>0</v>
      </c>
      <c r="Q37">
        <v>0</v>
      </c>
      <c r="R37">
        <v>0</v>
      </c>
      <c r="S37">
        <v>0</v>
      </c>
      <c r="T37">
        <v>1</v>
      </c>
      <c r="U37">
        <v>0</v>
      </c>
      <c r="V37">
        <v>0</v>
      </c>
      <c r="W37">
        <v>0</v>
      </c>
      <c r="X37">
        <v>0</v>
      </c>
      <c r="Y37">
        <v>1</v>
      </c>
      <c r="Z37">
        <v>1</v>
      </c>
      <c r="AA37">
        <v>0</v>
      </c>
      <c r="AB37">
        <v>0</v>
      </c>
      <c r="AC37">
        <v>0</v>
      </c>
      <c r="AD37">
        <v>1</v>
      </c>
      <c r="AE37">
        <v>1</v>
      </c>
      <c r="AF37">
        <v>0</v>
      </c>
      <c r="AG37">
        <v>0</v>
      </c>
      <c r="AH37">
        <v>0</v>
      </c>
      <c r="AI37">
        <v>0</v>
      </c>
      <c r="AJ37">
        <v>1</v>
      </c>
      <c r="AK37">
        <v>0</v>
      </c>
      <c r="AL37">
        <v>0</v>
      </c>
      <c r="AM37">
        <v>0</v>
      </c>
      <c r="AN37">
        <v>1</v>
      </c>
      <c r="AO37">
        <v>0</v>
      </c>
      <c r="AP37">
        <v>1</v>
      </c>
      <c r="AQ37">
        <v>0</v>
      </c>
      <c r="AR37">
        <v>1</v>
      </c>
      <c r="AS37">
        <v>1</v>
      </c>
      <c r="AT37">
        <v>1</v>
      </c>
      <c r="AU37">
        <v>0</v>
      </c>
      <c r="AV37">
        <v>1</v>
      </c>
      <c r="AW37">
        <v>1</v>
      </c>
      <c r="AX37">
        <v>1</v>
      </c>
      <c r="AY37">
        <v>1</v>
      </c>
      <c r="AZ37">
        <v>0</v>
      </c>
      <c r="BA37">
        <v>0</v>
      </c>
      <c r="BB37">
        <v>1</v>
      </c>
      <c r="BC37">
        <v>1</v>
      </c>
      <c r="BD37">
        <v>1</v>
      </c>
      <c r="BE37">
        <v>1</v>
      </c>
      <c r="BF37">
        <v>0</v>
      </c>
      <c r="BG37">
        <v>0</v>
      </c>
      <c r="BH37">
        <v>0</v>
      </c>
      <c r="BI37">
        <v>1</v>
      </c>
      <c r="BJ37">
        <v>0</v>
      </c>
      <c r="BK37">
        <v>0</v>
      </c>
      <c r="BL37">
        <v>1</v>
      </c>
      <c r="BM37">
        <v>1</v>
      </c>
      <c r="BN37">
        <v>0</v>
      </c>
      <c r="BO37">
        <v>0</v>
      </c>
      <c r="BP37">
        <v>0</v>
      </c>
      <c r="BQ37">
        <v>0</v>
      </c>
      <c r="BR37">
        <v>0</v>
      </c>
      <c r="BS37">
        <v>1</v>
      </c>
      <c r="BT37">
        <v>1</v>
      </c>
      <c r="BU37">
        <v>0</v>
      </c>
      <c r="BV37">
        <v>0</v>
      </c>
      <c r="BW37">
        <v>1</v>
      </c>
      <c r="BX37">
        <v>0</v>
      </c>
      <c r="BY37">
        <v>0</v>
      </c>
      <c r="BZ37">
        <v>0</v>
      </c>
      <c r="CA37">
        <v>0</v>
      </c>
      <c r="CB37">
        <v>0</v>
      </c>
      <c r="CC37">
        <v>1</v>
      </c>
      <c r="CD37">
        <v>1</v>
      </c>
      <c r="CE37">
        <v>0</v>
      </c>
      <c r="CF37">
        <v>0</v>
      </c>
      <c r="CG37">
        <v>0</v>
      </c>
      <c r="CH37">
        <v>1</v>
      </c>
      <c r="CI37">
        <v>0</v>
      </c>
      <c r="CJ37">
        <v>0</v>
      </c>
      <c r="CK37">
        <v>0</v>
      </c>
      <c r="CL37">
        <v>1</v>
      </c>
      <c r="CM37">
        <v>1</v>
      </c>
      <c r="CN37">
        <v>1</v>
      </c>
      <c r="CO37">
        <v>0</v>
      </c>
      <c r="CP37">
        <v>1</v>
      </c>
      <c r="CQ37">
        <v>0</v>
      </c>
    </row>
    <row r="38" spans="1:95" x14ac:dyDescent="0.35">
      <c r="A38" t="s">
        <v>303</v>
      </c>
      <c r="B38" s="1">
        <v>44986</v>
      </c>
      <c r="C38" s="1">
        <v>44986</v>
      </c>
      <c r="D38">
        <v>0</v>
      </c>
      <c r="E38">
        <v>0</v>
      </c>
      <c r="F38" t="s">
        <v>495</v>
      </c>
      <c r="G38" t="s">
        <v>495</v>
      </c>
      <c r="H38" t="s">
        <v>495</v>
      </c>
      <c r="I38" t="s">
        <v>495</v>
      </c>
      <c r="J38" t="s">
        <v>495</v>
      </c>
      <c r="K38" t="s">
        <v>495</v>
      </c>
      <c r="L38" t="s">
        <v>495</v>
      </c>
      <c r="M38" t="s">
        <v>495</v>
      </c>
      <c r="N38" t="s">
        <v>495</v>
      </c>
      <c r="O38" t="s">
        <v>495</v>
      </c>
      <c r="P38" t="s">
        <v>495</v>
      </c>
      <c r="Q38" t="s">
        <v>495</v>
      </c>
      <c r="R38" t="s">
        <v>495</v>
      </c>
      <c r="S38" t="s">
        <v>495</v>
      </c>
      <c r="T38" t="s">
        <v>495</v>
      </c>
      <c r="U38" t="s">
        <v>495</v>
      </c>
      <c r="V38" t="s">
        <v>495</v>
      </c>
      <c r="W38" t="s">
        <v>495</v>
      </c>
      <c r="X38" t="s">
        <v>495</v>
      </c>
      <c r="Y38" t="s">
        <v>495</v>
      </c>
      <c r="Z38" t="s">
        <v>495</v>
      </c>
      <c r="AA38" t="s">
        <v>495</v>
      </c>
      <c r="AB38" t="s">
        <v>495</v>
      </c>
      <c r="AC38" t="s">
        <v>495</v>
      </c>
      <c r="AD38" t="s">
        <v>495</v>
      </c>
      <c r="AE38" t="s">
        <v>495</v>
      </c>
      <c r="AF38" t="s">
        <v>495</v>
      </c>
      <c r="AG38" t="s">
        <v>495</v>
      </c>
      <c r="AH38" t="s">
        <v>495</v>
      </c>
      <c r="AI38" t="s">
        <v>495</v>
      </c>
      <c r="AJ38" t="s">
        <v>495</v>
      </c>
      <c r="AK38" t="s">
        <v>495</v>
      </c>
      <c r="AL38" t="s">
        <v>495</v>
      </c>
      <c r="AM38" t="s">
        <v>495</v>
      </c>
      <c r="AN38" t="s">
        <v>495</v>
      </c>
      <c r="AO38" t="s">
        <v>495</v>
      </c>
      <c r="AP38" t="s">
        <v>495</v>
      </c>
      <c r="AQ38" t="s">
        <v>495</v>
      </c>
      <c r="AR38" t="s">
        <v>495</v>
      </c>
      <c r="AS38" t="s">
        <v>495</v>
      </c>
      <c r="AT38" t="s">
        <v>495</v>
      </c>
      <c r="AU38" t="s">
        <v>495</v>
      </c>
      <c r="AV38" t="s">
        <v>495</v>
      </c>
      <c r="AW38" t="s">
        <v>495</v>
      </c>
      <c r="AX38" t="s">
        <v>495</v>
      </c>
      <c r="AY38" t="s">
        <v>495</v>
      </c>
      <c r="AZ38" t="s">
        <v>495</v>
      </c>
      <c r="BA38" t="s">
        <v>495</v>
      </c>
      <c r="BB38" t="s">
        <v>495</v>
      </c>
      <c r="BC38" t="s">
        <v>495</v>
      </c>
      <c r="BD38" t="s">
        <v>495</v>
      </c>
      <c r="BE38" t="s">
        <v>495</v>
      </c>
      <c r="BF38" t="s">
        <v>495</v>
      </c>
      <c r="BG38" t="s">
        <v>495</v>
      </c>
      <c r="BH38" t="s">
        <v>495</v>
      </c>
      <c r="BI38" t="s">
        <v>495</v>
      </c>
      <c r="BJ38" t="s">
        <v>495</v>
      </c>
      <c r="BK38" t="s">
        <v>495</v>
      </c>
      <c r="BL38" t="s">
        <v>495</v>
      </c>
      <c r="BM38" t="s">
        <v>495</v>
      </c>
      <c r="BN38" t="s">
        <v>495</v>
      </c>
      <c r="BO38" t="s">
        <v>495</v>
      </c>
      <c r="BP38" t="s">
        <v>495</v>
      </c>
      <c r="BQ38" t="s">
        <v>495</v>
      </c>
      <c r="BR38" t="s">
        <v>495</v>
      </c>
      <c r="BS38" t="s">
        <v>495</v>
      </c>
      <c r="BT38" t="s">
        <v>495</v>
      </c>
      <c r="BU38" t="s">
        <v>495</v>
      </c>
      <c r="BV38" t="s">
        <v>495</v>
      </c>
      <c r="BW38" t="s">
        <v>495</v>
      </c>
      <c r="BX38" t="s">
        <v>495</v>
      </c>
      <c r="BY38" t="s">
        <v>495</v>
      </c>
      <c r="BZ38" t="s">
        <v>495</v>
      </c>
      <c r="CA38" t="s">
        <v>495</v>
      </c>
      <c r="CB38" t="s">
        <v>495</v>
      </c>
      <c r="CC38" t="s">
        <v>495</v>
      </c>
      <c r="CD38" t="s">
        <v>495</v>
      </c>
      <c r="CE38" t="s">
        <v>495</v>
      </c>
      <c r="CF38" t="s">
        <v>495</v>
      </c>
      <c r="CG38" t="s">
        <v>495</v>
      </c>
      <c r="CH38" t="s">
        <v>495</v>
      </c>
      <c r="CI38" t="s">
        <v>495</v>
      </c>
      <c r="CJ38" t="s">
        <v>495</v>
      </c>
      <c r="CK38" t="s">
        <v>495</v>
      </c>
      <c r="CL38" t="s">
        <v>495</v>
      </c>
      <c r="CM38" t="s">
        <v>495</v>
      </c>
      <c r="CN38" t="s">
        <v>495</v>
      </c>
      <c r="CO38" t="s">
        <v>495</v>
      </c>
      <c r="CP38" t="s">
        <v>495</v>
      </c>
      <c r="CQ38" t="s">
        <v>495</v>
      </c>
    </row>
    <row r="39" spans="1:95" x14ac:dyDescent="0.35">
      <c r="A39" t="s">
        <v>304</v>
      </c>
      <c r="B39" s="1">
        <v>44986</v>
      </c>
      <c r="C39" s="1">
        <v>44986</v>
      </c>
      <c r="D39">
        <v>1</v>
      </c>
      <c r="E39">
        <v>0</v>
      </c>
      <c r="F39" t="s">
        <v>495</v>
      </c>
      <c r="G39" t="s">
        <v>495</v>
      </c>
      <c r="H39" t="s">
        <v>495</v>
      </c>
      <c r="I39" t="s">
        <v>495</v>
      </c>
      <c r="J39" t="s">
        <v>495</v>
      </c>
      <c r="K39" t="s">
        <v>495</v>
      </c>
      <c r="L39" t="s">
        <v>495</v>
      </c>
      <c r="M39" t="s">
        <v>495</v>
      </c>
      <c r="N39" t="s">
        <v>495</v>
      </c>
      <c r="O39" t="s">
        <v>495</v>
      </c>
      <c r="P39" t="s">
        <v>495</v>
      </c>
      <c r="Q39" t="s">
        <v>495</v>
      </c>
      <c r="R39" t="s">
        <v>495</v>
      </c>
      <c r="S39" t="s">
        <v>495</v>
      </c>
      <c r="T39" t="s">
        <v>495</v>
      </c>
      <c r="U39" t="s">
        <v>495</v>
      </c>
      <c r="V39" t="s">
        <v>495</v>
      </c>
      <c r="W39" t="s">
        <v>495</v>
      </c>
      <c r="X39" t="s">
        <v>495</v>
      </c>
      <c r="Y39" t="s">
        <v>495</v>
      </c>
      <c r="Z39" t="s">
        <v>495</v>
      </c>
      <c r="AA39" t="s">
        <v>495</v>
      </c>
      <c r="AB39" t="s">
        <v>495</v>
      </c>
      <c r="AC39" t="s">
        <v>495</v>
      </c>
      <c r="AD39" t="s">
        <v>495</v>
      </c>
      <c r="AE39" t="s">
        <v>495</v>
      </c>
      <c r="AF39" t="s">
        <v>495</v>
      </c>
      <c r="AG39" t="s">
        <v>495</v>
      </c>
      <c r="AH39" t="s">
        <v>495</v>
      </c>
      <c r="AI39" t="s">
        <v>495</v>
      </c>
      <c r="AJ39" t="s">
        <v>495</v>
      </c>
      <c r="AK39" t="s">
        <v>495</v>
      </c>
      <c r="AL39" t="s">
        <v>495</v>
      </c>
      <c r="AM39" t="s">
        <v>495</v>
      </c>
      <c r="AN39" t="s">
        <v>495</v>
      </c>
      <c r="AO39" t="s">
        <v>495</v>
      </c>
      <c r="AP39" t="s">
        <v>495</v>
      </c>
      <c r="AQ39" t="s">
        <v>495</v>
      </c>
      <c r="AR39" t="s">
        <v>495</v>
      </c>
      <c r="AS39" t="s">
        <v>495</v>
      </c>
      <c r="AT39" t="s">
        <v>495</v>
      </c>
      <c r="AU39" t="s">
        <v>495</v>
      </c>
      <c r="AV39" t="s">
        <v>495</v>
      </c>
      <c r="AW39" t="s">
        <v>495</v>
      </c>
      <c r="AX39" t="s">
        <v>495</v>
      </c>
      <c r="AY39" t="s">
        <v>495</v>
      </c>
      <c r="AZ39" t="s">
        <v>495</v>
      </c>
      <c r="BA39" t="s">
        <v>495</v>
      </c>
      <c r="BB39" t="s">
        <v>495</v>
      </c>
      <c r="BC39" t="s">
        <v>495</v>
      </c>
      <c r="BD39" t="s">
        <v>495</v>
      </c>
      <c r="BE39" t="s">
        <v>495</v>
      </c>
      <c r="BF39" t="s">
        <v>495</v>
      </c>
      <c r="BG39" t="s">
        <v>495</v>
      </c>
      <c r="BH39" t="s">
        <v>495</v>
      </c>
      <c r="BI39" t="s">
        <v>495</v>
      </c>
      <c r="BJ39" t="s">
        <v>495</v>
      </c>
      <c r="BK39" t="s">
        <v>495</v>
      </c>
      <c r="BL39" t="s">
        <v>495</v>
      </c>
      <c r="BM39" t="s">
        <v>495</v>
      </c>
      <c r="BN39" t="s">
        <v>495</v>
      </c>
      <c r="BO39" t="s">
        <v>495</v>
      </c>
      <c r="BP39" t="s">
        <v>495</v>
      </c>
      <c r="BQ39" t="s">
        <v>495</v>
      </c>
      <c r="BR39" t="s">
        <v>495</v>
      </c>
      <c r="BS39" t="s">
        <v>495</v>
      </c>
      <c r="BT39" t="s">
        <v>495</v>
      </c>
      <c r="BU39" t="s">
        <v>495</v>
      </c>
      <c r="BV39" t="s">
        <v>495</v>
      </c>
      <c r="BW39" t="s">
        <v>495</v>
      </c>
      <c r="BX39" t="s">
        <v>495</v>
      </c>
      <c r="BY39" t="s">
        <v>495</v>
      </c>
      <c r="BZ39" t="s">
        <v>495</v>
      </c>
      <c r="CA39" t="s">
        <v>495</v>
      </c>
      <c r="CB39" t="s">
        <v>495</v>
      </c>
      <c r="CC39" t="s">
        <v>495</v>
      </c>
      <c r="CD39" t="s">
        <v>495</v>
      </c>
      <c r="CE39" t="s">
        <v>495</v>
      </c>
      <c r="CF39" t="s">
        <v>495</v>
      </c>
      <c r="CG39" t="s">
        <v>495</v>
      </c>
      <c r="CH39" t="s">
        <v>495</v>
      </c>
      <c r="CI39" t="s">
        <v>495</v>
      </c>
      <c r="CJ39" t="s">
        <v>495</v>
      </c>
      <c r="CK39" t="s">
        <v>495</v>
      </c>
      <c r="CL39" t="s">
        <v>495</v>
      </c>
      <c r="CM39" t="s">
        <v>495</v>
      </c>
      <c r="CN39" t="s">
        <v>495</v>
      </c>
      <c r="CO39" t="s">
        <v>495</v>
      </c>
      <c r="CP39" t="s">
        <v>495</v>
      </c>
      <c r="CQ39" t="s">
        <v>495</v>
      </c>
    </row>
    <row r="40" spans="1:95" x14ac:dyDescent="0.35">
      <c r="A40" t="s">
        <v>307</v>
      </c>
      <c r="B40" s="1">
        <v>44986</v>
      </c>
      <c r="C40" s="1">
        <v>44986</v>
      </c>
      <c r="D40">
        <v>0</v>
      </c>
      <c r="E40">
        <v>0</v>
      </c>
      <c r="F40" t="s">
        <v>495</v>
      </c>
      <c r="G40" t="s">
        <v>495</v>
      </c>
      <c r="H40" t="s">
        <v>495</v>
      </c>
      <c r="I40" t="s">
        <v>495</v>
      </c>
      <c r="J40" t="s">
        <v>495</v>
      </c>
      <c r="K40" t="s">
        <v>495</v>
      </c>
      <c r="L40" t="s">
        <v>495</v>
      </c>
      <c r="M40" t="s">
        <v>495</v>
      </c>
      <c r="N40" t="s">
        <v>495</v>
      </c>
      <c r="O40" t="s">
        <v>495</v>
      </c>
      <c r="P40" t="s">
        <v>495</v>
      </c>
      <c r="Q40" t="s">
        <v>495</v>
      </c>
      <c r="R40" t="s">
        <v>495</v>
      </c>
      <c r="S40" t="s">
        <v>495</v>
      </c>
      <c r="T40" t="s">
        <v>495</v>
      </c>
      <c r="U40" t="s">
        <v>495</v>
      </c>
      <c r="V40" t="s">
        <v>495</v>
      </c>
      <c r="W40" t="s">
        <v>495</v>
      </c>
      <c r="X40" t="s">
        <v>495</v>
      </c>
      <c r="Y40" t="s">
        <v>495</v>
      </c>
      <c r="Z40" t="s">
        <v>495</v>
      </c>
      <c r="AA40" t="s">
        <v>495</v>
      </c>
      <c r="AB40" t="s">
        <v>495</v>
      </c>
      <c r="AC40" t="s">
        <v>495</v>
      </c>
      <c r="AD40" t="s">
        <v>495</v>
      </c>
      <c r="AE40" t="s">
        <v>495</v>
      </c>
      <c r="AF40" t="s">
        <v>495</v>
      </c>
      <c r="AG40" t="s">
        <v>495</v>
      </c>
      <c r="AH40" t="s">
        <v>495</v>
      </c>
      <c r="AI40" t="s">
        <v>495</v>
      </c>
      <c r="AJ40" t="s">
        <v>495</v>
      </c>
      <c r="AK40" t="s">
        <v>495</v>
      </c>
      <c r="AL40" t="s">
        <v>495</v>
      </c>
      <c r="AM40" t="s">
        <v>495</v>
      </c>
      <c r="AN40" t="s">
        <v>495</v>
      </c>
      <c r="AO40" t="s">
        <v>495</v>
      </c>
      <c r="AP40" t="s">
        <v>495</v>
      </c>
      <c r="AQ40" t="s">
        <v>495</v>
      </c>
      <c r="AR40" t="s">
        <v>495</v>
      </c>
      <c r="AS40" t="s">
        <v>495</v>
      </c>
      <c r="AT40" t="s">
        <v>495</v>
      </c>
      <c r="AU40" t="s">
        <v>495</v>
      </c>
      <c r="AV40" t="s">
        <v>495</v>
      </c>
      <c r="AW40" t="s">
        <v>495</v>
      </c>
      <c r="AX40" t="s">
        <v>495</v>
      </c>
      <c r="AY40" t="s">
        <v>495</v>
      </c>
      <c r="AZ40" t="s">
        <v>495</v>
      </c>
      <c r="BA40" t="s">
        <v>495</v>
      </c>
      <c r="BB40" t="s">
        <v>495</v>
      </c>
      <c r="BC40" t="s">
        <v>495</v>
      </c>
      <c r="BD40" t="s">
        <v>495</v>
      </c>
      <c r="BE40" t="s">
        <v>495</v>
      </c>
      <c r="BF40" t="s">
        <v>495</v>
      </c>
      <c r="BG40" t="s">
        <v>495</v>
      </c>
      <c r="BH40" t="s">
        <v>495</v>
      </c>
      <c r="BI40" t="s">
        <v>495</v>
      </c>
      <c r="BJ40" t="s">
        <v>495</v>
      </c>
      <c r="BK40" t="s">
        <v>495</v>
      </c>
      <c r="BL40" t="s">
        <v>495</v>
      </c>
      <c r="BM40" t="s">
        <v>495</v>
      </c>
      <c r="BN40" t="s">
        <v>495</v>
      </c>
      <c r="BO40" t="s">
        <v>495</v>
      </c>
      <c r="BP40" t="s">
        <v>495</v>
      </c>
      <c r="BQ40" t="s">
        <v>495</v>
      </c>
      <c r="BR40" t="s">
        <v>495</v>
      </c>
      <c r="BS40" t="s">
        <v>495</v>
      </c>
      <c r="BT40" t="s">
        <v>495</v>
      </c>
      <c r="BU40" t="s">
        <v>495</v>
      </c>
      <c r="BV40" t="s">
        <v>495</v>
      </c>
      <c r="BW40" t="s">
        <v>495</v>
      </c>
      <c r="BX40" t="s">
        <v>495</v>
      </c>
      <c r="BY40" t="s">
        <v>495</v>
      </c>
      <c r="BZ40" t="s">
        <v>495</v>
      </c>
      <c r="CA40" t="s">
        <v>495</v>
      </c>
      <c r="CB40" t="s">
        <v>495</v>
      </c>
      <c r="CC40" t="s">
        <v>495</v>
      </c>
      <c r="CD40" t="s">
        <v>495</v>
      </c>
      <c r="CE40" t="s">
        <v>495</v>
      </c>
      <c r="CF40" t="s">
        <v>495</v>
      </c>
      <c r="CG40" t="s">
        <v>495</v>
      </c>
      <c r="CH40" t="s">
        <v>495</v>
      </c>
      <c r="CI40" t="s">
        <v>495</v>
      </c>
      <c r="CJ40" t="s">
        <v>495</v>
      </c>
      <c r="CK40" t="s">
        <v>495</v>
      </c>
      <c r="CL40" t="s">
        <v>495</v>
      </c>
      <c r="CM40" t="s">
        <v>495</v>
      </c>
      <c r="CN40" t="s">
        <v>495</v>
      </c>
      <c r="CO40" t="s">
        <v>495</v>
      </c>
      <c r="CP40" t="s">
        <v>495</v>
      </c>
      <c r="CQ40" t="s">
        <v>495</v>
      </c>
    </row>
    <row r="41" spans="1:95" x14ac:dyDescent="0.35">
      <c r="A41" t="s">
        <v>308</v>
      </c>
      <c r="B41" s="1">
        <v>44706</v>
      </c>
      <c r="C41" s="1">
        <v>44986</v>
      </c>
      <c r="D41">
        <v>1</v>
      </c>
      <c r="E41">
        <v>0</v>
      </c>
      <c r="F41" t="s">
        <v>495</v>
      </c>
      <c r="G41" t="s">
        <v>495</v>
      </c>
      <c r="H41" t="s">
        <v>495</v>
      </c>
      <c r="I41" t="s">
        <v>495</v>
      </c>
      <c r="J41" t="s">
        <v>495</v>
      </c>
      <c r="K41" t="s">
        <v>495</v>
      </c>
      <c r="L41" t="s">
        <v>495</v>
      </c>
      <c r="M41" t="s">
        <v>495</v>
      </c>
      <c r="N41" t="s">
        <v>495</v>
      </c>
      <c r="O41" t="s">
        <v>495</v>
      </c>
      <c r="P41" t="s">
        <v>495</v>
      </c>
      <c r="Q41" t="s">
        <v>495</v>
      </c>
      <c r="R41" t="s">
        <v>495</v>
      </c>
      <c r="S41" t="s">
        <v>495</v>
      </c>
      <c r="T41" t="s">
        <v>495</v>
      </c>
      <c r="U41" t="s">
        <v>495</v>
      </c>
      <c r="V41" t="s">
        <v>495</v>
      </c>
      <c r="W41" t="s">
        <v>495</v>
      </c>
      <c r="X41" t="s">
        <v>495</v>
      </c>
      <c r="Y41" t="s">
        <v>495</v>
      </c>
      <c r="Z41" t="s">
        <v>495</v>
      </c>
      <c r="AA41" t="s">
        <v>495</v>
      </c>
      <c r="AB41" t="s">
        <v>495</v>
      </c>
      <c r="AC41" t="s">
        <v>495</v>
      </c>
      <c r="AD41" t="s">
        <v>495</v>
      </c>
      <c r="AE41" t="s">
        <v>495</v>
      </c>
      <c r="AF41" t="s">
        <v>495</v>
      </c>
      <c r="AG41" t="s">
        <v>495</v>
      </c>
      <c r="AH41" t="s">
        <v>495</v>
      </c>
      <c r="AI41" t="s">
        <v>495</v>
      </c>
      <c r="AJ41" t="s">
        <v>495</v>
      </c>
      <c r="AK41" t="s">
        <v>495</v>
      </c>
      <c r="AL41" t="s">
        <v>495</v>
      </c>
      <c r="AM41" t="s">
        <v>495</v>
      </c>
      <c r="AN41" t="s">
        <v>495</v>
      </c>
      <c r="AO41" t="s">
        <v>495</v>
      </c>
      <c r="AP41" t="s">
        <v>495</v>
      </c>
      <c r="AQ41" t="s">
        <v>495</v>
      </c>
      <c r="AR41" t="s">
        <v>495</v>
      </c>
      <c r="AS41" t="s">
        <v>495</v>
      </c>
      <c r="AT41" t="s">
        <v>495</v>
      </c>
      <c r="AU41" t="s">
        <v>495</v>
      </c>
      <c r="AV41" t="s">
        <v>495</v>
      </c>
      <c r="AW41" t="s">
        <v>495</v>
      </c>
      <c r="AX41" t="s">
        <v>495</v>
      </c>
      <c r="AY41" t="s">
        <v>495</v>
      </c>
      <c r="AZ41" t="s">
        <v>495</v>
      </c>
      <c r="BA41" t="s">
        <v>495</v>
      </c>
      <c r="BB41" t="s">
        <v>495</v>
      </c>
      <c r="BC41" t="s">
        <v>495</v>
      </c>
      <c r="BD41" t="s">
        <v>495</v>
      </c>
      <c r="BE41" t="s">
        <v>495</v>
      </c>
      <c r="BF41" t="s">
        <v>495</v>
      </c>
      <c r="BG41" t="s">
        <v>495</v>
      </c>
      <c r="BH41" t="s">
        <v>495</v>
      </c>
      <c r="BI41" t="s">
        <v>495</v>
      </c>
      <c r="BJ41" t="s">
        <v>495</v>
      </c>
      <c r="BK41" t="s">
        <v>495</v>
      </c>
      <c r="BL41" t="s">
        <v>495</v>
      </c>
      <c r="BM41" t="s">
        <v>495</v>
      </c>
      <c r="BN41" t="s">
        <v>495</v>
      </c>
      <c r="BO41" t="s">
        <v>495</v>
      </c>
      <c r="BP41" t="s">
        <v>495</v>
      </c>
      <c r="BQ41" t="s">
        <v>495</v>
      </c>
      <c r="BR41" t="s">
        <v>495</v>
      </c>
      <c r="BS41" t="s">
        <v>495</v>
      </c>
      <c r="BT41" t="s">
        <v>495</v>
      </c>
      <c r="BU41" t="s">
        <v>495</v>
      </c>
      <c r="BV41" t="s">
        <v>495</v>
      </c>
      <c r="BW41" t="s">
        <v>495</v>
      </c>
      <c r="BX41" t="s">
        <v>495</v>
      </c>
      <c r="BY41" t="s">
        <v>495</v>
      </c>
      <c r="BZ41" t="s">
        <v>495</v>
      </c>
      <c r="CA41" t="s">
        <v>495</v>
      </c>
      <c r="CB41" t="s">
        <v>495</v>
      </c>
      <c r="CC41" t="s">
        <v>495</v>
      </c>
      <c r="CD41" t="s">
        <v>495</v>
      </c>
      <c r="CE41" t="s">
        <v>495</v>
      </c>
      <c r="CF41" t="s">
        <v>495</v>
      </c>
      <c r="CG41" t="s">
        <v>495</v>
      </c>
      <c r="CH41" t="s">
        <v>495</v>
      </c>
      <c r="CI41" t="s">
        <v>495</v>
      </c>
      <c r="CJ41" t="s">
        <v>495</v>
      </c>
      <c r="CK41" t="s">
        <v>495</v>
      </c>
      <c r="CL41" t="s">
        <v>495</v>
      </c>
      <c r="CM41" t="s">
        <v>495</v>
      </c>
      <c r="CN41" t="s">
        <v>495</v>
      </c>
      <c r="CO41" t="s">
        <v>495</v>
      </c>
      <c r="CP41" t="s">
        <v>495</v>
      </c>
      <c r="CQ41" t="s">
        <v>495</v>
      </c>
    </row>
    <row r="42" spans="1:95" x14ac:dyDescent="0.35">
      <c r="A42" t="s">
        <v>310</v>
      </c>
      <c r="B42" s="1">
        <v>44986</v>
      </c>
      <c r="C42" s="1">
        <v>44986</v>
      </c>
      <c r="D42">
        <v>0</v>
      </c>
      <c r="E42">
        <v>0</v>
      </c>
      <c r="F42" t="s">
        <v>495</v>
      </c>
      <c r="G42" t="s">
        <v>495</v>
      </c>
      <c r="H42" t="s">
        <v>495</v>
      </c>
      <c r="I42" t="s">
        <v>495</v>
      </c>
      <c r="J42" t="s">
        <v>495</v>
      </c>
      <c r="K42" t="s">
        <v>495</v>
      </c>
      <c r="L42" t="s">
        <v>495</v>
      </c>
      <c r="M42" t="s">
        <v>495</v>
      </c>
      <c r="N42" t="s">
        <v>495</v>
      </c>
      <c r="O42" t="s">
        <v>495</v>
      </c>
      <c r="P42" t="s">
        <v>495</v>
      </c>
      <c r="Q42" t="s">
        <v>495</v>
      </c>
      <c r="R42" t="s">
        <v>495</v>
      </c>
      <c r="S42" t="s">
        <v>495</v>
      </c>
      <c r="T42" t="s">
        <v>495</v>
      </c>
      <c r="U42" t="s">
        <v>495</v>
      </c>
      <c r="V42" t="s">
        <v>495</v>
      </c>
      <c r="W42" t="s">
        <v>495</v>
      </c>
      <c r="X42" t="s">
        <v>495</v>
      </c>
      <c r="Y42" t="s">
        <v>495</v>
      </c>
      <c r="Z42" t="s">
        <v>495</v>
      </c>
      <c r="AA42" t="s">
        <v>495</v>
      </c>
      <c r="AB42" t="s">
        <v>495</v>
      </c>
      <c r="AC42" t="s">
        <v>495</v>
      </c>
      <c r="AD42" t="s">
        <v>495</v>
      </c>
      <c r="AE42" t="s">
        <v>495</v>
      </c>
      <c r="AF42" t="s">
        <v>495</v>
      </c>
      <c r="AG42" t="s">
        <v>495</v>
      </c>
      <c r="AH42" t="s">
        <v>495</v>
      </c>
      <c r="AI42" t="s">
        <v>495</v>
      </c>
      <c r="AJ42" t="s">
        <v>495</v>
      </c>
      <c r="AK42" t="s">
        <v>495</v>
      </c>
      <c r="AL42" t="s">
        <v>495</v>
      </c>
      <c r="AM42" t="s">
        <v>495</v>
      </c>
      <c r="AN42" t="s">
        <v>495</v>
      </c>
      <c r="AO42" t="s">
        <v>495</v>
      </c>
      <c r="AP42" t="s">
        <v>495</v>
      </c>
      <c r="AQ42" t="s">
        <v>495</v>
      </c>
      <c r="AR42" t="s">
        <v>495</v>
      </c>
      <c r="AS42" t="s">
        <v>495</v>
      </c>
      <c r="AT42" t="s">
        <v>495</v>
      </c>
      <c r="AU42" t="s">
        <v>495</v>
      </c>
      <c r="AV42" t="s">
        <v>495</v>
      </c>
      <c r="AW42" t="s">
        <v>495</v>
      </c>
      <c r="AX42" t="s">
        <v>495</v>
      </c>
      <c r="AY42" t="s">
        <v>495</v>
      </c>
      <c r="AZ42" t="s">
        <v>495</v>
      </c>
      <c r="BA42" t="s">
        <v>495</v>
      </c>
      <c r="BB42" t="s">
        <v>495</v>
      </c>
      <c r="BC42" t="s">
        <v>495</v>
      </c>
      <c r="BD42" t="s">
        <v>495</v>
      </c>
      <c r="BE42" t="s">
        <v>495</v>
      </c>
      <c r="BF42" t="s">
        <v>495</v>
      </c>
      <c r="BG42" t="s">
        <v>495</v>
      </c>
      <c r="BH42" t="s">
        <v>495</v>
      </c>
      <c r="BI42" t="s">
        <v>495</v>
      </c>
      <c r="BJ42" t="s">
        <v>495</v>
      </c>
      <c r="BK42" t="s">
        <v>495</v>
      </c>
      <c r="BL42" t="s">
        <v>495</v>
      </c>
      <c r="BM42" t="s">
        <v>495</v>
      </c>
      <c r="BN42" t="s">
        <v>495</v>
      </c>
      <c r="BO42" t="s">
        <v>495</v>
      </c>
      <c r="BP42" t="s">
        <v>495</v>
      </c>
      <c r="BQ42" t="s">
        <v>495</v>
      </c>
      <c r="BR42" t="s">
        <v>495</v>
      </c>
      <c r="BS42" t="s">
        <v>495</v>
      </c>
      <c r="BT42" t="s">
        <v>495</v>
      </c>
      <c r="BU42" t="s">
        <v>495</v>
      </c>
      <c r="BV42" t="s">
        <v>495</v>
      </c>
      <c r="BW42" t="s">
        <v>495</v>
      </c>
      <c r="BX42" t="s">
        <v>495</v>
      </c>
      <c r="BY42" t="s">
        <v>495</v>
      </c>
      <c r="BZ42" t="s">
        <v>495</v>
      </c>
      <c r="CA42" t="s">
        <v>495</v>
      </c>
      <c r="CB42" t="s">
        <v>495</v>
      </c>
      <c r="CC42" t="s">
        <v>495</v>
      </c>
      <c r="CD42" t="s">
        <v>495</v>
      </c>
      <c r="CE42" t="s">
        <v>495</v>
      </c>
      <c r="CF42" t="s">
        <v>495</v>
      </c>
      <c r="CG42" t="s">
        <v>495</v>
      </c>
      <c r="CH42" t="s">
        <v>495</v>
      </c>
      <c r="CI42" t="s">
        <v>495</v>
      </c>
      <c r="CJ42" t="s">
        <v>495</v>
      </c>
      <c r="CK42" t="s">
        <v>495</v>
      </c>
      <c r="CL42" t="s">
        <v>495</v>
      </c>
      <c r="CM42" t="s">
        <v>495</v>
      </c>
      <c r="CN42" t="s">
        <v>495</v>
      </c>
      <c r="CO42" t="s">
        <v>495</v>
      </c>
      <c r="CP42" t="s">
        <v>495</v>
      </c>
      <c r="CQ42" t="s">
        <v>495</v>
      </c>
    </row>
    <row r="43" spans="1:95" x14ac:dyDescent="0.35">
      <c r="A43" t="s">
        <v>311</v>
      </c>
      <c r="B43" s="1">
        <v>44986</v>
      </c>
      <c r="C43" s="1">
        <v>44986</v>
      </c>
      <c r="D43">
        <v>0</v>
      </c>
      <c r="E43">
        <v>0</v>
      </c>
      <c r="F43" t="s">
        <v>495</v>
      </c>
      <c r="G43" t="s">
        <v>495</v>
      </c>
      <c r="H43" t="s">
        <v>495</v>
      </c>
      <c r="I43" t="s">
        <v>495</v>
      </c>
      <c r="J43" t="s">
        <v>495</v>
      </c>
      <c r="K43" t="s">
        <v>495</v>
      </c>
      <c r="L43" t="s">
        <v>495</v>
      </c>
      <c r="M43" t="s">
        <v>495</v>
      </c>
      <c r="N43" t="s">
        <v>495</v>
      </c>
      <c r="O43" t="s">
        <v>495</v>
      </c>
      <c r="P43" t="s">
        <v>495</v>
      </c>
      <c r="Q43" t="s">
        <v>495</v>
      </c>
      <c r="R43" t="s">
        <v>495</v>
      </c>
      <c r="S43" t="s">
        <v>495</v>
      </c>
      <c r="T43" t="s">
        <v>495</v>
      </c>
      <c r="U43" t="s">
        <v>495</v>
      </c>
      <c r="V43" t="s">
        <v>495</v>
      </c>
      <c r="W43" t="s">
        <v>495</v>
      </c>
      <c r="X43" t="s">
        <v>495</v>
      </c>
      <c r="Y43" t="s">
        <v>495</v>
      </c>
      <c r="Z43" t="s">
        <v>495</v>
      </c>
      <c r="AA43" t="s">
        <v>495</v>
      </c>
      <c r="AB43" t="s">
        <v>495</v>
      </c>
      <c r="AC43" t="s">
        <v>495</v>
      </c>
      <c r="AD43" t="s">
        <v>495</v>
      </c>
      <c r="AE43" t="s">
        <v>495</v>
      </c>
      <c r="AF43" t="s">
        <v>495</v>
      </c>
      <c r="AG43" t="s">
        <v>495</v>
      </c>
      <c r="AH43" t="s">
        <v>495</v>
      </c>
      <c r="AI43" t="s">
        <v>495</v>
      </c>
      <c r="AJ43" t="s">
        <v>495</v>
      </c>
      <c r="AK43" t="s">
        <v>495</v>
      </c>
      <c r="AL43" t="s">
        <v>495</v>
      </c>
      <c r="AM43" t="s">
        <v>495</v>
      </c>
      <c r="AN43" t="s">
        <v>495</v>
      </c>
      <c r="AO43" t="s">
        <v>495</v>
      </c>
      <c r="AP43" t="s">
        <v>495</v>
      </c>
      <c r="AQ43" t="s">
        <v>495</v>
      </c>
      <c r="AR43" t="s">
        <v>495</v>
      </c>
      <c r="AS43" t="s">
        <v>495</v>
      </c>
      <c r="AT43" t="s">
        <v>495</v>
      </c>
      <c r="AU43" t="s">
        <v>495</v>
      </c>
      <c r="AV43" t="s">
        <v>495</v>
      </c>
      <c r="AW43" t="s">
        <v>495</v>
      </c>
      <c r="AX43" t="s">
        <v>495</v>
      </c>
      <c r="AY43" t="s">
        <v>495</v>
      </c>
      <c r="AZ43" t="s">
        <v>495</v>
      </c>
      <c r="BA43" t="s">
        <v>495</v>
      </c>
      <c r="BB43" t="s">
        <v>495</v>
      </c>
      <c r="BC43" t="s">
        <v>495</v>
      </c>
      <c r="BD43" t="s">
        <v>495</v>
      </c>
      <c r="BE43" t="s">
        <v>495</v>
      </c>
      <c r="BF43" t="s">
        <v>495</v>
      </c>
      <c r="BG43" t="s">
        <v>495</v>
      </c>
      <c r="BH43" t="s">
        <v>495</v>
      </c>
      <c r="BI43" t="s">
        <v>495</v>
      </c>
      <c r="BJ43" t="s">
        <v>495</v>
      </c>
      <c r="BK43" t="s">
        <v>495</v>
      </c>
      <c r="BL43" t="s">
        <v>495</v>
      </c>
      <c r="BM43" t="s">
        <v>495</v>
      </c>
      <c r="BN43" t="s">
        <v>495</v>
      </c>
      <c r="BO43" t="s">
        <v>495</v>
      </c>
      <c r="BP43" t="s">
        <v>495</v>
      </c>
      <c r="BQ43" t="s">
        <v>495</v>
      </c>
      <c r="BR43" t="s">
        <v>495</v>
      </c>
      <c r="BS43" t="s">
        <v>495</v>
      </c>
      <c r="BT43" t="s">
        <v>495</v>
      </c>
      <c r="BU43" t="s">
        <v>495</v>
      </c>
      <c r="BV43" t="s">
        <v>495</v>
      </c>
      <c r="BW43" t="s">
        <v>495</v>
      </c>
      <c r="BX43" t="s">
        <v>495</v>
      </c>
      <c r="BY43" t="s">
        <v>495</v>
      </c>
      <c r="BZ43" t="s">
        <v>495</v>
      </c>
      <c r="CA43" t="s">
        <v>495</v>
      </c>
      <c r="CB43" t="s">
        <v>495</v>
      </c>
      <c r="CC43" t="s">
        <v>495</v>
      </c>
      <c r="CD43" t="s">
        <v>495</v>
      </c>
      <c r="CE43" t="s">
        <v>495</v>
      </c>
      <c r="CF43" t="s">
        <v>495</v>
      </c>
      <c r="CG43" t="s">
        <v>495</v>
      </c>
      <c r="CH43" t="s">
        <v>495</v>
      </c>
      <c r="CI43" t="s">
        <v>495</v>
      </c>
      <c r="CJ43" t="s">
        <v>495</v>
      </c>
      <c r="CK43" t="s">
        <v>495</v>
      </c>
      <c r="CL43" t="s">
        <v>495</v>
      </c>
      <c r="CM43" t="s">
        <v>495</v>
      </c>
      <c r="CN43" t="s">
        <v>495</v>
      </c>
      <c r="CO43" t="s">
        <v>495</v>
      </c>
      <c r="CP43" t="s">
        <v>495</v>
      </c>
      <c r="CQ43" t="s">
        <v>495</v>
      </c>
    </row>
    <row r="44" spans="1:95" x14ac:dyDescent="0.35">
      <c r="A44" t="s">
        <v>312</v>
      </c>
      <c r="B44" s="1">
        <v>44986</v>
      </c>
      <c r="C44" s="1">
        <v>44986</v>
      </c>
      <c r="D44">
        <v>0</v>
      </c>
      <c r="E44">
        <v>1</v>
      </c>
      <c r="F44">
        <v>1</v>
      </c>
      <c r="G44">
        <v>0</v>
      </c>
      <c r="H44">
        <v>0</v>
      </c>
      <c r="I44">
        <v>0</v>
      </c>
      <c r="J44">
        <v>0</v>
      </c>
      <c r="K44">
        <v>1</v>
      </c>
      <c r="L44">
        <v>1</v>
      </c>
      <c r="M44">
        <v>1</v>
      </c>
      <c r="N44">
        <v>0</v>
      </c>
      <c r="O44">
        <v>1</v>
      </c>
      <c r="P44">
        <v>1</v>
      </c>
      <c r="Q44">
        <v>1</v>
      </c>
      <c r="R44">
        <v>0</v>
      </c>
      <c r="S44">
        <v>0</v>
      </c>
      <c r="T44">
        <v>1</v>
      </c>
      <c r="U44">
        <v>1</v>
      </c>
      <c r="V44">
        <v>1</v>
      </c>
      <c r="W44">
        <v>1</v>
      </c>
      <c r="X44">
        <v>0</v>
      </c>
      <c r="Y44">
        <v>1</v>
      </c>
      <c r="Z44">
        <v>1</v>
      </c>
      <c r="AA44">
        <v>1</v>
      </c>
      <c r="AB44">
        <v>1</v>
      </c>
      <c r="AC44">
        <v>0</v>
      </c>
      <c r="AD44">
        <v>1</v>
      </c>
      <c r="AE44">
        <v>1</v>
      </c>
      <c r="AF44">
        <v>1</v>
      </c>
      <c r="AG44">
        <v>1</v>
      </c>
      <c r="AH44">
        <v>0</v>
      </c>
      <c r="AI44">
        <v>0</v>
      </c>
      <c r="AJ44">
        <v>0</v>
      </c>
      <c r="AK44">
        <v>0</v>
      </c>
      <c r="AL44">
        <v>1</v>
      </c>
      <c r="AM44">
        <v>1</v>
      </c>
      <c r="AN44">
        <v>0</v>
      </c>
      <c r="AO44">
        <v>0</v>
      </c>
      <c r="AP44">
        <v>1</v>
      </c>
      <c r="AQ44">
        <v>0</v>
      </c>
      <c r="AR44">
        <v>1</v>
      </c>
      <c r="AS44">
        <v>0</v>
      </c>
      <c r="AT44">
        <v>0</v>
      </c>
      <c r="AU44">
        <v>0</v>
      </c>
      <c r="AV44">
        <v>1</v>
      </c>
      <c r="AW44">
        <v>1</v>
      </c>
      <c r="AX44">
        <v>1</v>
      </c>
      <c r="AY44">
        <v>1</v>
      </c>
      <c r="AZ44">
        <v>1</v>
      </c>
      <c r="BA44">
        <v>0</v>
      </c>
      <c r="BB44">
        <v>0</v>
      </c>
      <c r="BC44">
        <v>1</v>
      </c>
      <c r="BD44">
        <v>1</v>
      </c>
      <c r="BE44">
        <v>1</v>
      </c>
      <c r="BF44">
        <v>0</v>
      </c>
      <c r="BG44">
        <v>1</v>
      </c>
      <c r="BH44">
        <v>1</v>
      </c>
      <c r="BI44">
        <v>0</v>
      </c>
      <c r="BJ44">
        <v>1</v>
      </c>
      <c r="BK44">
        <v>0</v>
      </c>
      <c r="BL44">
        <v>0</v>
      </c>
      <c r="BM44">
        <v>1</v>
      </c>
      <c r="BN44">
        <v>1</v>
      </c>
      <c r="BO44">
        <v>1</v>
      </c>
      <c r="BP44">
        <v>0</v>
      </c>
      <c r="BQ44">
        <v>1</v>
      </c>
      <c r="BR44">
        <v>1</v>
      </c>
      <c r="BS44">
        <v>1</v>
      </c>
      <c r="BT44">
        <v>0</v>
      </c>
      <c r="BU44">
        <v>1</v>
      </c>
      <c r="BV44">
        <v>0</v>
      </c>
      <c r="BW44">
        <v>0</v>
      </c>
      <c r="BX44">
        <v>0</v>
      </c>
      <c r="BY44">
        <v>0</v>
      </c>
      <c r="BZ44">
        <v>0</v>
      </c>
      <c r="CA44">
        <v>1</v>
      </c>
      <c r="CB44">
        <v>1</v>
      </c>
      <c r="CC44">
        <v>1</v>
      </c>
      <c r="CD44">
        <v>1</v>
      </c>
      <c r="CE44">
        <v>0</v>
      </c>
      <c r="CF44">
        <v>0</v>
      </c>
      <c r="CG44">
        <v>0</v>
      </c>
      <c r="CH44">
        <v>0</v>
      </c>
      <c r="CI44">
        <v>0</v>
      </c>
      <c r="CJ44">
        <v>0</v>
      </c>
      <c r="CK44">
        <v>1</v>
      </c>
      <c r="CL44">
        <v>1</v>
      </c>
      <c r="CM44">
        <v>1</v>
      </c>
      <c r="CN44">
        <v>1</v>
      </c>
      <c r="CO44">
        <v>1</v>
      </c>
      <c r="CP44">
        <v>1</v>
      </c>
      <c r="CQ44">
        <v>1</v>
      </c>
    </row>
    <row r="45" spans="1:95" x14ac:dyDescent="0.35">
      <c r="A45" t="s">
        <v>345</v>
      </c>
      <c r="B45" s="1">
        <v>44986</v>
      </c>
      <c r="C45" s="1">
        <v>44986</v>
      </c>
      <c r="D45">
        <v>0</v>
      </c>
      <c r="E45">
        <v>0</v>
      </c>
      <c r="F45" t="s">
        <v>495</v>
      </c>
      <c r="G45" t="s">
        <v>495</v>
      </c>
      <c r="H45" t="s">
        <v>495</v>
      </c>
      <c r="I45" t="s">
        <v>495</v>
      </c>
      <c r="J45" t="s">
        <v>495</v>
      </c>
      <c r="K45" t="s">
        <v>495</v>
      </c>
      <c r="L45" t="s">
        <v>495</v>
      </c>
      <c r="M45" t="s">
        <v>495</v>
      </c>
      <c r="N45" t="s">
        <v>495</v>
      </c>
      <c r="O45" t="s">
        <v>495</v>
      </c>
      <c r="P45" t="s">
        <v>495</v>
      </c>
      <c r="Q45" t="s">
        <v>495</v>
      </c>
      <c r="R45" t="s">
        <v>495</v>
      </c>
      <c r="S45" t="s">
        <v>495</v>
      </c>
      <c r="T45" t="s">
        <v>495</v>
      </c>
      <c r="U45" t="s">
        <v>495</v>
      </c>
      <c r="V45" t="s">
        <v>495</v>
      </c>
      <c r="W45" t="s">
        <v>495</v>
      </c>
      <c r="X45" t="s">
        <v>495</v>
      </c>
      <c r="Y45" t="s">
        <v>495</v>
      </c>
      <c r="Z45" t="s">
        <v>495</v>
      </c>
      <c r="AA45" t="s">
        <v>495</v>
      </c>
      <c r="AB45" t="s">
        <v>495</v>
      </c>
      <c r="AC45" t="s">
        <v>495</v>
      </c>
      <c r="AD45" t="s">
        <v>495</v>
      </c>
      <c r="AE45" t="s">
        <v>495</v>
      </c>
      <c r="AF45" t="s">
        <v>495</v>
      </c>
      <c r="AG45" t="s">
        <v>495</v>
      </c>
      <c r="AH45" t="s">
        <v>495</v>
      </c>
      <c r="AI45" t="s">
        <v>495</v>
      </c>
      <c r="AJ45" t="s">
        <v>495</v>
      </c>
      <c r="AK45" t="s">
        <v>495</v>
      </c>
      <c r="AL45" t="s">
        <v>495</v>
      </c>
      <c r="AM45" t="s">
        <v>495</v>
      </c>
      <c r="AN45" t="s">
        <v>495</v>
      </c>
      <c r="AO45" t="s">
        <v>495</v>
      </c>
      <c r="AP45" t="s">
        <v>495</v>
      </c>
      <c r="AQ45" t="s">
        <v>495</v>
      </c>
      <c r="AR45" t="s">
        <v>495</v>
      </c>
      <c r="AS45" t="s">
        <v>495</v>
      </c>
      <c r="AT45" t="s">
        <v>495</v>
      </c>
      <c r="AU45" t="s">
        <v>495</v>
      </c>
      <c r="AV45" t="s">
        <v>495</v>
      </c>
      <c r="AW45" t="s">
        <v>495</v>
      </c>
      <c r="AX45" t="s">
        <v>495</v>
      </c>
      <c r="AY45" t="s">
        <v>495</v>
      </c>
      <c r="AZ45" t="s">
        <v>495</v>
      </c>
      <c r="BA45" t="s">
        <v>495</v>
      </c>
      <c r="BB45" t="s">
        <v>495</v>
      </c>
      <c r="BC45" t="s">
        <v>495</v>
      </c>
      <c r="BD45" t="s">
        <v>495</v>
      </c>
      <c r="BE45" t="s">
        <v>495</v>
      </c>
      <c r="BF45" t="s">
        <v>495</v>
      </c>
      <c r="BG45" t="s">
        <v>495</v>
      </c>
      <c r="BH45" t="s">
        <v>495</v>
      </c>
      <c r="BI45" t="s">
        <v>495</v>
      </c>
      <c r="BJ45" t="s">
        <v>495</v>
      </c>
      <c r="BK45" t="s">
        <v>495</v>
      </c>
      <c r="BL45" t="s">
        <v>495</v>
      </c>
      <c r="BM45" t="s">
        <v>495</v>
      </c>
      <c r="BN45" t="s">
        <v>495</v>
      </c>
      <c r="BO45" t="s">
        <v>495</v>
      </c>
      <c r="BP45" t="s">
        <v>495</v>
      </c>
      <c r="BQ45" t="s">
        <v>495</v>
      </c>
      <c r="BR45" t="s">
        <v>495</v>
      </c>
      <c r="BS45" t="s">
        <v>495</v>
      </c>
      <c r="BT45" t="s">
        <v>495</v>
      </c>
      <c r="BU45" t="s">
        <v>495</v>
      </c>
      <c r="BV45" t="s">
        <v>495</v>
      </c>
      <c r="BW45" t="s">
        <v>495</v>
      </c>
      <c r="BX45" t="s">
        <v>495</v>
      </c>
      <c r="BY45" t="s">
        <v>495</v>
      </c>
      <c r="BZ45" t="s">
        <v>495</v>
      </c>
      <c r="CA45" t="s">
        <v>495</v>
      </c>
      <c r="CB45" t="s">
        <v>495</v>
      </c>
      <c r="CC45" t="s">
        <v>495</v>
      </c>
      <c r="CD45" t="s">
        <v>495</v>
      </c>
      <c r="CE45" t="s">
        <v>495</v>
      </c>
      <c r="CF45" t="s">
        <v>495</v>
      </c>
      <c r="CG45" t="s">
        <v>495</v>
      </c>
      <c r="CH45" t="s">
        <v>495</v>
      </c>
      <c r="CI45" t="s">
        <v>495</v>
      </c>
      <c r="CJ45" t="s">
        <v>495</v>
      </c>
      <c r="CK45" t="s">
        <v>495</v>
      </c>
      <c r="CL45" t="s">
        <v>495</v>
      </c>
      <c r="CM45" t="s">
        <v>495</v>
      </c>
      <c r="CN45" t="s">
        <v>495</v>
      </c>
      <c r="CO45" t="s">
        <v>495</v>
      </c>
      <c r="CP45" t="s">
        <v>495</v>
      </c>
      <c r="CQ45" t="s">
        <v>495</v>
      </c>
    </row>
    <row r="46" spans="1:95" x14ac:dyDescent="0.35">
      <c r="A46" t="s">
        <v>346</v>
      </c>
      <c r="B46" s="1">
        <v>44986</v>
      </c>
      <c r="C46" s="1">
        <v>44986</v>
      </c>
      <c r="D46">
        <v>0</v>
      </c>
      <c r="E46">
        <v>1</v>
      </c>
      <c r="F46">
        <v>0</v>
      </c>
      <c r="G46">
        <v>0</v>
      </c>
      <c r="H46">
        <v>0</v>
      </c>
      <c r="I46">
        <v>1</v>
      </c>
      <c r="J46">
        <v>0</v>
      </c>
      <c r="K46">
        <v>0</v>
      </c>
      <c r="L46">
        <v>0</v>
      </c>
      <c r="M46">
        <v>0</v>
      </c>
      <c r="N46">
        <v>1</v>
      </c>
      <c r="O46">
        <v>0</v>
      </c>
      <c r="P46" t="s">
        <v>495</v>
      </c>
      <c r="Q46" t="s">
        <v>495</v>
      </c>
      <c r="R46" t="s">
        <v>495</v>
      </c>
      <c r="S46" t="s">
        <v>495</v>
      </c>
      <c r="T46" t="s">
        <v>495</v>
      </c>
      <c r="U46" t="s">
        <v>495</v>
      </c>
      <c r="V46" t="s">
        <v>495</v>
      </c>
      <c r="W46" t="s">
        <v>495</v>
      </c>
      <c r="X46" t="s">
        <v>495</v>
      </c>
      <c r="Y46">
        <v>0</v>
      </c>
      <c r="Z46">
        <v>0</v>
      </c>
      <c r="AA46">
        <v>0</v>
      </c>
      <c r="AB46">
        <v>0</v>
      </c>
      <c r="AC46">
        <v>1</v>
      </c>
      <c r="AD46">
        <v>0</v>
      </c>
      <c r="AE46">
        <v>0</v>
      </c>
      <c r="AF46">
        <v>0</v>
      </c>
      <c r="AG46">
        <v>0</v>
      </c>
      <c r="AH46">
        <v>1</v>
      </c>
      <c r="AI46">
        <v>0</v>
      </c>
      <c r="AJ46">
        <v>0</v>
      </c>
      <c r="AK46">
        <v>0</v>
      </c>
      <c r="AL46">
        <v>1</v>
      </c>
      <c r="AM46">
        <v>1</v>
      </c>
      <c r="AN46">
        <v>0</v>
      </c>
      <c r="AO46">
        <v>0</v>
      </c>
      <c r="AP46">
        <v>0</v>
      </c>
      <c r="AQ46" t="s">
        <v>495</v>
      </c>
      <c r="AR46" t="s">
        <v>495</v>
      </c>
      <c r="AS46" t="s">
        <v>495</v>
      </c>
      <c r="AT46" t="s">
        <v>495</v>
      </c>
      <c r="AU46" t="s">
        <v>495</v>
      </c>
      <c r="AV46" t="s">
        <v>495</v>
      </c>
      <c r="AW46" t="s">
        <v>495</v>
      </c>
      <c r="AX46" t="s">
        <v>495</v>
      </c>
      <c r="AY46">
        <v>1</v>
      </c>
      <c r="AZ46">
        <v>1</v>
      </c>
      <c r="BA46">
        <v>0</v>
      </c>
      <c r="BB46">
        <v>0</v>
      </c>
      <c r="BC46">
        <v>0</v>
      </c>
      <c r="BD46">
        <v>1</v>
      </c>
      <c r="BE46">
        <v>1</v>
      </c>
      <c r="BF46">
        <v>0</v>
      </c>
      <c r="BG46">
        <v>0</v>
      </c>
      <c r="BH46">
        <v>0</v>
      </c>
      <c r="BI46">
        <v>1</v>
      </c>
      <c r="BJ46">
        <v>0</v>
      </c>
      <c r="BK46">
        <v>0</v>
      </c>
      <c r="BL46">
        <v>1</v>
      </c>
      <c r="BM46">
        <v>0</v>
      </c>
      <c r="BN46" t="s">
        <v>495</v>
      </c>
      <c r="BO46" t="s">
        <v>495</v>
      </c>
      <c r="BP46" t="s">
        <v>495</v>
      </c>
      <c r="BQ46" t="s">
        <v>495</v>
      </c>
      <c r="BR46" t="s">
        <v>495</v>
      </c>
      <c r="BS46" t="s">
        <v>495</v>
      </c>
      <c r="BT46" t="s">
        <v>495</v>
      </c>
      <c r="BU46" t="s">
        <v>495</v>
      </c>
      <c r="BV46" t="s">
        <v>495</v>
      </c>
      <c r="BW46" t="s">
        <v>495</v>
      </c>
      <c r="BX46" t="s">
        <v>495</v>
      </c>
      <c r="BY46" t="s">
        <v>495</v>
      </c>
      <c r="BZ46" t="s">
        <v>495</v>
      </c>
      <c r="CA46" t="s">
        <v>495</v>
      </c>
      <c r="CB46" t="s">
        <v>495</v>
      </c>
      <c r="CC46" t="s">
        <v>495</v>
      </c>
      <c r="CD46" t="s">
        <v>495</v>
      </c>
      <c r="CE46" t="s">
        <v>495</v>
      </c>
      <c r="CF46" t="s">
        <v>495</v>
      </c>
      <c r="CG46" t="s">
        <v>495</v>
      </c>
      <c r="CH46">
        <v>0</v>
      </c>
      <c r="CI46">
        <v>0</v>
      </c>
      <c r="CJ46">
        <v>0</v>
      </c>
      <c r="CK46">
        <v>1</v>
      </c>
      <c r="CL46">
        <v>1</v>
      </c>
      <c r="CM46">
        <v>0</v>
      </c>
      <c r="CN46" t="s">
        <v>495</v>
      </c>
      <c r="CO46">
        <v>0</v>
      </c>
      <c r="CP46">
        <v>1</v>
      </c>
      <c r="CQ46">
        <v>0</v>
      </c>
    </row>
    <row r="47" spans="1:95" x14ac:dyDescent="0.35">
      <c r="A47" t="s">
        <v>355</v>
      </c>
      <c r="B47" s="1">
        <v>44958</v>
      </c>
      <c r="C47" s="1">
        <v>44986</v>
      </c>
      <c r="D47">
        <v>1</v>
      </c>
      <c r="E47">
        <v>1</v>
      </c>
      <c r="F47">
        <v>1</v>
      </c>
      <c r="G47">
        <v>0</v>
      </c>
      <c r="H47">
        <v>0</v>
      </c>
      <c r="I47">
        <v>0</v>
      </c>
      <c r="J47">
        <v>0</v>
      </c>
      <c r="K47">
        <v>0</v>
      </c>
      <c r="L47">
        <v>0</v>
      </c>
      <c r="M47">
        <v>0</v>
      </c>
      <c r="N47">
        <v>1</v>
      </c>
      <c r="O47">
        <v>1</v>
      </c>
      <c r="P47">
        <v>1</v>
      </c>
      <c r="Q47">
        <v>0</v>
      </c>
      <c r="R47">
        <v>0</v>
      </c>
      <c r="S47">
        <v>0</v>
      </c>
      <c r="T47">
        <v>0</v>
      </c>
      <c r="U47">
        <v>0</v>
      </c>
      <c r="V47">
        <v>0</v>
      </c>
      <c r="W47">
        <v>0</v>
      </c>
      <c r="X47">
        <v>0</v>
      </c>
      <c r="Y47">
        <v>0</v>
      </c>
      <c r="Z47">
        <v>0</v>
      </c>
      <c r="AA47">
        <v>0</v>
      </c>
      <c r="AB47">
        <v>0</v>
      </c>
      <c r="AC47">
        <v>1</v>
      </c>
      <c r="AD47">
        <v>0</v>
      </c>
      <c r="AE47">
        <v>0</v>
      </c>
      <c r="AF47">
        <v>0</v>
      </c>
      <c r="AG47">
        <v>0</v>
      </c>
      <c r="AH47">
        <v>1</v>
      </c>
      <c r="AI47">
        <v>0</v>
      </c>
      <c r="AJ47">
        <v>0</v>
      </c>
      <c r="AK47">
        <v>0</v>
      </c>
      <c r="AL47">
        <v>1</v>
      </c>
      <c r="AM47">
        <v>0</v>
      </c>
      <c r="AN47">
        <v>0</v>
      </c>
      <c r="AO47">
        <v>1</v>
      </c>
      <c r="AP47">
        <v>0</v>
      </c>
      <c r="AQ47" t="s">
        <v>495</v>
      </c>
      <c r="AR47" t="s">
        <v>495</v>
      </c>
      <c r="AS47" t="s">
        <v>495</v>
      </c>
      <c r="AT47" t="s">
        <v>495</v>
      </c>
      <c r="AU47" t="s">
        <v>495</v>
      </c>
      <c r="AV47" t="s">
        <v>495</v>
      </c>
      <c r="AW47" t="s">
        <v>495</v>
      </c>
      <c r="AX47" t="s">
        <v>495</v>
      </c>
      <c r="AY47">
        <v>0</v>
      </c>
      <c r="AZ47" t="s">
        <v>495</v>
      </c>
      <c r="BA47" t="s">
        <v>495</v>
      </c>
      <c r="BB47" t="s">
        <v>495</v>
      </c>
      <c r="BC47" t="s">
        <v>495</v>
      </c>
      <c r="BD47">
        <v>0</v>
      </c>
      <c r="BE47" t="s">
        <v>495</v>
      </c>
      <c r="BF47" t="s">
        <v>495</v>
      </c>
      <c r="BG47">
        <v>0</v>
      </c>
      <c r="BH47">
        <v>0</v>
      </c>
      <c r="BI47">
        <v>1</v>
      </c>
      <c r="BJ47">
        <v>0</v>
      </c>
      <c r="BK47">
        <v>0</v>
      </c>
      <c r="BL47">
        <v>1</v>
      </c>
      <c r="BM47">
        <v>1</v>
      </c>
      <c r="BN47">
        <v>0</v>
      </c>
      <c r="BO47">
        <v>0</v>
      </c>
      <c r="BP47">
        <v>0</v>
      </c>
      <c r="BQ47">
        <v>1</v>
      </c>
      <c r="BR47">
        <v>0</v>
      </c>
      <c r="BS47">
        <v>1</v>
      </c>
      <c r="BT47">
        <v>1</v>
      </c>
      <c r="BU47">
        <v>1</v>
      </c>
      <c r="BV47">
        <v>0</v>
      </c>
      <c r="BW47">
        <v>1</v>
      </c>
      <c r="BX47">
        <v>1</v>
      </c>
      <c r="BY47">
        <v>0</v>
      </c>
      <c r="BZ47">
        <v>0</v>
      </c>
      <c r="CA47">
        <v>0</v>
      </c>
      <c r="CB47">
        <v>0</v>
      </c>
      <c r="CC47">
        <v>0</v>
      </c>
      <c r="CD47">
        <v>1</v>
      </c>
      <c r="CE47">
        <v>1</v>
      </c>
      <c r="CF47">
        <v>0</v>
      </c>
      <c r="CG47">
        <v>1</v>
      </c>
      <c r="CH47">
        <v>0</v>
      </c>
      <c r="CI47">
        <v>0</v>
      </c>
      <c r="CJ47">
        <v>0</v>
      </c>
      <c r="CK47">
        <v>1</v>
      </c>
      <c r="CL47">
        <v>1</v>
      </c>
      <c r="CM47">
        <v>1</v>
      </c>
      <c r="CN47">
        <v>0</v>
      </c>
      <c r="CO47">
        <v>1</v>
      </c>
      <c r="CP47">
        <v>1</v>
      </c>
      <c r="CQ47">
        <v>1</v>
      </c>
    </row>
    <row r="48" spans="1:95" x14ac:dyDescent="0.35">
      <c r="A48" t="s">
        <v>367</v>
      </c>
      <c r="B48" s="1">
        <v>43656</v>
      </c>
      <c r="C48" s="1">
        <v>44986</v>
      </c>
      <c r="D48">
        <v>0</v>
      </c>
      <c r="E48">
        <v>1</v>
      </c>
      <c r="F48">
        <v>1</v>
      </c>
      <c r="G48">
        <v>0</v>
      </c>
      <c r="H48">
        <v>0</v>
      </c>
      <c r="I48">
        <v>0</v>
      </c>
      <c r="J48">
        <v>0</v>
      </c>
      <c r="K48">
        <v>0</v>
      </c>
      <c r="L48">
        <v>0</v>
      </c>
      <c r="M48">
        <v>0</v>
      </c>
      <c r="N48">
        <v>1</v>
      </c>
      <c r="O48">
        <v>1</v>
      </c>
      <c r="P48">
        <v>0</v>
      </c>
      <c r="Q48">
        <v>0</v>
      </c>
      <c r="R48">
        <v>0</v>
      </c>
      <c r="S48">
        <v>0</v>
      </c>
      <c r="T48">
        <v>1</v>
      </c>
      <c r="U48">
        <v>1</v>
      </c>
      <c r="V48">
        <v>1</v>
      </c>
      <c r="W48">
        <v>0</v>
      </c>
      <c r="X48">
        <v>0</v>
      </c>
      <c r="Y48">
        <v>1</v>
      </c>
      <c r="Z48">
        <v>1</v>
      </c>
      <c r="AA48">
        <v>0</v>
      </c>
      <c r="AB48">
        <v>0</v>
      </c>
      <c r="AC48">
        <v>0</v>
      </c>
      <c r="AD48">
        <v>1</v>
      </c>
      <c r="AE48">
        <v>1</v>
      </c>
      <c r="AF48">
        <v>0</v>
      </c>
      <c r="AG48">
        <v>0</v>
      </c>
      <c r="AH48">
        <v>0</v>
      </c>
      <c r="AI48">
        <v>0</v>
      </c>
      <c r="AJ48">
        <v>0</v>
      </c>
      <c r="AK48">
        <v>0</v>
      </c>
      <c r="AL48">
        <v>1</v>
      </c>
      <c r="AM48">
        <v>0</v>
      </c>
      <c r="AN48">
        <v>1</v>
      </c>
      <c r="AO48">
        <v>0</v>
      </c>
      <c r="AP48">
        <v>1</v>
      </c>
      <c r="AQ48">
        <v>1</v>
      </c>
      <c r="AR48">
        <v>0</v>
      </c>
      <c r="AS48">
        <v>0</v>
      </c>
      <c r="AT48">
        <v>0</v>
      </c>
      <c r="AU48">
        <v>1</v>
      </c>
      <c r="AV48">
        <v>1</v>
      </c>
      <c r="AW48">
        <v>0</v>
      </c>
      <c r="AX48">
        <v>1</v>
      </c>
      <c r="AY48">
        <v>1</v>
      </c>
      <c r="AZ48">
        <v>0</v>
      </c>
      <c r="BA48">
        <v>0</v>
      </c>
      <c r="BB48">
        <v>1</v>
      </c>
      <c r="BC48">
        <v>1</v>
      </c>
      <c r="BD48">
        <v>1</v>
      </c>
      <c r="BE48">
        <v>1</v>
      </c>
      <c r="BF48">
        <v>0</v>
      </c>
      <c r="BG48">
        <v>0</v>
      </c>
      <c r="BH48">
        <v>0</v>
      </c>
      <c r="BI48">
        <v>1</v>
      </c>
      <c r="BJ48">
        <v>0</v>
      </c>
      <c r="BK48">
        <v>0</v>
      </c>
      <c r="BL48">
        <v>1</v>
      </c>
      <c r="BM48">
        <v>0</v>
      </c>
      <c r="BN48" t="s">
        <v>495</v>
      </c>
      <c r="BO48" t="s">
        <v>495</v>
      </c>
      <c r="BP48" t="s">
        <v>495</v>
      </c>
      <c r="BQ48" t="s">
        <v>495</v>
      </c>
      <c r="BR48" t="s">
        <v>495</v>
      </c>
      <c r="BS48" t="s">
        <v>495</v>
      </c>
      <c r="BT48" t="s">
        <v>495</v>
      </c>
      <c r="BU48" t="s">
        <v>495</v>
      </c>
      <c r="BV48" t="s">
        <v>495</v>
      </c>
      <c r="BW48" t="s">
        <v>495</v>
      </c>
      <c r="BX48" t="s">
        <v>495</v>
      </c>
      <c r="BY48" t="s">
        <v>495</v>
      </c>
      <c r="BZ48" t="s">
        <v>495</v>
      </c>
      <c r="CA48" t="s">
        <v>495</v>
      </c>
      <c r="CB48" t="s">
        <v>495</v>
      </c>
      <c r="CC48" t="s">
        <v>495</v>
      </c>
      <c r="CD48" t="s">
        <v>495</v>
      </c>
      <c r="CE48" t="s">
        <v>495</v>
      </c>
      <c r="CF48" t="s">
        <v>495</v>
      </c>
      <c r="CG48" t="s">
        <v>495</v>
      </c>
      <c r="CH48">
        <v>0</v>
      </c>
      <c r="CI48">
        <v>0</v>
      </c>
      <c r="CJ48">
        <v>0</v>
      </c>
      <c r="CK48">
        <v>1</v>
      </c>
      <c r="CL48">
        <v>1</v>
      </c>
      <c r="CM48">
        <v>0</v>
      </c>
      <c r="CN48">
        <v>0</v>
      </c>
      <c r="CO48">
        <v>0</v>
      </c>
      <c r="CP48">
        <v>1</v>
      </c>
      <c r="CQ48">
        <v>1</v>
      </c>
    </row>
    <row r="49" spans="1:95" x14ac:dyDescent="0.35">
      <c r="A49" t="s">
        <v>383</v>
      </c>
      <c r="B49" s="1">
        <v>44986</v>
      </c>
      <c r="C49" s="1">
        <v>44986</v>
      </c>
      <c r="D49">
        <v>0</v>
      </c>
      <c r="E49">
        <v>0</v>
      </c>
      <c r="F49" t="s">
        <v>495</v>
      </c>
      <c r="G49" t="s">
        <v>495</v>
      </c>
      <c r="H49" t="s">
        <v>495</v>
      </c>
      <c r="I49" t="s">
        <v>495</v>
      </c>
      <c r="J49" t="s">
        <v>495</v>
      </c>
      <c r="K49" t="s">
        <v>495</v>
      </c>
      <c r="L49" t="s">
        <v>495</v>
      </c>
      <c r="M49" t="s">
        <v>495</v>
      </c>
      <c r="N49" t="s">
        <v>495</v>
      </c>
      <c r="O49" t="s">
        <v>495</v>
      </c>
      <c r="P49" t="s">
        <v>495</v>
      </c>
      <c r="Q49" t="s">
        <v>495</v>
      </c>
      <c r="R49" t="s">
        <v>495</v>
      </c>
      <c r="S49" t="s">
        <v>495</v>
      </c>
      <c r="T49" t="s">
        <v>495</v>
      </c>
      <c r="U49" t="s">
        <v>495</v>
      </c>
      <c r="V49" t="s">
        <v>495</v>
      </c>
      <c r="W49" t="s">
        <v>495</v>
      </c>
      <c r="X49" t="s">
        <v>495</v>
      </c>
      <c r="Y49" t="s">
        <v>495</v>
      </c>
      <c r="Z49" t="s">
        <v>495</v>
      </c>
      <c r="AA49" t="s">
        <v>495</v>
      </c>
      <c r="AB49" t="s">
        <v>495</v>
      </c>
      <c r="AC49" t="s">
        <v>495</v>
      </c>
      <c r="AD49" t="s">
        <v>495</v>
      </c>
      <c r="AE49" t="s">
        <v>495</v>
      </c>
      <c r="AF49" t="s">
        <v>495</v>
      </c>
      <c r="AG49" t="s">
        <v>495</v>
      </c>
      <c r="AH49" t="s">
        <v>495</v>
      </c>
      <c r="AI49" t="s">
        <v>495</v>
      </c>
      <c r="AJ49" t="s">
        <v>495</v>
      </c>
      <c r="AK49" t="s">
        <v>495</v>
      </c>
      <c r="AL49" t="s">
        <v>495</v>
      </c>
      <c r="AM49" t="s">
        <v>495</v>
      </c>
      <c r="AN49" t="s">
        <v>495</v>
      </c>
      <c r="AO49" t="s">
        <v>495</v>
      </c>
      <c r="AP49" t="s">
        <v>495</v>
      </c>
      <c r="AQ49" t="s">
        <v>495</v>
      </c>
      <c r="AR49" t="s">
        <v>495</v>
      </c>
      <c r="AS49" t="s">
        <v>495</v>
      </c>
      <c r="AT49" t="s">
        <v>495</v>
      </c>
      <c r="AU49" t="s">
        <v>495</v>
      </c>
      <c r="AV49" t="s">
        <v>495</v>
      </c>
      <c r="AW49" t="s">
        <v>495</v>
      </c>
      <c r="AX49" t="s">
        <v>495</v>
      </c>
      <c r="AY49" t="s">
        <v>495</v>
      </c>
      <c r="AZ49" t="s">
        <v>495</v>
      </c>
      <c r="BA49" t="s">
        <v>495</v>
      </c>
      <c r="BB49" t="s">
        <v>495</v>
      </c>
      <c r="BC49" t="s">
        <v>495</v>
      </c>
      <c r="BD49" t="s">
        <v>495</v>
      </c>
      <c r="BE49" t="s">
        <v>495</v>
      </c>
      <c r="BF49" t="s">
        <v>495</v>
      </c>
      <c r="BG49" t="s">
        <v>495</v>
      </c>
      <c r="BH49" t="s">
        <v>495</v>
      </c>
      <c r="BI49" t="s">
        <v>495</v>
      </c>
      <c r="BJ49" t="s">
        <v>495</v>
      </c>
      <c r="BK49" t="s">
        <v>495</v>
      </c>
      <c r="BL49" t="s">
        <v>495</v>
      </c>
      <c r="BM49" t="s">
        <v>495</v>
      </c>
      <c r="BN49" t="s">
        <v>495</v>
      </c>
      <c r="BO49" t="s">
        <v>495</v>
      </c>
      <c r="BP49" t="s">
        <v>495</v>
      </c>
      <c r="BQ49" t="s">
        <v>495</v>
      </c>
      <c r="BR49" t="s">
        <v>495</v>
      </c>
      <c r="BS49" t="s">
        <v>495</v>
      </c>
      <c r="BT49" t="s">
        <v>495</v>
      </c>
      <c r="BU49" t="s">
        <v>495</v>
      </c>
      <c r="BV49" t="s">
        <v>495</v>
      </c>
      <c r="BW49" t="s">
        <v>495</v>
      </c>
      <c r="BX49" t="s">
        <v>495</v>
      </c>
      <c r="BY49" t="s">
        <v>495</v>
      </c>
      <c r="BZ49" t="s">
        <v>495</v>
      </c>
      <c r="CA49" t="s">
        <v>495</v>
      </c>
      <c r="CB49" t="s">
        <v>495</v>
      </c>
      <c r="CC49" t="s">
        <v>495</v>
      </c>
      <c r="CD49" t="s">
        <v>495</v>
      </c>
      <c r="CE49" t="s">
        <v>495</v>
      </c>
      <c r="CF49" t="s">
        <v>495</v>
      </c>
      <c r="CG49" t="s">
        <v>495</v>
      </c>
      <c r="CH49" t="s">
        <v>495</v>
      </c>
      <c r="CI49" t="s">
        <v>495</v>
      </c>
      <c r="CJ49" t="s">
        <v>495</v>
      </c>
      <c r="CK49" t="s">
        <v>495</v>
      </c>
      <c r="CL49" t="s">
        <v>495</v>
      </c>
      <c r="CM49" t="s">
        <v>495</v>
      </c>
      <c r="CN49" t="s">
        <v>495</v>
      </c>
      <c r="CO49" t="s">
        <v>495</v>
      </c>
      <c r="CP49" t="s">
        <v>495</v>
      </c>
      <c r="CQ49" t="s">
        <v>495</v>
      </c>
    </row>
    <row r="50" spans="1:95" x14ac:dyDescent="0.35">
      <c r="A50" t="s">
        <v>385</v>
      </c>
      <c r="B50" s="1">
        <v>43676</v>
      </c>
      <c r="C50" s="1">
        <v>44986</v>
      </c>
      <c r="D50">
        <v>0</v>
      </c>
      <c r="E50">
        <v>1</v>
      </c>
      <c r="F50">
        <v>1</v>
      </c>
      <c r="G50">
        <v>0</v>
      </c>
      <c r="H50">
        <v>0</v>
      </c>
      <c r="I50">
        <v>0</v>
      </c>
      <c r="J50">
        <v>1</v>
      </c>
      <c r="K50">
        <v>1</v>
      </c>
      <c r="L50">
        <v>1</v>
      </c>
      <c r="M50">
        <v>0</v>
      </c>
      <c r="N50">
        <v>0</v>
      </c>
      <c r="O50">
        <v>1</v>
      </c>
      <c r="P50">
        <v>1</v>
      </c>
      <c r="Q50">
        <v>0</v>
      </c>
      <c r="R50">
        <v>1</v>
      </c>
      <c r="S50">
        <v>1</v>
      </c>
      <c r="T50">
        <v>0</v>
      </c>
      <c r="U50">
        <v>1</v>
      </c>
      <c r="V50">
        <v>1</v>
      </c>
      <c r="W50">
        <v>1</v>
      </c>
      <c r="X50">
        <v>0</v>
      </c>
      <c r="Y50">
        <v>1</v>
      </c>
      <c r="Z50">
        <v>1</v>
      </c>
      <c r="AA50">
        <v>0</v>
      </c>
      <c r="AB50">
        <v>0</v>
      </c>
      <c r="AC50">
        <v>0</v>
      </c>
      <c r="AD50">
        <v>1</v>
      </c>
      <c r="AE50">
        <v>1</v>
      </c>
      <c r="AF50">
        <v>0</v>
      </c>
      <c r="AG50">
        <v>0</v>
      </c>
      <c r="AH50">
        <v>0</v>
      </c>
      <c r="AI50">
        <v>0</v>
      </c>
      <c r="AJ50">
        <v>0</v>
      </c>
      <c r="AK50">
        <v>0</v>
      </c>
      <c r="AL50">
        <v>1</v>
      </c>
      <c r="AM50">
        <v>0</v>
      </c>
      <c r="AN50">
        <v>0</v>
      </c>
      <c r="AO50">
        <v>1</v>
      </c>
      <c r="AP50">
        <v>0</v>
      </c>
      <c r="AQ50" t="s">
        <v>495</v>
      </c>
      <c r="AR50" t="s">
        <v>495</v>
      </c>
      <c r="AS50" t="s">
        <v>495</v>
      </c>
      <c r="AT50" t="s">
        <v>495</v>
      </c>
      <c r="AU50" t="s">
        <v>495</v>
      </c>
      <c r="AV50" t="s">
        <v>495</v>
      </c>
      <c r="AW50" t="s">
        <v>495</v>
      </c>
      <c r="AX50" t="s">
        <v>495</v>
      </c>
      <c r="AY50">
        <v>1</v>
      </c>
      <c r="AZ50">
        <v>0</v>
      </c>
      <c r="BA50">
        <v>1</v>
      </c>
      <c r="BB50">
        <v>0</v>
      </c>
      <c r="BC50">
        <v>1</v>
      </c>
      <c r="BD50">
        <v>1</v>
      </c>
      <c r="BE50">
        <v>1</v>
      </c>
      <c r="BF50">
        <v>0</v>
      </c>
      <c r="BG50">
        <v>1</v>
      </c>
      <c r="BH50">
        <v>1</v>
      </c>
      <c r="BI50">
        <v>0</v>
      </c>
      <c r="BJ50">
        <v>0</v>
      </c>
      <c r="BK50">
        <v>0</v>
      </c>
      <c r="BL50">
        <v>1</v>
      </c>
      <c r="BM50">
        <v>1</v>
      </c>
      <c r="BN50">
        <v>1</v>
      </c>
      <c r="BO50">
        <v>1</v>
      </c>
      <c r="BP50">
        <v>0</v>
      </c>
      <c r="BQ50">
        <v>0</v>
      </c>
      <c r="BR50">
        <v>1</v>
      </c>
      <c r="BS50">
        <v>0</v>
      </c>
      <c r="BT50">
        <v>0</v>
      </c>
      <c r="BU50">
        <v>1</v>
      </c>
      <c r="BV50">
        <v>0</v>
      </c>
      <c r="BW50">
        <v>1</v>
      </c>
      <c r="BX50">
        <v>0</v>
      </c>
      <c r="BY50">
        <v>1</v>
      </c>
      <c r="BZ50">
        <v>1</v>
      </c>
      <c r="CA50">
        <v>0</v>
      </c>
      <c r="CB50">
        <v>0</v>
      </c>
      <c r="CC50">
        <v>1</v>
      </c>
      <c r="CD50">
        <v>0</v>
      </c>
      <c r="CE50">
        <v>0</v>
      </c>
      <c r="CF50">
        <v>0</v>
      </c>
      <c r="CG50">
        <v>0</v>
      </c>
      <c r="CH50">
        <v>0</v>
      </c>
      <c r="CI50">
        <v>0</v>
      </c>
      <c r="CJ50">
        <v>0</v>
      </c>
      <c r="CK50">
        <v>1</v>
      </c>
      <c r="CL50">
        <v>1</v>
      </c>
      <c r="CM50">
        <v>1</v>
      </c>
      <c r="CN50">
        <v>1</v>
      </c>
      <c r="CO50">
        <v>0</v>
      </c>
      <c r="CP50">
        <v>1</v>
      </c>
      <c r="CQ50">
        <v>1</v>
      </c>
    </row>
    <row r="51" spans="1:95" x14ac:dyDescent="0.35">
      <c r="A51" t="s">
        <v>407</v>
      </c>
      <c r="B51" s="1">
        <v>44986</v>
      </c>
      <c r="C51" s="1">
        <v>44986</v>
      </c>
      <c r="D51">
        <v>0</v>
      </c>
      <c r="E51">
        <v>1</v>
      </c>
      <c r="F51">
        <v>0</v>
      </c>
      <c r="G51">
        <v>0</v>
      </c>
      <c r="H51">
        <v>1</v>
      </c>
      <c r="I51">
        <v>1</v>
      </c>
      <c r="J51">
        <v>0</v>
      </c>
      <c r="K51">
        <v>1</v>
      </c>
      <c r="L51">
        <v>1</v>
      </c>
      <c r="M51">
        <v>1</v>
      </c>
      <c r="N51">
        <v>0</v>
      </c>
      <c r="O51">
        <v>1</v>
      </c>
      <c r="P51">
        <v>0</v>
      </c>
      <c r="Q51">
        <v>0</v>
      </c>
      <c r="R51">
        <v>0</v>
      </c>
      <c r="S51">
        <v>0</v>
      </c>
      <c r="T51">
        <v>1</v>
      </c>
      <c r="U51">
        <v>0</v>
      </c>
      <c r="V51">
        <v>0</v>
      </c>
      <c r="W51">
        <v>0</v>
      </c>
      <c r="X51">
        <v>0</v>
      </c>
      <c r="Y51">
        <v>0</v>
      </c>
      <c r="Z51">
        <v>1</v>
      </c>
      <c r="AA51">
        <v>0</v>
      </c>
      <c r="AB51">
        <v>0</v>
      </c>
      <c r="AC51">
        <v>0</v>
      </c>
      <c r="AD51">
        <v>0</v>
      </c>
      <c r="AE51">
        <v>1</v>
      </c>
      <c r="AF51">
        <v>0</v>
      </c>
      <c r="AG51">
        <v>0</v>
      </c>
      <c r="AH51">
        <v>0</v>
      </c>
      <c r="AI51">
        <v>0</v>
      </c>
      <c r="AJ51">
        <v>1</v>
      </c>
      <c r="AK51">
        <v>0</v>
      </c>
      <c r="AL51">
        <v>0</v>
      </c>
      <c r="AM51">
        <v>0</v>
      </c>
      <c r="AN51">
        <v>1</v>
      </c>
      <c r="AO51">
        <v>0</v>
      </c>
      <c r="AP51">
        <v>1</v>
      </c>
      <c r="AQ51">
        <v>0</v>
      </c>
      <c r="AR51">
        <v>1</v>
      </c>
      <c r="AS51">
        <v>1</v>
      </c>
      <c r="AT51">
        <v>1</v>
      </c>
      <c r="AU51">
        <v>0</v>
      </c>
      <c r="AV51">
        <v>1</v>
      </c>
      <c r="AW51">
        <v>1</v>
      </c>
      <c r="AX51">
        <v>1</v>
      </c>
      <c r="AY51">
        <v>1</v>
      </c>
      <c r="AZ51">
        <v>0</v>
      </c>
      <c r="BA51">
        <v>0</v>
      </c>
      <c r="BB51">
        <v>1</v>
      </c>
      <c r="BC51">
        <v>1</v>
      </c>
      <c r="BD51">
        <v>1</v>
      </c>
      <c r="BE51">
        <v>1</v>
      </c>
      <c r="BF51">
        <v>0</v>
      </c>
      <c r="BG51">
        <v>1</v>
      </c>
      <c r="BH51">
        <v>1</v>
      </c>
      <c r="BI51">
        <v>0</v>
      </c>
      <c r="BJ51">
        <v>0</v>
      </c>
      <c r="BK51">
        <v>0</v>
      </c>
      <c r="BL51">
        <v>1</v>
      </c>
      <c r="BM51">
        <v>1</v>
      </c>
      <c r="BN51">
        <v>0</v>
      </c>
      <c r="BO51">
        <v>0</v>
      </c>
      <c r="BP51">
        <v>0</v>
      </c>
      <c r="BQ51">
        <v>0</v>
      </c>
      <c r="BR51">
        <v>0</v>
      </c>
      <c r="BS51">
        <v>1</v>
      </c>
      <c r="BT51">
        <v>1</v>
      </c>
      <c r="BU51">
        <v>0</v>
      </c>
      <c r="BV51">
        <v>0</v>
      </c>
      <c r="BW51">
        <v>1</v>
      </c>
      <c r="BX51">
        <v>0</v>
      </c>
      <c r="BY51">
        <v>0</v>
      </c>
      <c r="BZ51">
        <v>0</v>
      </c>
      <c r="CA51">
        <v>0</v>
      </c>
      <c r="CB51">
        <v>0</v>
      </c>
      <c r="CC51">
        <v>1</v>
      </c>
      <c r="CD51">
        <v>0</v>
      </c>
      <c r="CE51">
        <v>1</v>
      </c>
      <c r="CF51">
        <v>0</v>
      </c>
      <c r="CG51">
        <v>0</v>
      </c>
      <c r="CH51">
        <v>0</v>
      </c>
      <c r="CI51">
        <v>0</v>
      </c>
      <c r="CJ51">
        <v>1</v>
      </c>
      <c r="CK51">
        <v>0</v>
      </c>
      <c r="CL51">
        <v>1</v>
      </c>
      <c r="CM51">
        <v>1</v>
      </c>
      <c r="CN51">
        <v>1</v>
      </c>
      <c r="CO51">
        <v>0</v>
      </c>
      <c r="CP51">
        <v>1</v>
      </c>
      <c r="CQ51">
        <v>1</v>
      </c>
    </row>
    <row r="52" spans="1:95" x14ac:dyDescent="0.35">
      <c r="A52" t="s">
        <v>415</v>
      </c>
      <c r="B52" s="1">
        <v>44986</v>
      </c>
      <c r="C52" s="1">
        <v>44986</v>
      </c>
      <c r="D52">
        <v>0</v>
      </c>
      <c r="E52">
        <v>0</v>
      </c>
      <c r="F52" t="s">
        <v>495</v>
      </c>
      <c r="G52" t="s">
        <v>495</v>
      </c>
      <c r="H52" t="s">
        <v>495</v>
      </c>
      <c r="I52" t="s">
        <v>495</v>
      </c>
      <c r="J52" t="s">
        <v>495</v>
      </c>
      <c r="K52" t="s">
        <v>495</v>
      </c>
      <c r="L52" t="s">
        <v>495</v>
      </c>
      <c r="M52" t="s">
        <v>495</v>
      </c>
      <c r="N52" t="s">
        <v>495</v>
      </c>
      <c r="O52" t="s">
        <v>495</v>
      </c>
      <c r="P52" t="s">
        <v>495</v>
      </c>
      <c r="Q52" t="s">
        <v>495</v>
      </c>
      <c r="R52" t="s">
        <v>495</v>
      </c>
      <c r="S52" t="s">
        <v>495</v>
      </c>
      <c r="T52" t="s">
        <v>495</v>
      </c>
      <c r="U52" t="s">
        <v>495</v>
      </c>
      <c r="V52" t="s">
        <v>495</v>
      </c>
      <c r="W52" t="s">
        <v>495</v>
      </c>
      <c r="X52" t="s">
        <v>495</v>
      </c>
      <c r="Y52" t="s">
        <v>495</v>
      </c>
      <c r="Z52" t="s">
        <v>495</v>
      </c>
      <c r="AA52" t="s">
        <v>495</v>
      </c>
      <c r="AB52" t="s">
        <v>495</v>
      </c>
      <c r="AC52" t="s">
        <v>495</v>
      </c>
      <c r="AD52" t="s">
        <v>495</v>
      </c>
      <c r="AE52" t="s">
        <v>495</v>
      </c>
      <c r="AF52" t="s">
        <v>495</v>
      </c>
      <c r="AG52" t="s">
        <v>495</v>
      </c>
      <c r="AH52" t="s">
        <v>495</v>
      </c>
      <c r="AI52" t="s">
        <v>495</v>
      </c>
      <c r="AJ52" t="s">
        <v>495</v>
      </c>
      <c r="AK52" t="s">
        <v>495</v>
      </c>
      <c r="AL52" t="s">
        <v>495</v>
      </c>
      <c r="AM52" t="s">
        <v>495</v>
      </c>
      <c r="AN52" t="s">
        <v>495</v>
      </c>
      <c r="AO52" t="s">
        <v>495</v>
      </c>
      <c r="AP52" t="s">
        <v>495</v>
      </c>
      <c r="AQ52" t="s">
        <v>495</v>
      </c>
      <c r="AR52" t="s">
        <v>495</v>
      </c>
      <c r="AS52" t="s">
        <v>495</v>
      </c>
      <c r="AT52" t="s">
        <v>495</v>
      </c>
      <c r="AU52" t="s">
        <v>495</v>
      </c>
      <c r="AV52" t="s">
        <v>495</v>
      </c>
      <c r="AW52" t="s">
        <v>495</v>
      </c>
      <c r="AX52" t="s">
        <v>495</v>
      </c>
      <c r="AY52" t="s">
        <v>495</v>
      </c>
      <c r="AZ52" t="s">
        <v>495</v>
      </c>
      <c r="BA52" t="s">
        <v>495</v>
      </c>
      <c r="BB52" t="s">
        <v>495</v>
      </c>
      <c r="BC52" t="s">
        <v>495</v>
      </c>
      <c r="BD52" t="s">
        <v>495</v>
      </c>
      <c r="BE52" t="s">
        <v>495</v>
      </c>
      <c r="BF52" t="s">
        <v>495</v>
      </c>
      <c r="BG52" t="s">
        <v>495</v>
      </c>
      <c r="BH52" t="s">
        <v>495</v>
      </c>
      <c r="BI52" t="s">
        <v>495</v>
      </c>
      <c r="BJ52" t="s">
        <v>495</v>
      </c>
      <c r="BK52" t="s">
        <v>495</v>
      </c>
      <c r="BL52" t="s">
        <v>495</v>
      </c>
      <c r="BM52" t="s">
        <v>495</v>
      </c>
      <c r="BN52" t="s">
        <v>495</v>
      </c>
      <c r="BO52" t="s">
        <v>495</v>
      </c>
      <c r="BP52" t="s">
        <v>495</v>
      </c>
      <c r="BQ52" t="s">
        <v>495</v>
      </c>
      <c r="BR52" t="s">
        <v>495</v>
      </c>
      <c r="BS52" t="s">
        <v>495</v>
      </c>
      <c r="BT52" t="s">
        <v>495</v>
      </c>
      <c r="BU52" t="s">
        <v>495</v>
      </c>
      <c r="BV52" t="s">
        <v>495</v>
      </c>
      <c r="BW52" t="s">
        <v>495</v>
      </c>
      <c r="BX52" t="s">
        <v>495</v>
      </c>
      <c r="BY52" t="s">
        <v>495</v>
      </c>
      <c r="BZ52" t="s">
        <v>495</v>
      </c>
      <c r="CA52" t="s">
        <v>495</v>
      </c>
      <c r="CB52" t="s">
        <v>495</v>
      </c>
      <c r="CC52" t="s">
        <v>495</v>
      </c>
      <c r="CD52" t="s">
        <v>495</v>
      </c>
      <c r="CE52" t="s">
        <v>495</v>
      </c>
      <c r="CF52" t="s">
        <v>495</v>
      </c>
      <c r="CG52" t="s">
        <v>495</v>
      </c>
      <c r="CH52" t="s">
        <v>495</v>
      </c>
      <c r="CI52" t="s">
        <v>495</v>
      </c>
      <c r="CJ52" t="s">
        <v>495</v>
      </c>
      <c r="CK52" t="s">
        <v>495</v>
      </c>
      <c r="CL52" t="s">
        <v>495</v>
      </c>
      <c r="CM52" t="s">
        <v>495</v>
      </c>
      <c r="CN52" t="s">
        <v>495</v>
      </c>
      <c r="CO52" t="s">
        <v>495</v>
      </c>
      <c r="CP52" t="s">
        <v>495</v>
      </c>
      <c r="CQ52"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Data</vt:lpstr>
      <vt:lpstr>Statistical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 Platt</dc:creator>
  <cp:lastModifiedBy>Elizabeth A Platt</cp:lastModifiedBy>
  <dcterms:created xsi:type="dcterms:W3CDTF">2024-01-17T17:48:41Z</dcterms:created>
  <dcterms:modified xsi:type="dcterms:W3CDTF">2024-01-17T17:57:07Z</dcterms:modified>
</cp:coreProperties>
</file>