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eplat\Documents\Vital Strategies\"/>
    </mc:Choice>
  </mc:AlternateContent>
  <xr:revisionPtr revIDLastSave="0" documentId="8_{DC98945A-6562-4DFD-80D2-10EC83CA4392}" xr6:coauthVersionLast="47" xr6:coauthVersionMax="47" xr10:uidLastSave="{00000000-0000-0000-0000-000000000000}"/>
  <bookViews>
    <workbookView xWindow="14303" yWindow="-98" windowWidth="28995" windowHeight="15796" activeTab="1" xr2:uid="{00000000-000D-0000-FFFF-FFFF00000000}"/>
  </bookViews>
  <sheets>
    <sheet name="Statistical Data" sheetId="1" r:id="rId1"/>
    <sheet name="Summary Data"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 i="2" l="1"/>
  <c r="G3" i="2"/>
  <c r="AK3" i="2"/>
  <c r="AQ4" i="2"/>
  <c r="AQ5" i="2"/>
  <c r="G6" i="2"/>
  <c r="AQ6" i="2"/>
  <c r="G7" i="2"/>
  <c r="AQ7" i="2"/>
  <c r="G8" i="2"/>
  <c r="AB8" i="2"/>
  <c r="AE8" i="2"/>
  <c r="AK8" i="2"/>
  <c r="AQ8" i="2"/>
  <c r="G9" i="2"/>
  <c r="AB9" i="2"/>
  <c r="AE9" i="2"/>
  <c r="AK9" i="2"/>
  <c r="AQ9" i="2"/>
  <c r="G10" i="2"/>
  <c r="AB10" i="2"/>
  <c r="AE10" i="2"/>
  <c r="AK10" i="2"/>
  <c r="AQ10" i="2"/>
  <c r="G11" i="2"/>
  <c r="AB11" i="2"/>
  <c r="AE11" i="2"/>
  <c r="AK11" i="2"/>
  <c r="AQ11" i="2"/>
  <c r="G12" i="2"/>
  <c r="AB12" i="2"/>
  <c r="AE12" i="2"/>
  <c r="AK12" i="2"/>
  <c r="AQ12" i="2"/>
  <c r="G13" i="2"/>
  <c r="AB13" i="2"/>
  <c r="AE13" i="2"/>
  <c r="AK13" i="2"/>
  <c r="AQ13" i="2"/>
  <c r="G14" i="2"/>
  <c r="AB14" i="2"/>
  <c r="AE14" i="2"/>
  <c r="AK14" i="2"/>
  <c r="AQ14" i="2"/>
  <c r="G15" i="2"/>
  <c r="AB15" i="2"/>
  <c r="AE15" i="2"/>
  <c r="AK15" i="2"/>
  <c r="AQ15" i="2"/>
  <c r="G16" i="2"/>
  <c r="AB16" i="2"/>
  <c r="AE16" i="2"/>
  <c r="AK16" i="2"/>
  <c r="AQ16" i="2"/>
  <c r="G17" i="2"/>
  <c r="AB17" i="2"/>
  <c r="AE17" i="2"/>
  <c r="AK17" i="2"/>
  <c r="AQ17" i="2"/>
  <c r="G18" i="2"/>
  <c r="AB18" i="2"/>
  <c r="AE18" i="2"/>
  <c r="AK18" i="2"/>
  <c r="AQ18" i="2"/>
  <c r="G19" i="2"/>
  <c r="AB19" i="2"/>
  <c r="AE19" i="2"/>
  <c r="AK19" i="2"/>
  <c r="AQ19" i="2"/>
  <c r="G20" i="2"/>
  <c r="AB20" i="2"/>
  <c r="AE20" i="2"/>
  <c r="AK20" i="2"/>
  <c r="AQ20" i="2"/>
  <c r="G21" i="2"/>
  <c r="AB21" i="2"/>
  <c r="AE21" i="2"/>
  <c r="AK21" i="2"/>
  <c r="AQ21" i="2"/>
  <c r="G22" i="2"/>
  <c r="AB22" i="2"/>
  <c r="AE22" i="2"/>
  <c r="AK22" i="2"/>
  <c r="AQ22" i="2"/>
  <c r="G23" i="2"/>
  <c r="AB23" i="2"/>
  <c r="AE23" i="2"/>
  <c r="AK23" i="2"/>
  <c r="AQ23" i="2"/>
  <c r="G24" i="2"/>
  <c r="AB24" i="2"/>
  <c r="AE24" i="2"/>
  <c r="AK24" i="2"/>
  <c r="AQ24" i="2"/>
  <c r="G25" i="2"/>
  <c r="AB25" i="2"/>
  <c r="AE25" i="2"/>
  <c r="AK25" i="2"/>
  <c r="AQ25" i="2"/>
  <c r="G26" i="2"/>
  <c r="AB26" i="2"/>
  <c r="AE26" i="2"/>
  <c r="AK26" i="2"/>
  <c r="AQ26" i="2"/>
  <c r="G27" i="2"/>
  <c r="AB27" i="2"/>
  <c r="AE27" i="2"/>
  <c r="AK27" i="2"/>
  <c r="AQ27" i="2"/>
  <c r="G28" i="2"/>
  <c r="AB28" i="2"/>
  <c r="AE28" i="2"/>
  <c r="AK28" i="2"/>
  <c r="AQ28" i="2"/>
  <c r="G29" i="2"/>
  <c r="AB29" i="2"/>
  <c r="AE29" i="2"/>
  <c r="AQ29" i="2"/>
  <c r="G30" i="2"/>
  <c r="AE30" i="2"/>
  <c r="AQ30" i="2"/>
  <c r="G31" i="2"/>
  <c r="AB31" i="2"/>
  <c r="AE31" i="2"/>
  <c r="AK31" i="2"/>
  <c r="AQ31" i="2"/>
  <c r="G32" i="2"/>
  <c r="AB32" i="2"/>
  <c r="AE32" i="2"/>
  <c r="AK32" i="2"/>
  <c r="AQ32" i="2"/>
  <c r="G33" i="2"/>
  <c r="AB33" i="2"/>
  <c r="AE33" i="2"/>
  <c r="AQ33" i="2"/>
  <c r="G34" i="2"/>
  <c r="AB34" i="2"/>
  <c r="AE34" i="2"/>
  <c r="AQ34" i="2"/>
  <c r="G35" i="2"/>
  <c r="AB35" i="2"/>
  <c r="AE35" i="2"/>
  <c r="AQ35" i="2"/>
  <c r="G36" i="2"/>
  <c r="AB36" i="2"/>
  <c r="AE36" i="2"/>
  <c r="AK36" i="2"/>
  <c r="AQ36" i="2"/>
  <c r="G37" i="2"/>
  <c r="AB37" i="2"/>
  <c r="AE37" i="2"/>
  <c r="AK37" i="2"/>
  <c r="AQ37" i="2"/>
  <c r="G38" i="2"/>
  <c r="AB38" i="2"/>
  <c r="AE38" i="2"/>
  <c r="AK38" i="2"/>
  <c r="AQ38" i="2"/>
  <c r="G39" i="2"/>
  <c r="AB39" i="2"/>
  <c r="AE39" i="2"/>
  <c r="AK39" i="2"/>
  <c r="AQ39" i="2"/>
  <c r="G40" i="2"/>
  <c r="AB40" i="2"/>
  <c r="AE40" i="2"/>
  <c r="AK40" i="2"/>
  <c r="AQ40" i="2"/>
  <c r="G41" i="2"/>
  <c r="AB41" i="2"/>
  <c r="AE41" i="2"/>
  <c r="AK41" i="2"/>
  <c r="AQ41" i="2"/>
  <c r="G42" i="2"/>
  <c r="AB42" i="2"/>
  <c r="AE42" i="2"/>
  <c r="AK42" i="2"/>
  <c r="AQ42" i="2"/>
  <c r="G43" i="2"/>
  <c r="AB43" i="2"/>
  <c r="AE43" i="2"/>
  <c r="AK43" i="2"/>
  <c r="AQ43" i="2"/>
  <c r="G44" i="2"/>
  <c r="AB44" i="2"/>
  <c r="AE44" i="2"/>
  <c r="AK44" i="2"/>
  <c r="AQ44" i="2"/>
  <c r="AQ45" i="2"/>
  <c r="AQ46" i="2"/>
  <c r="AQ47" i="2"/>
  <c r="G48" i="2"/>
  <c r="AB48" i="2"/>
  <c r="AE48" i="2"/>
  <c r="AK48" i="2"/>
  <c r="AQ48" i="2"/>
  <c r="G49" i="2"/>
  <c r="AB49" i="2"/>
  <c r="AE49" i="2"/>
  <c r="AK49" i="2"/>
  <c r="AQ49" i="2"/>
  <c r="G50" i="2"/>
  <c r="AB50" i="2"/>
  <c r="AE50" i="2"/>
  <c r="AQ50" i="2"/>
  <c r="G51" i="2"/>
  <c r="AB51" i="2"/>
  <c r="AE51" i="2"/>
  <c r="AQ51" i="2"/>
  <c r="G52" i="2"/>
  <c r="AB52" i="2"/>
  <c r="AE52" i="2"/>
  <c r="AQ52" i="2"/>
  <c r="G53" i="2"/>
  <c r="AB53" i="2"/>
  <c r="AE53" i="2"/>
  <c r="AK53" i="2"/>
  <c r="AQ53" i="2"/>
  <c r="G54" i="2"/>
  <c r="AB54" i="2"/>
  <c r="AE54" i="2"/>
  <c r="AK54" i="2"/>
  <c r="AQ54" i="2"/>
  <c r="G55" i="2"/>
  <c r="AB55" i="2"/>
  <c r="AE55" i="2"/>
  <c r="AK55" i="2"/>
  <c r="AQ55" i="2"/>
  <c r="G56" i="2"/>
  <c r="AB56" i="2"/>
  <c r="AE56" i="2"/>
  <c r="AK56" i="2"/>
  <c r="AQ56" i="2"/>
  <c r="AB57" i="2"/>
  <c r="AE57" i="2"/>
  <c r="AK57" i="2"/>
  <c r="AQ57" i="2"/>
  <c r="AB58" i="2"/>
  <c r="AE58" i="2"/>
  <c r="AK58" i="2"/>
  <c r="AQ58" i="2"/>
  <c r="AB59" i="2"/>
  <c r="AE59" i="2"/>
  <c r="AK59" i="2"/>
  <c r="AQ59" i="2"/>
  <c r="G60" i="2"/>
  <c r="AK60" i="2"/>
  <c r="AQ60" i="2"/>
  <c r="G61" i="2"/>
  <c r="AB61" i="2"/>
  <c r="AE61" i="2"/>
  <c r="AQ61" i="2"/>
  <c r="G62" i="2"/>
  <c r="AB62" i="2"/>
  <c r="AE62" i="2"/>
  <c r="AQ62" i="2"/>
  <c r="AQ63" i="2"/>
  <c r="AQ64" i="2"/>
  <c r="AQ65" i="2"/>
  <c r="G66" i="2"/>
  <c r="AB66" i="2"/>
  <c r="AE66" i="2"/>
  <c r="AQ66" i="2"/>
  <c r="G67" i="2"/>
  <c r="AB67" i="2"/>
  <c r="AE67" i="2"/>
  <c r="AQ67" i="2"/>
  <c r="AQ68" i="2"/>
  <c r="G69" i="2"/>
  <c r="AB69" i="2"/>
  <c r="AE69" i="2"/>
  <c r="AK69" i="2"/>
  <c r="AQ69" i="2"/>
  <c r="G70" i="2"/>
  <c r="AB70" i="2"/>
  <c r="AE70" i="2"/>
  <c r="AK70" i="2"/>
  <c r="AQ70" i="2"/>
  <c r="G71" i="2"/>
  <c r="AB71" i="2"/>
  <c r="AE71" i="2"/>
  <c r="AK71" i="2"/>
  <c r="AQ71" i="2"/>
  <c r="G72" i="2"/>
  <c r="AB72" i="2"/>
  <c r="AE72" i="2"/>
  <c r="AK72" i="2"/>
  <c r="AQ72" i="2"/>
  <c r="G73" i="2"/>
  <c r="AB73" i="2"/>
  <c r="AE73" i="2"/>
  <c r="AQ73" i="2"/>
  <c r="G74" i="2"/>
  <c r="AB74" i="2"/>
  <c r="AE74" i="2"/>
  <c r="AQ74" i="2"/>
  <c r="G75" i="2"/>
  <c r="AB75" i="2"/>
  <c r="AE75" i="2"/>
  <c r="AK75" i="2"/>
  <c r="AQ75" i="2"/>
  <c r="G76" i="2"/>
  <c r="AB76" i="2"/>
  <c r="AE76" i="2"/>
  <c r="AK76" i="2"/>
  <c r="AQ76" i="2"/>
  <c r="G77" i="2"/>
  <c r="AB77" i="2"/>
  <c r="AE77" i="2"/>
  <c r="AK77" i="2"/>
  <c r="AQ77" i="2"/>
  <c r="G78" i="2"/>
  <c r="AB78" i="2"/>
  <c r="AE78" i="2"/>
  <c r="AK78" i="2"/>
  <c r="AQ78" i="2"/>
  <c r="G79" i="2"/>
  <c r="AB79" i="2"/>
  <c r="AE79" i="2"/>
  <c r="AK79" i="2"/>
  <c r="AQ79" i="2"/>
  <c r="G80" i="2"/>
  <c r="AB80" i="2"/>
  <c r="AE80" i="2"/>
  <c r="AK80" i="2"/>
  <c r="AQ80" i="2"/>
  <c r="G81" i="2"/>
  <c r="AB81" i="2"/>
  <c r="AE81" i="2"/>
  <c r="AK81" i="2"/>
  <c r="AQ81" i="2"/>
  <c r="G82" i="2"/>
  <c r="AB82" i="2"/>
  <c r="AE82" i="2"/>
  <c r="AK82" i="2"/>
  <c r="AQ82" i="2"/>
  <c r="G83" i="2"/>
  <c r="AB83" i="2"/>
  <c r="AE83" i="2"/>
  <c r="AK83" i="2"/>
  <c r="AQ83" i="2"/>
  <c r="G84" i="2"/>
  <c r="AB84" i="2"/>
  <c r="AE84" i="2"/>
  <c r="AK84" i="2"/>
  <c r="AQ84" i="2"/>
  <c r="G85" i="2"/>
  <c r="AB85" i="2"/>
  <c r="AE85" i="2"/>
  <c r="AK85" i="2"/>
  <c r="AQ85" i="2"/>
  <c r="G86" i="2"/>
  <c r="AB86" i="2"/>
  <c r="AE86" i="2"/>
  <c r="AK86" i="2"/>
  <c r="AQ86" i="2"/>
  <c r="G87" i="2"/>
  <c r="AB87" i="2"/>
  <c r="AE87" i="2"/>
  <c r="AK87" i="2"/>
  <c r="AQ87" i="2"/>
  <c r="G88" i="2"/>
  <c r="AB88" i="2"/>
  <c r="AE88" i="2"/>
  <c r="AK88" i="2"/>
  <c r="AQ88" i="2"/>
  <c r="G89" i="2"/>
  <c r="AB89" i="2"/>
  <c r="AE89" i="2"/>
  <c r="AK89" i="2"/>
  <c r="AQ89" i="2"/>
  <c r="G90" i="2"/>
  <c r="AB90" i="2"/>
  <c r="AE90" i="2"/>
  <c r="AK90" i="2"/>
  <c r="AQ90" i="2"/>
  <c r="G91" i="2"/>
  <c r="AB91" i="2"/>
  <c r="AE91" i="2"/>
  <c r="AK91" i="2"/>
  <c r="AQ91" i="2"/>
  <c r="AQ92" i="2"/>
  <c r="AQ93" i="2"/>
  <c r="AQ94" i="2"/>
  <c r="G95" i="2"/>
  <c r="AK95" i="2"/>
  <c r="AQ95" i="2"/>
  <c r="G96" i="2"/>
  <c r="AK96" i="2"/>
  <c r="AQ96" i="2"/>
  <c r="G97" i="2"/>
  <c r="AK97" i="2"/>
  <c r="AQ97" i="2"/>
  <c r="AQ98" i="2"/>
  <c r="G99" i="2"/>
  <c r="AB99" i="2"/>
  <c r="AE99" i="2"/>
  <c r="AK99" i="2"/>
  <c r="AQ99" i="2"/>
  <c r="G100" i="2"/>
  <c r="AB100" i="2"/>
  <c r="AE100" i="2"/>
  <c r="AK100" i="2"/>
  <c r="AQ100" i="2"/>
  <c r="G101" i="2"/>
  <c r="AB101" i="2"/>
  <c r="AE101" i="2"/>
  <c r="AK101" i="2"/>
  <c r="AQ101" i="2"/>
  <c r="G102" i="2"/>
  <c r="AK102" i="2"/>
  <c r="AQ102" i="2"/>
  <c r="AQ103" i="2"/>
  <c r="G104" i="2"/>
  <c r="AB104" i="2"/>
  <c r="AE104" i="2"/>
  <c r="AK104" i="2"/>
  <c r="AQ104" i="2"/>
  <c r="G105" i="2"/>
  <c r="AB105" i="2"/>
  <c r="AE105" i="2"/>
  <c r="AK105" i="2"/>
  <c r="AQ105" i="2"/>
  <c r="G106" i="2"/>
  <c r="AB106" i="2"/>
  <c r="AE106" i="2"/>
  <c r="AK106" i="2"/>
  <c r="AQ106" i="2"/>
  <c r="G107" i="2"/>
  <c r="AB107" i="2"/>
  <c r="AE107" i="2"/>
  <c r="AK107" i="2"/>
  <c r="AQ107" i="2"/>
  <c r="AQ108" i="2"/>
  <c r="AQ109" i="2"/>
  <c r="G110" i="2"/>
  <c r="AB110" i="2"/>
  <c r="AE110" i="2"/>
  <c r="AK110" i="2"/>
  <c r="AQ110" i="2"/>
  <c r="G111" i="2"/>
  <c r="AB111" i="2"/>
  <c r="AE111" i="2"/>
  <c r="AK111" i="2"/>
  <c r="AQ111" i="2"/>
  <c r="G112" i="2"/>
  <c r="AB112" i="2"/>
  <c r="AE112" i="2"/>
  <c r="AK112" i="2"/>
  <c r="AQ112" i="2"/>
  <c r="G113" i="2"/>
  <c r="AB113" i="2"/>
  <c r="AE113" i="2"/>
  <c r="AK113" i="2"/>
  <c r="AQ113" i="2"/>
  <c r="G114" i="2"/>
  <c r="AB114" i="2"/>
  <c r="AE114" i="2"/>
  <c r="AK114" i="2"/>
  <c r="AQ114" i="2"/>
  <c r="G115" i="2"/>
  <c r="AB115" i="2"/>
  <c r="AE115" i="2"/>
  <c r="AK115" i="2"/>
  <c r="AQ115" i="2"/>
  <c r="G116" i="2"/>
  <c r="AB116" i="2"/>
  <c r="AE116" i="2"/>
  <c r="AQ116" i="2"/>
  <c r="G117" i="2"/>
  <c r="AB117" i="2"/>
  <c r="AE117" i="2"/>
  <c r="AK117" i="2"/>
  <c r="AQ117" i="2"/>
  <c r="G118" i="2"/>
  <c r="AB118" i="2"/>
  <c r="AE118" i="2"/>
  <c r="AK118" i="2"/>
  <c r="AQ118" i="2"/>
  <c r="G119" i="2"/>
  <c r="AB119" i="2"/>
  <c r="AE119" i="2"/>
  <c r="AK119" i="2"/>
  <c r="AQ119" i="2"/>
  <c r="G120" i="2"/>
  <c r="AB120" i="2"/>
  <c r="AE120" i="2"/>
  <c r="AK120" i="2"/>
  <c r="AQ120" i="2"/>
  <c r="G121" i="2"/>
  <c r="AK121" i="2"/>
  <c r="AQ121" i="2"/>
  <c r="G122" i="2"/>
  <c r="AK122" i="2"/>
  <c r="AQ122" i="2"/>
  <c r="G123" i="2"/>
  <c r="AB123" i="2"/>
  <c r="AE123" i="2"/>
  <c r="AK123" i="2"/>
  <c r="AQ123" i="2"/>
  <c r="G124" i="2"/>
  <c r="AK124" i="2"/>
  <c r="AQ124" i="2"/>
  <c r="G125" i="2"/>
  <c r="AK125" i="2"/>
  <c r="AQ125" i="2"/>
  <c r="G126" i="2"/>
  <c r="AK126" i="2"/>
  <c r="AQ126" i="2"/>
  <c r="AK127" i="2"/>
  <c r="AQ127" i="2"/>
</calcChain>
</file>

<file path=xl/sharedStrings.xml><?xml version="1.0" encoding="utf-8"?>
<sst xmlns="http://schemas.openxmlformats.org/spreadsheetml/2006/main" count="2730" uniqueCount="447">
  <si>
    <t>Effective Date</t>
  </si>
  <si>
    <t>Valid Through Date</t>
  </si>
  <si>
    <t xml:space="preserve">ssp_does state allow </t>
  </si>
  <si>
    <t>ssp_how remove barriers_Syringe exchange is explicitly authorized by state law</t>
  </si>
  <si>
    <t>ssp_how remove barriers_State law does not prohibit the free distribution of drug paraphernalia</t>
  </si>
  <si>
    <t>ssp_how remove barriers_The definition of drug paraphernalia does not refer to objects used for injecting drugs</t>
  </si>
  <si>
    <t>ssp_how remove barriers_The definition of drug paraphernalia explicitly excludes objects used for injecting drugs</t>
  </si>
  <si>
    <t>ssp_how remove barriers_State has no drug paraphernalia law</t>
  </si>
  <si>
    <t>ssp_residue</t>
  </si>
  <si>
    <t>ssp_does state authorize</t>
  </si>
  <si>
    <t>ssp_local approval</t>
  </si>
  <si>
    <t>ssp_law enforcement consulted</t>
  </si>
  <si>
    <t>ssp_one for one</t>
  </si>
  <si>
    <t>ssp_direct exchange</t>
  </si>
  <si>
    <t>ssp_services required provided_Substance use disorder treatment services</t>
  </si>
  <si>
    <t>ssp_services required provided_HIV screening</t>
  </si>
  <si>
    <t>ssp_services required provided_Hepatitis screening</t>
  </si>
  <si>
    <t>ssp_services required provided_Tuberculosis screening</t>
  </si>
  <si>
    <t>ssp_services required provided_Sexually transmitted infections screening</t>
  </si>
  <si>
    <t>ssp_services required provided_Educational services</t>
  </si>
  <si>
    <t>ssp_services required provided_Naloxone services</t>
  </si>
  <si>
    <t>ssp_services required provided_Disposal services</t>
  </si>
  <si>
    <t>ssp_services required provided_None</t>
  </si>
  <si>
    <t>ssp_services required referral_Substance use disorder treatment services</t>
  </si>
  <si>
    <t>ssp_services required referral_HIV screening</t>
  </si>
  <si>
    <t>ssp_services required referral_Hepatitis screening</t>
  </si>
  <si>
    <t>ssp_services required referral_Sexually transmitted infections screening</t>
  </si>
  <si>
    <t>ssp_services required referral_Tuberculosis screening</t>
  </si>
  <si>
    <t>ssp_services required referral_Housing services</t>
  </si>
  <si>
    <t>ssp_services required referral_Educational services</t>
  </si>
  <si>
    <t>ssp_services required referral_Naloxone services</t>
  </si>
  <si>
    <t>ssp_services required referral_Disposal services</t>
  </si>
  <si>
    <t>ssp_services required referral_None</t>
  </si>
  <si>
    <t>ssp_allow possession</t>
  </si>
  <si>
    <t>ssp_how allow possession_Law exempts SSP participants</t>
  </si>
  <si>
    <t>ssp_how allow possession_It is an affirmative defense that syringes were obtained from an SSP</t>
  </si>
  <si>
    <t>ssp_how allow possession_State does not prohibit simple possession</t>
  </si>
  <si>
    <t>ssp_how allow possession_Law explicitly excludes objects used for injecting drugs</t>
  </si>
  <si>
    <t>ssp_how allow possession_Law provides immunity for individuals who disclose possession of syringes to police officers prior to search</t>
  </si>
  <si>
    <t>ssp_how allow possession_The definition of drug paraphernalia does not refer to objects used for injecting drugs</t>
  </si>
  <si>
    <t>ssp_how allow possession_Law provides exception if the syringe is unused and is in a sealed, sterile package</t>
  </si>
  <si>
    <t>ssp_how allow possession_State has no law regarding drug paraphernalia</t>
  </si>
  <si>
    <t>ssp_paraph law</t>
  </si>
  <si>
    <t>ssp_included drug paraphSyringes</t>
  </si>
  <si>
    <t>ssp_included drug paraphInjecting</t>
  </si>
  <si>
    <t xml:space="preserve">ssp_included drug paraph_Objects used for injecting drugs are explicitly excluded from the definition of drug paraphernalia  </t>
  </si>
  <si>
    <t>ssp_included drug paraph_Objects used for injecting drugs are not included in the definition of drug paraphernalia</t>
  </si>
  <si>
    <t>ssp_included drug paraph_State has separate law involving objects used for injecting drugs</t>
  </si>
  <si>
    <t>ssp_NASEN</t>
  </si>
  <si>
    <t>Alabama</t>
  </si>
  <si>
    <t>.</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</si>
  <si>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</si>
  <si>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</si>
  <si>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</si>
  <si>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</si>
  <si>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</si>
  <si>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</si>
  <si>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</si>
  <si>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</si>
  <si>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</si>
  <si>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</si>
  <si>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</si>
  <si>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</si>
  <si>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</si>
  <si>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</si>
  <si>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</si>
  <si>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</si>
  <si>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</si>
  <si>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</si>
  <si>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</si>
  <si>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</si>
  <si>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</si>
  <si>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</si>
  <si>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</si>
  <si>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</si>
  <si>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</si>
  <si>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</si>
  <si>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</si>
  <si>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</si>
  <si>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</si>
  <si>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</si>
  <si>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</si>
  <si>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</si>
  <si>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</si>
  <si>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</si>
  <si>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</si>
  <si>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</si>
  <si>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</si>
  <si>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</si>
  <si>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</si>
  <si>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</si>
  <si>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</si>
  <si>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</si>
  <si>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</si>
  <si>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</si>
  <si>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</si>
  <si>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</si>
  <si>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</si>
  <si>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</si>
  <si>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</si>
  <si>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</si>
  <si>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_citation_ssp_does state allow </t>
  </si>
  <si>
    <t xml:space="preserve">_caution_ssp_does state allow </t>
  </si>
  <si>
    <t>ssp_how remove barriers</t>
  </si>
  <si>
    <t>_citation_ssp_how remove barriers</t>
  </si>
  <si>
    <t>_caution_ssp_how remove barriers</t>
  </si>
  <si>
    <t>_citation_ssp_residue</t>
  </si>
  <si>
    <t>_caution_ssp_residue</t>
  </si>
  <si>
    <t>_citation_ssp_does state authorize</t>
  </si>
  <si>
    <t>_caution_ssp_does state authorize</t>
  </si>
  <si>
    <t>_citation_ssp_local approval</t>
  </si>
  <si>
    <t>_caution_ssp_local approval</t>
  </si>
  <si>
    <t>_citation_ssp_law enforcement consulted</t>
  </si>
  <si>
    <t>_caution_ssp_law enforcement consulted</t>
  </si>
  <si>
    <t>_citation_ssp_one for one</t>
  </si>
  <si>
    <t>_caution_ssp_one for one</t>
  </si>
  <si>
    <t>_citation_ssp_direct exchange</t>
  </si>
  <si>
    <t>_caution_ssp_direct exchange</t>
  </si>
  <si>
    <t>ssp_services required provided</t>
  </si>
  <si>
    <t>_citation_ssp_services required provided</t>
  </si>
  <si>
    <t>_caution_ssp_services required provided</t>
  </si>
  <si>
    <t>ssp_services required referral</t>
  </si>
  <si>
    <t>_citation_ssp_services required referral</t>
  </si>
  <si>
    <t>_caution_ssp_services required referral</t>
  </si>
  <si>
    <t>_citation_ssp_allow possession</t>
  </si>
  <si>
    <t>_caution_ssp_allow possession</t>
  </si>
  <si>
    <t>ssp_how allow possession</t>
  </si>
  <si>
    <t>_citation_ssp_how allow possession</t>
  </si>
  <si>
    <t>_caution_ssp_how allow possession</t>
  </si>
  <si>
    <t>_citation_ssp_paraph law</t>
  </si>
  <si>
    <t>_caution_ssp_paraph law</t>
  </si>
  <si>
    <t>ssp_included drug paraph</t>
  </si>
  <si>
    <t>_citation_ssp_included drug paraph</t>
  </si>
  <si>
    <t>_caution_ssp_included drug paraph</t>
  </si>
  <si>
    <t>_citation_ssp_NASEN</t>
  </si>
  <si>
    <t>_caution_ssp_NASEN</t>
  </si>
  <si>
    <t>_attachment_url_ssp_NASEN</t>
  </si>
  <si>
    <t>Ala. Code § 13A-12-260 Drug paraphernalia; use or possession; delivery or sale; forfeiture; Ala. Code § 13A-12-260 Drug paraphernalia; use or possession; delivery or sale; forfeiture</t>
  </si>
  <si>
    <t>Ala. Code § 13A-12-260 Drug paraphernalia; use or possession; delivery or sale; forfeiture</t>
  </si>
  <si>
    <t>SSP State Resource List</t>
  </si>
  <si>
    <t>https://monqcle.com/upload/6217edd79cd3609c348b456e/download</t>
  </si>
  <si>
    <t>Alaska Stat. § 11.71.040. Misconduct involving a controlled substance in the third degree</t>
  </si>
  <si>
    <t>https://monqcle.com/upload/6217ed669cd360ea368b456e/download</t>
  </si>
  <si>
    <t>AZ Statute 13-3415 Possession, manufacture, delivery and advertisement of drug paraphernalia; definitions; violation; classification; civil forfeiture; factors</t>
  </si>
  <si>
    <t>https://monqcle.com/upload/6217efd49cd3600f3e8b456a/download</t>
  </si>
  <si>
    <t>Ark. Code  §5-64-802. Illegal drug paraphernalia business.</t>
  </si>
  <si>
    <t>Ark. Code § 5-64-443 Drug paraphernalia</t>
  </si>
  <si>
    <t>Ark. Code §5-64-101 Definitions; Ark. Code §5-64-101 Definitions</t>
  </si>
  <si>
    <t>https://monqcle.com/upload/6217ef6d9cd3600f3e8b4567/download</t>
  </si>
  <si>
    <t>Ark. Code § 5-64-443 Drug paraphernalia; Ark. Code § 5-64-443 Drug paraphernalia</t>
  </si>
  <si>
    <t>CA Statute § 121349. Legislative findings and declarations; authorization for clean needle and syringe exchange project; application; duration; minimum standards; public comment prior to approval; address and contact information of programs maintained on department’s Internet Web site; CA Bus &amp; Prof Code § 4145.5 Furnishing for human use without a prescription or license; furnishing as public health measure; furnishing for use on animals; storage; disposal options; consumer information; Cal Health &amp; Safety Code § 120780.2. Department’s purchase of hypodermic needles and syringes for distribution to syringe exchange programs.</t>
  </si>
  <si>
    <t>CA Statute § 121349. Legislative findings and declarations; authorization for clean needle and syringe exchange project; application; duration; minimum standards; public comment prior to approval; address and contact information of programs maintained on department’s Internet Web site; CA Bus &amp; Prof Code § 4145.5 Furnishing for human use without a prescription or license; furnishing as public health measure; furnishing for use on animals; storage; disposal options; consumer information</t>
  </si>
  <si>
    <t>CA Statute § 121349. Legislative findings and declarations; authorization for clean needle and syringe exchange project; application; duration; minimum standards; public comment prior to approval; address and contact information of programs maintained on department’s Internet Web site</t>
  </si>
  <si>
    <t>CA Statute § 121349. Legislative findings and declarations; authorization for clean needle and syringe exchange project; application; duration; minimum standards; public comment prior to approval; address and contact information of programs maintained on department’s Internet Web site; CA Statute § 121349. Legislative findings and declarations; authorization for clean needle and syringe exchange project; application; duration; minimum standards; public comment prior to approval; address and contact information of programs maintained on department’s Internet Web site</t>
  </si>
  <si>
    <t>CA Statute § 121349. Legislative findings and declarations; authorization for clean needle and syringe exchange project; application; duration; minimum standards; public comment prior to approval; address and contact information of programs maintained on department’s Internet Web site; Cal. Code Regs. Tit. 17 § 7002. Application Requirements for SEP Certification.; Cal. Code Regs. Tit. 17 § 7002. Application Requirements for SEP Certification.</t>
  </si>
  <si>
    <t>CA Health &amp; Safety Code § 11364. Opium pipes; instruments for injecting or smoking controlled substances; exceptions for safe disposal and personal use</t>
  </si>
  <si>
    <t>CA Health &amp; Safety Code § 11014.5. Drug paraphernalia</t>
  </si>
  <si>
    <t>https://monqcle.com/upload/6217f00f9cd360ea368b4579/download</t>
  </si>
  <si>
    <t>CA Bus &amp; Prof Code § 4145.5 Furnishing for human use without a prescription or license; furnishing as public health measure; furnishing for use on animals; storage; disposal options; consumer information; Cal Health &amp; Safety Code § 120780.2. Department’s purchase of hypodermic needles and syringes for distribution to syringe exchange programs.; CA Statute § 121349. Legislative findings and declarations; authorization for clean needle and syringe exchange project; application; duration; minimum standards; public comment prior to approval; address and contact information of programs maintained on department’s Internet website</t>
  </si>
  <si>
    <t>CA Bus &amp; Prof Code § 4145.5 Furnishing for human use without a prescription or license; furnishing as public health measure; furnishing for use on animals; storage; disposal options; consumer information; CA Statute § 121349. Legislative findings and declarations; authorization for clean needle and syringe exchange project; application; duration; minimum standards; public comment prior to approval; address and contact information of programs maintained on department’s Internet website</t>
  </si>
  <si>
    <t>CA Statute § 121349. Legislative findings and declarations; authorization for clean needle and syringe exchange project; application; duration; minimum standards; public comment prior to approval; address and contact information of programs maintained on department’s Internet website</t>
  </si>
  <si>
    <t>CA Statute § 121349. Legislative findings and declarations; authorization for clean needle and syringe exchange project; application; duration; minimum standards; public comment prior to approval; address and contact information of programs maintained on department’s Internet website; CA Statute § 121349. Legislative findings and declarations; authorization for clean needle and syringe exchange project; application; duration; minimum standards; public comment prior to approval; address and contact information of programs maintained on department’s Internet website</t>
  </si>
  <si>
    <t>Cal. Code Regs. Tit. 17 § 7002. Application Requirements for SEP Certification.; Cal. Code Regs. Tit. 17 § 7002. Application Requirements for SEP Certification.; CA Statute § 121349. Legislative findings and declarations; authorization for clean needle and syringe exchange project; application; duration; minimum standards; public comment prior to approval; address and contact information of programs maintained on department’s Internet website</t>
  </si>
  <si>
    <t>Colo. Rev. Stat. § 25-1-520 Clean syringe exchange programs--approval--reporting requirements</t>
  </si>
  <si>
    <t>Colo. Rev. Stat. § 18-18-403.5 Unlawful possession of a controlled substance</t>
  </si>
  <si>
    <t>Colo. Rev. Stat. § 18-18-430.5 Drug paraphernalia—exemption</t>
  </si>
  <si>
    <t>Colo. Rev. Stat. § 18-18-430.5 Drug paraphernalia—exemption; Colo. Rev. Stat. § 18-18-428 Possession of drug paraphernalia—penalty</t>
  </si>
  <si>
    <t>Colo. Rev. Stat. § 18-18-428 Possession of drug paraphernalia—penalty</t>
  </si>
  <si>
    <t>Colo. Rev. Stat. § 18-18-426 Drug paraphernalia--definitions</t>
  </si>
  <si>
    <t>https://monqcle.com/upload/6217f05e9cd360fb428b4567/download</t>
  </si>
  <si>
    <t>Colo. Rev. Stat. § 18-18-403.5 Unlawful possession of a controlled substance; Colo. Rev. Stat. § 18-18-403.5 Unlawful possession of a controlled substance</t>
  </si>
  <si>
    <t>Colo. Rev. Stat. § 18-18-403.5 Unlawful possession of a controlled substance; Colo. Rev. Stat. § 18-18-403.5 Unlawful possession of a controlled substance; Colo. Rev. Stat. § 18-18-403.5 Unlawful possession of a controlled substance; Colo. Rev. Stat. § 18-18-403.5 Unlawful possession of a controlled substance</t>
  </si>
  <si>
    <t>Colo. Rev. Stat. § 25-1-520 Clean syringe exchange programs--approval--reporting requirements; Colo. Rev. Stat. § 25-1-520 Clean syringe exchange programs--approval--reporting requirements</t>
  </si>
  <si>
    <t>Pursuant to Colo. Rev. Stat. § 25-1-520(2.5)(a), "[a] nonprofit organization with experience operating a clean syringe exchange program or a health facility licensed or certified by the state may operate a clean syringe exchange program without prior board approval."</t>
  </si>
  <si>
    <t>Conn. Gen. Stat. § 19a-124 Needle and syringe exchange programs.; Conn. Gen. Stat. § 21a-240 Definitions.</t>
  </si>
  <si>
    <t>Conn. Gen. Stat. § 21a-240 Definitions.; Conn. Gen. Stat. § 19a-124 Needle and syringe exchange programs.</t>
  </si>
  <si>
    <t>In Doe v. Bridgeport Police Department, 198 F.R.D. 325, the United States District Court for the District of Connecticut enjoined law enforcement from "searching, stopping, arresting, punishing or penalizing in any way, or threatening to search, stop, arrest, punish or penalize in any way, any person based solely upon that person's possession of up to thirty sets of injection equipment, within the scope of Conn. Gen. Stat. § 21a–240(20)(A)(ix), whether sterile or previously-used, or of a trace amount of narcotic substances contained therein as residue."</t>
  </si>
  <si>
    <t>Conn. Gen. Stat. § 19a-124 Needle and syringe exchange programs.</t>
  </si>
  <si>
    <t>Conn. Gen. Stat. § 19a-124 Needle and syringe exchange programs.; Doe v. Bridgeport Police Department, 198 F.R.D. 325</t>
  </si>
  <si>
    <t>Conn. Gen. Stat. § 19a-124 Needle and syringe exchange programs.; Doe v. Bridgeport Police Department, 198 F.R.D. 325; Conn. Gen. Stat. § 21a-240 Definitions.</t>
  </si>
  <si>
    <t>Conn. Gen. Stat. § 21a-240 Definitions.</t>
  </si>
  <si>
    <t>https://monqcle.com/upload/6217f0879cd360143d8b4571/download</t>
  </si>
  <si>
    <t>Conn. Gen. Stat. § 19a-124 Needle and syringe exchange programs.; Conn. Gen. Stat. § 21a-240 Definitions.; Conn. Gen. Stat. § 21a-240 Definitions.</t>
  </si>
  <si>
    <t>Conn. Gen. Stat. § 19a-124 Needle and syringe exchange programs.; Conn. Gen. Stat. § 21a-240 Definitions.; Conn. Gen. Stat. § 21a-240 Definitions.; Conn. Gen. Stat. § 21a-240 Definitions.</t>
  </si>
  <si>
    <t>Conn. Gen. Stat. § 19a-124 Needle and syringe exchange programs.; Conn. Gen. Stat. § 21a-240 Definitions.; Conn. Gen. Stat. § 21a-240 Definitions.; Conn. Gen. Stat. § 21a-240 Definitions.; Conn. Gen. Stat. § 21a-240 Definitions.</t>
  </si>
  <si>
    <t>Conn. Gen. Stat. § 19a-124 Needle and syringe exchange programs.; Conn. Gen. Stat. § 21a-240 Definitions.; Conn. Gen. Stat. § 21a-240 Definitions.; Conn. Gen. Stat. § 21a-240 Definitions.; Conn. Gen. Stat. § 21a-240 Definitions.; Conn. Gen. Stat. § 21a-240 Definitions.</t>
  </si>
  <si>
    <t>Conn. Gen. Stat. § 19a-124 Needle and syringe exchange programs.; Conn. Gen. Stat. § 21a-240 Definitions.; Conn. Gen. Stat. § 21a-240 Definitions.; Conn. Gen. Stat. § 21a-240 Definitions.; Conn. Gen. Stat. § 21a-240 Definitions.; Conn. Gen. Stat. § 21a-240 Definitions.; Conn. Gen. Stat. § 21a-240 Definitions.</t>
  </si>
  <si>
    <t>Del. Code tit. 29, § 7991 Establishment of Program</t>
  </si>
  <si>
    <t>Del. Code tit. 29, § 7992 Operation of the Program</t>
  </si>
  <si>
    <t>Del. Code tit. 29, § 7993 Criminal liability</t>
  </si>
  <si>
    <t>Del. Code tit. 29, § 7992 Operation of the Program; Del. Code tit. 29, § 7992 Operation of the Program</t>
  </si>
  <si>
    <t>Del. Code tit. 16, § 4701 Definitions</t>
  </si>
  <si>
    <t>https://monqcle.com/upload/6217f0f19cd3600f3e8b456d/download</t>
  </si>
  <si>
    <t>D.C. Code § 48-1103-01 Needle Exchange Program.</t>
  </si>
  <si>
    <t>D.C. Code § 48-1101 Definitions</t>
  </si>
  <si>
    <t>https://monqcle.com/upload/6218e33b9cd360b57c8b456d/download</t>
  </si>
  <si>
    <t>D.C. Code § 48-1103 Prohibited acts; D.C. Code § 48-1103-01 Needle Exchange Program.</t>
  </si>
  <si>
    <t>D.C. Code § 48-1103-01 Needle Exchange Program.; D.C. Code § 48-1103 Prohibited acts</t>
  </si>
  <si>
    <t>Fla. Stat. § 381.0038 Education; sterile needle and syringe exchange pilot program</t>
  </si>
  <si>
    <t>Fla. Stat. § 381.0038 Education; sterile needle and syringe exchange pilot program; Fla. Stat. § 381.0038 Education; sterile needle and syringe exchange pilot program</t>
  </si>
  <si>
    <t>Fla. Stat. §893.145 "Drug paraphernalia" defined; Fla. Stat. §893.145 "Drug paraphernalia" defined</t>
  </si>
  <si>
    <t>Fla. Stat. §893.145 "Drug paraphernalia" defined</t>
  </si>
  <si>
    <t>https://monqcle.com/upload/6218e3b79cd360b57c8b456e/download</t>
  </si>
  <si>
    <t>Ga. Code § 16-13-32 Transactions in drug related objects prohibited</t>
  </si>
  <si>
    <t>https://monqcle.com/upload/6218e4239cd360b67c8b456d/download</t>
  </si>
  <si>
    <t>Ga. Code § 16-13-32 Transactions in drug related objects prohibited; Ga. Comp. R. § 511-2-9-.01. Definitions</t>
  </si>
  <si>
    <t>Ga. Comp. R. § 511-2-9-.03. Application for Registration</t>
  </si>
  <si>
    <t>Pursuant to Ga. Comp. R. § 511-2-9-.03(5), an SSP must provide written notice of its intent to establish and maintain an SSP to local governing authority (but does not necessarily require their approval).</t>
  </si>
  <si>
    <t>Substance use disorder treatment services, HIV screening, Hepatitis screening, Tuberculosis screening, Sexually transmitted infections screening, Educational services, Naloxone services, Disposal services</t>
  </si>
  <si>
    <t>Ga. Code § 16-13-32 Transactions in drug related objects prohibited; Ga. Comp. R. § 511-2-9-.01. Definitions; Ga. Comp. R. § 511-2-9-.04. Operating Requirements; Ga. Comp. R. § 511-2-9-.04. Operating Requirements</t>
  </si>
  <si>
    <t>Ga. Code § 16-13-32 Transactions in drug related objects prohibited; Ga. Comp. R. § 511-2-9-.04. Operating Requirements</t>
  </si>
  <si>
    <t>Haw. Rev. Stat. §325-112 Sterile needle and syringe exchange program established</t>
  </si>
  <si>
    <t>Haw. Rev. Stat. §325-113 Operation of the program</t>
  </si>
  <si>
    <t>Haw. Rev. Stat. § 325-114 Criminal liability</t>
  </si>
  <si>
    <t>Haw. Rev. Stat. §329-1 Definitions; Haw. Rev. Stat. §329-1 Definitions</t>
  </si>
  <si>
    <t>https://monqcle.com/upload/6218e5439cd360b67c8b456e/download</t>
  </si>
  <si>
    <t>Idaho Code § 37-3404 Syringe and needle exchange program</t>
  </si>
  <si>
    <t>Idaho Code § 37-2701 Definitions; Idaho Code § 37-2701 Definitions</t>
  </si>
  <si>
    <t>Idaho Code § 37-2701 Definitions</t>
  </si>
  <si>
    <t>https://monqcle.com/upload/6218e6199cd360b57c8b4572/download</t>
  </si>
  <si>
    <t>Idaho Code § 37-2701 Definitions; Idaho Code § 37-2701 Definitions; Idaho Code § 37-2701 Definitions</t>
  </si>
  <si>
    <t>20 Ill. Comp. Stat ,2310/2310-252 Guidelines for Needle Disposal; Education</t>
  </si>
  <si>
    <t>720 Ill. Comp. Stat. 600/3.5 Possession of drug paraphernalia; People v. Presa, 2014 IL App (3d)</t>
  </si>
  <si>
    <t>Appellate Court of Illinois ruled that SSP participants are engaged in "scientific research and are thus legally authorized to possess syringes.  People v. Presa, 2014 IL App (3d) 130255 (2014).</t>
  </si>
  <si>
    <t>720 Ill. Comp. Stat. 600/2 Definitions</t>
  </si>
  <si>
    <t>https://monqcle.com/upload/6218e7dc9cd360b67c8b4574/download</t>
  </si>
  <si>
    <t>720 Ill. Comp. Stat. 600/3.5 Possession of drug paraphernalia; People v. Presa, 2014 IL App (3d); 720 Ill. Comp. Stat. 635/1 Possession of hypodermic syringes and needles; 720 Ill. Comp. Stat. 635/2 Sale of hypodermic syringes and needles</t>
  </si>
  <si>
    <t>Appellate Court of Illinois ruled that SSP participants are engaged in "scientific research and are thus legally authorized to possess syringes.  People v. Presa, 2014 IL App (3d) 130255 (2014). This is not reflected in 720 Ill. Comp. Stat. 635/1, where there is a specific exemption for "a staff person, volunteer, or participant in a needle or hypodermic syringe service access program."</t>
  </si>
  <si>
    <t>720 Ill. Comp. Stat. 600/3.5 Possession of drug paraphernalia; People v. Presa, 2014 IL App (3d); 720 Ill. Comp. Stat. 635/1 Possession of hypodermic syringes and needles; 720 Ill. Comp. Stat. 635/2 Sale of hypodermic syringes and needles; 720 Ill. Comp. Stat. 600/3.5 Possession of drug paraphernalia; 720 Ill. Comp. Stat. 600/4 Exemptions</t>
  </si>
  <si>
    <t>Ind. Code § 16-41-7.5-2 “Program” defined; Ind. Code § 16-41-7.5-5 Requirements for county prior to operation of program; Ind. Code § 35-48-4-8.5 Dealing in Paraphernalia; Ind. Code § 35-48-4-8.5 Dealing in Paraphernalia</t>
  </si>
  <si>
    <t>Ind. Code § 35-48-4-8.5 Dealing in Paraphernalia; Ind. Code § 35-48-4-8.5 Dealing in Paraphernalia; Ind. Code § 16-41-7.5-2 “Program” defined</t>
  </si>
  <si>
    <t>Authorization for a syringe exchange is predicated on the declaration of a public health emergency in that county or municipality .Ind. Code § 16-41-7.5-4</t>
  </si>
  <si>
    <t>Ind. Code § 16-41-7.5-2 “Program” defined</t>
  </si>
  <si>
    <t>Ind. Code § 16-41-7.5-4 Operation of program; public health emergency; requirements</t>
  </si>
  <si>
    <t>Ind. Code § 16-41-7.5-6 Requirements of a qualified entity operating a program; Ind. Code § 16-41-7.5-6 Requirements of a qualified entity operating a program</t>
  </si>
  <si>
    <t>Ind. Code § 16-41-7.5-6 Requirements of a qualified entity operating a program</t>
  </si>
  <si>
    <t>Ind. Code § 35-48-4-8.5 Dealing in Paraphernalia</t>
  </si>
  <si>
    <t>https://monqcle.com/upload/6218eab39cd360b57c8b4579/download</t>
  </si>
  <si>
    <t>Ind. Code § 16-41-7.5-6 Requirements of a qualified entity operating a program; Ind. Code § 16-41-7.5-6 Requirements of a qualified entity operating a program; Ind. Code § 16-41-7.5-6 Requirements of a qualified entity operating a program</t>
  </si>
  <si>
    <t>Ind. Code § 35-48-4-8.5 Dealing in Paraphernalia; Ind. Code § 35-48-4-8.5 Dealing in Paraphernalia; Ind. Code § 16-41-7.5-2 “Program” defined; Ind. Code § 16-41-7.5-4 Operation of program; public health emergency; requirements</t>
  </si>
  <si>
    <t>Iowa Code § 124.414 Drug paraphernalia</t>
  </si>
  <si>
    <t>“Drug paraphernalia” does not include hypodermic needles or syringes if manufactured, delivered, sold, or possessed for a lawful purpose. Iowa Code § 124.414 (b)</t>
  </si>
  <si>
    <t>https://monqcle.com/upload/6218ec569cd360b40a8b4578/download</t>
  </si>
  <si>
    <t>Drug paraphernalia” does not include hypodermic needles or syringes if manufactured, delivered, sold, or possessed for a lawful purpose. Iowa Code § 124.414 (b)</t>
  </si>
  <si>
    <t>Kan. Stat. § 21-5709 Unlawful possession of certain drug precursors and drug paraphernalia</t>
  </si>
  <si>
    <t>Kan. Stat. § 21-5701 Definitions</t>
  </si>
  <si>
    <t>https://monqcle.com/upload/6218ecca9cd3609b298b4568/download</t>
  </si>
  <si>
    <t>Ky. Rev. Stat. § 218A.500 Definitions for KRS 218A.500 and 218A.510; unlawful practices; penalties</t>
  </si>
  <si>
    <t>The exception for residue applies to situations where a person informs law enforcement of the presence of a syringe on their person prior to a search. Ky. Rev. Stat. § 218A.500(6)(a).</t>
  </si>
  <si>
    <t>https://monqcle.com/upload/6218ed429cd3609b298b456a/download</t>
  </si>
  <si>
    <t>La. Rev. Stat. § 40:1024 Exceptions; defenses; local needle exchanges</t>
  </si>
  <si>
    <t>La. Rev. Stat. § 40:1023 Prohibited acts</t>
  </si>
  <si>
    <t>La. Rev. Stat. § 40:1021 Definitions</t>
  </si>
  <si>
    <t>https://monqcle.com/upload/6218ee259cd360b40a8b457c/download</t>
  </si>
  <si>
    <t>10-144-252 Me. Code. R. § II Certification Application Procedures</t>
  </si>
  <si>
    <t>Me. Rev. Stat. tit. 17 ,§ 1107-A Unlawful possession of scheduled drugs</t>
  </si>
  <si>
    <t>Me. Rev. Stat. tit. 22, § 1341 Hypodermic apparatus exchange programs</t>
  </si>
  <si>
    <t>While one for one exchanges are generally required, an exception must be made for a new enrollee who has no needles for the initial exchange. 10-144-252 Me. Code. R. § II (E)(1).</t>
  </si>
  <si>
    <t>Me. Rev. Stat. tit. 22, § 1341 Hypodermic apparatus exchange programs; 10-144-252 Me. Code. R. § II Certification Application Procedures; 10-144-252 Me. Code. R. § I General Definitions; 10-144-252 Me. Code. R. § I General Definitions</t>
  </si>
  <si>
    <t>10-144-252 Me. Code. R. § II Certification Application Procedures; 10-144-252 Me. Code. R. § I General Definitions; 10-144-252 Me. Code. R. § I General Definitions; 10-144-252 Me. Code. R. § II Certification Application Procedures</t>
  </si>
  <si>
    <t>Me. Rev. Stat. tit. 17, § 1111 Illegal possession of hypodermic apparatuses</t>
  </si>
  <si>
    <t>Me. Rev. Stat. tit. 17, § 1111 Illegal possession of hypodermic apparatuses; Me. Rev. Stat. tit. 17,§ 1111-A Sale and use of drug paraphernalia</t>
  </si>
  <si>
    <t>Me. Rev. Stat. tit. 17,§ 1111-A Sale and use of drug paraphernalia</t>
  </si>
  <si>
    <t>https://monqcle.com/upload/6218ef719cd3604c338b4568/download</t>
  </si>
  <si>
    <t>10-144-252 Me. Code. R. § II Certification Application Procedures; 10-144-252 Me. Code. R. § I General Definitions</t>
  </si>
  <si>
    <t>Md. Code, Health - General, § 24-802 AIDS Prevention Sterile Needle and Syringe Exchange; Md. Code, Health-General § 24-902 Opioid-Associated Disease Prevention and Outreach Program; Md. Code Regs. 10.52.01.05 Program Design and Operation</t>
  </si>
  <si>
    <t>Md. Code, Health - General, § 24-809 Possession offenses</t>
  </si>
  <si>
    <t>Md. Code Regs. 10.52.01.05 Program Design and Operation; Md. Code, Health-General § 24-902 Opioid-Associated Disease Prevention and Outreach Program</t>
  </si>
  <si>
    <t>Md. Code, Health-General § 24-902 Opioid-Associated Disease Prevention and Outreach Program</t>
  </si>
  <si>
    <t>Md. Code, Health - General, § 24-803 Program methods and practices</t>
  </si>
  <si>
    <t>Md. Code, Health-General § 24-903 Program methods and practices; Md. Code, Health - General, § 24-803 Program methods and practices</t>
  </si>
  <si>
    <t>Md. Code, Health - General, § 24-808 Immunity from criminal prosecution</t>
  </si>
  <si>
    <t>Md. Code, Criminal Law, § 5-619 Drug paraphernalia</t>
  </si>
  <si>
    <t>Md. Code, Criminal Law, § 5-101 Definitions</t>
  </si>
  <si>
    <t>https://monqcle.com/upload/6218f0179cd360d2358b4567/download</t>
  </si>
  <si>
    <t>Mass. Gen. Laws ch. 111, §215 Needle exchange programs; approval; report; Mass. Gen. Laws ch. 94C, §32I Drug paraphernalia; sale, possession or manufacture with intent to sell; penalty; sale of tobacco rolling papers; Mass. Gen. Laws ch. 94C, §1 Definitions.</t>
  </si>
  <si>
    <t>Syringe exchange is explicitly authorized by state law, State law does not prohibit the free distribution of drug paraphernalia, The definition of drug paraphernalia does not refer to objects used for injecting drugs</t>
  </si>
  <si>
    <t>Mass. Gen. Laws ch. 94C, §1 Definitions.; Mass. Gen. Laws ch. 94C, §32I Drug paraphernalia; sale, possession or manufacture with intent to sell; penalty; sale of tobacco rolling papers; Mass. Gen. Laws ch. 111, §215 Needle exchange programs; approval; report</t>
  </si>
  <si>
    <t>Mass. Gen. Laws ch. 111, §215 Needle exchange programs; approval; report</t>
  </si>
  <si>
    <t>Commonwealth v. Landry, 779 N.E.2d 638</t>
  </si>
  <si>
    <t>The Massachusetts Supreme Court ruled in Commonwealth v. Landry, 779 N.E.2d 638 (Supreme Judicial Court 2002) that syringes acquired from a needle exchange program are exempt from the state's drug paraphernalia possession law.</t>
  </si>
  <si>
    <t>Mass. Gen. Laws ch. 94C, §1 Definitions.</t>
  </si>
  <si>
    <t>https://monqcle.com/upload/6218f2bc9cd3604c338b456c/download</t>
  </si>
  <si>
    <t>Mass. Gen. Laws ch. 94C, §32I Drug paraphernalia; sale, possession or manufacture with intent to sell; penalty; sale of tobacco rolling papers; Mass. Gen. Laws ch. 111, §215 Needle exchange programs; approval; report; Mass. Gen. Laws ch. 94C, §1 Definitions.</t>
  </si>
  <si>
    <t>Mich. Comp. Laws § 333.7453 Sale of drug paraphernalia prohibited; notice; compliance.</t>
  </si>
  <si>
    <t>Mich. Comp. Laws § 333.7451 “Drug paraphernalia” defined</t>
  </si>
  <si>
    <t>https://monqcle.com/upload/6218f3079cd360d2358b4569/download</t>
  </si>
  <si>
    <t>Minn. Stat. §116.835 Safe sharps management; Minn. Stat. § 151.40 Possession and sale of hypodermic syringes and needles; Minn. Stat. § 152.01 Definitions</t>
  </si>
  <si>
    <t>Minn. Stat. § 151.40 Possession and sale of hypodermic syringes and needles; Minn. Stat. § 152.01 Definitions</t>
  </si>
  <si>
    <t>Minn. Stat. §116.835 Safe sharps management</t>
  </si>
  <si>
    <t>Minn. Stat. § 152.01 Definitions; Minn. Stat. § 152.01 Definitions</t>
  </si>
  <si>
    <t>Minn. Stat. § 152.01 Definitions; Minn. Stat. § 152.01 Definitions; Minn. Stat. § 151.40 Possession and sale of hypodermic syringes and needles</t>
  </si>
  <si>
    <t>https://monqcle.com/upload/6218f36b9cd360d2358b456c/download</t>
  </si>
  <si>
    <t>Minn. Stat. §116.835 Safe sharps management; Minn. Stat. § 151.40 Possession and sale of hypodermic syringes and needles; Minn. Stat. § 152.01 Definitions; Minn. Stat. § 152.01 Definitions</t>
  </si>
  <si>
    <t>Minn. Stat. § 152.01 Definitions; Minn. Stat. § 152.01 Definitions; Minn. Stat. § 152.01 Definitions</t>
  </si>
  <si>
    <t>Minn. Stat. § 152.01 Definitions; Minn. Stat. § 152.01 Definitions; Minn. Stat. § 152.01 Definitions; Minn. Stat. § 152.01 Definitions; Minn. Stat. § 151.40 Possession and sale of hypodermic syringes and needles</t>
  </si>
  <si>
    <t>Miss. Code § 41-29-105 Definitions; Miss. Code § 41-29-105 Definitions</t>
  </si>
  <si>
    <t>Miss. Code § 41-29-105 Definitions</t>
  </si>
  <si>
    <t>https://monqcle.com/upload/6218f5f19cd3600d448b4568/download</t>
  </si>
  <si>
    <t>Miss. Code § 41-29-105 Definitions; Miss. Code § 41-29-105 Definitions; Miss. Code § 41-29-105 Definitions</t>
  </si>
  <si>
    <t>Mo. Rev. Stat. § 195.010 Definitions; Mo. Rev. Stat. § 195.010 Definitions</t>
  </si>
  <si>
    <t>Mo. Rev. Stat. § 195.010 Definitions</t>
  </si>
  <si>
    <t>https://monqcle.com/upload/6218f67a9cd3600d448b4569/download</t>
  </si>
  <si>
    <t>Mont. Code § 45-10-107 Exemptions</t>
  </si>
  <si>
    <t>Mont. Code § 45-10-101 Definitions</t>
  </si>
  <si>
    <t>https://monqcle.com/upload/6217eaa59cd3601f338b4569/download</t>
  </si>
  <si>
    <t>Mont. Code § 45-10-107 Exemptions; Mont. Code § 45-10-107 Exemptions</t>
  </si>
  <si>
    <t>SSP State Resource List; SSP State Resource List</t>
  </si>
  <si>
    <t>https://monqcle.com/upload/6217eaa59cd3601f338b4569/download; https://monqcle.com/upload/6217eaa59cd3601f338b4569/download</t>
  </si>
  <si>
    <t>Neb. Rev. Stat. § 28-439 Drug paraphernalia, defined; enumerated</t>
  </si>
  <si>
    <t>https://monqcle.com/upload/6217eb019cd3601f338b456d/download</t>
  </si>
  <si>
    <t>Nev. Rev. Stat. § 439.985 Legislative declaration of purpose; Nev. Rev. Stat. § 439.987. Establishment; Nev. Rev. Stat. § 453.554 “Drug paraphernalia” defined; Nev. Rev. Stat. § 453.554 “Drug paraphernalia” defined</t>
  </si>
  <si>
    <t>Nev. Rev. Stat. § 439.987. Establishment; Nev. Rev. Stat. § 439.985 Legislative declaration of purpose; Nev. Rev. Stat. § 453.554 “Drug paraphernalia” defined; Nev. Rev. Stat. § 453.554 “Drug paraphernalia” defined</t>
  </si>
  <si>
    <t>Nev. Rev. Stat. § 453.336 Unlawful possession not for purpose of sale: Prohibition; penalties; exception</t>
  </si>
  <si>
    <t>Nev. Rev. Stat. § 439.985 Legislative declaration of purpose; Nev. Rev. Stat. § 439.987. Establishment</t>
  </si>
  <si>
    <t>Nev. Rev. Stat. § 439.989. Program to establish safety procedures, provide community outreach and report to State Board of Health</t>
  </si>
  <si>
    <t>Nev. Rev. Stat. § 453.554 “Drug paraphernalia” defined; Nev. Rev. Stat. § 453.554 “Drug paraphernalia” defined</t>
  </si>
  <si>
    <t>Nev. Rev. Stat. § 453.554 “Drug paraphernalia” defined</t>
  </si>
  <si>
    <t>https://monqcle.com/upload/6217ecb69cd360ea368b456d/download</t>
  </si>
  <si>
    <t>Nev. Rev. Stat. § 439.985 Legislative declaration of purpose; Nev. Rev. Stat. § 439.987. Establishment; Nev. Rev. Stat. § 453.554 “Drug paraphernalia” defined; Nev. Rev. Stat. § 453.554 “Drug paraphernalia” defined; Nev. Rev. Stat. § 453.554 “Drug paraphernalia” defined</t>
  </si>
  <si>
    <t>Nev. Rev. Stat. § 453.336 Unlawful possession not for purpose of sale: Prohibition; penalties; exception; Nev. Rev. Stat. § 453.336 Unlawful possession not for purpose of sale: Prohibition; penalties; exception</t>
  </si>
  <si>
    <t>Nev. Rev. Stat. § 439.985 Legislative declaration of purpose; Nev. Rev. Stat. § 439.987. Establishment; Nev. Rev. Stat. § 453.554 “Drug paraphernalia” defined; Nev. Rev. Stat. § 453.554 “Drug paraphernalia” defined; Nev. Rev. Stat. § 453.554 “Drug paraphernalia” defined; Nev. Rev. Stat. § 453.554 “Drug paraphernalia” defined; Nev. Rev. Stat. § 453.554 “Drug paraphernalia” defined</t>
  </si>
  <si>
    <t>Nev. Rev. Stat. § 439.987. Establishment; Nev. Rev. Stat. § 439.985 Legislative declaration of purpose; Nev. Rev. Stat. § 453.554 “Drug paraphernalia” defined; Nev. Rev. Stat. § 453.554 “Drug paraphernalia” defined; Nev. Rev. Stat. § 453.554 “Drug paraphernalia” defined</t>
  </si>
  <si>
    <t>Nev. Rev. Stat. § 453.554 “Drug paraphernalia” defined; Nev. Rev. Stat. § 453.554 “Drug paraphernalia” defined; Nev. Rev. Stat. § 453.554 “Drug paraphernalia” defined</t>
  </si>
  <si>
    <t>N.H. Rev. Stat. § 318-B:43 Syringe Service Programs Authorized</t>
  </si>
  <si>
    <t>N.H. Rev. Stat. § 318-B:43 Syringe Service Programs Authorized; N.H. Rev. Stat. § 318-B:1 Definitions.</t>
  </si>
  <si>
    <t>N.H. Rev. Stat. § 318-B:26 Penalties.</t>
  </si>
  <si>
    <t>N.H. Rev. Stat. § 318-B:44 Syringe Service Programs; Affirmative Defense</t>
  </si>
  <si>
    <t>It is an affirmative defense that syringes were obtained from an SSP, State does not prohibit simple possession, The definition of drug paraphernalia does not refer to objects used for injecting drugs</t>
  </si>
  <si>
    <t>N.H. Rev. Stat. § 318-B:44 Syringe Service Programs; Affirmative Defense; N.H. Rev. Stat. § 318-B:1 Definitions.; N.H. Rev. Stat. § 318-B:2 Acts Prohibited.</t>
  </si>
  <si>
    <t>Pursuant to N.H. Rev. Stat. § 318-B:2, simple possession is prohibited for minors.</t>
  </si>
  <si>
    <t>N.H. Rev. Stat. § 318-B:1 Definitions.</t>
  </si>
  <si>
    <t>The state has a separate law involving objects used for injecting drugs that applies to minors. See N.H. Rev. Stat. § 318:52-e ("No person under 18 years of age shall have under such person's control or possess a hypodermic syringe, hypodermic needle, or any instrument adapted for the administration of drugs by injection, unless the person has received a written or oral prescription issued under RSA 318:52-c.")</t>
  </si>
  <si>
    <t>https://monqcle.com/upload/6217ed9c9cd360b4368b456b/download</t>
  </si>
  <si>
    <t>N.H. Rev. Stat. § 318-B:43 Syringe Service Programs Authorized; N.H. Rev. Stat. § 318-B:43 Syringe Service Programs Authorized</t>
  </si>
  <si>
    <t>N.J. Stat. § 2C:36-1. Drug paraphernalia, defined; determination; N.J. Stat. § 26:5C-27. Demonstration program for operation of sterile syringe access programs</t>
  </si>
  <si>
    <t>N.J. Stat. § 26:5C-27. Demonstration program for operation of sterile syringe access programs</t>
  </si>
  <si>
    <t>N.J. Stat. § 2C:36-6a. Possession of syringe, needle, certain circumstances, not an offense</t>
  </si>
  <si>
    <t>N.J. Admin. Code § 8:63-2.1 Prerequisites applicable to municipalities with respect to Department consideration of SSAP application</t>
  </si>
  <si>
    <t>N.J. Stat. § 26:5C-28. Establishment, authorization by municipality of certain programs</t>
  </si>
  <si>
    <t>N.J. Stat. § 2C:36-1. Drug paraphernalia, defined; determination</t>
  </si>
  <si>
    <t>N.J. Stat. § 2C:36-1. Drug paraphernalia, defined; determination; N.J. Stat. § 2C:36-6 Possession or distribution of hypodermic syringe or needle</t>
  </si>
  <si>
    <t>https://monqcle.com/upload/6217effa9cd3600f3e8b456b/download</t>
  </si>
  <si>
    <t>https://monqcle.com/upload/6217effa9cd3600f3e8b456b/download; https://monqcle.com/upload/6217effa9cd3600f3e8b456b/download</t>
  </si>
  <si>
    <t>N.J. Stat. § 2C:36-1. Drug paraphernalia, defined; determination; N.J. Stat. § 26:5C-27. Demonstration program for operation of sterile syringe access programs; N.J. Stat. § 2C:36-1. Drug paraphernalia, defined; determination</t>
  </si>
  <si>
    <t>N.M. Stat. § 24-2C-4. Program created; department responsibilities</t>
  </si>
  <si>
    <t>N.M. Stat. § 24-2C-5. Program; N.M. Code R. § 7.4.6.9. AUTHORIZED HARM REDUCTION PROVIDER REQUIREMENTS; N.M. Code R. § 7.4.6.9. AUTHORIZED HARM REDUCTION PROVIDER REQUIREMENTS</t>
  </si>
  <si>
    <t>N.M. Stat. § 24-2C-5. Program</t>
  </si>
  <si>
    <t>N.M. Stat. § 24-2C-6. Immunity from criminal liability</t>
  </si>
  <si>
    <t>N.M. Stat. § 30-31-2. Definitions</t>
  </si>
  <si>
    <t>N.Y. Comp. Codes R. § Regs. tit. 10, § 80.135 Authorization to conduct hypodermic syringe and needle exchange programs</t>
  </si>
  <si>
    <t>N.Y. Penal § 220.03 Criminal possession of a controlled substance in the seventh degree</t>
  </si>
  <si>
    <t>N.Y. Comp. Codes R. § Regs. tit. 10, § 80.135 Authorization to conduct hypodermic syringe and needle exchange programs; N.Y. Comp. Codes R. § Regs. tit. 10, § 80.135 Authorization to conduct hypodermic syringe and needle exchange programs</t>
  </si>
  <si>
    <t>N.Y. Comp. Codes R. § Regs. tit. 10, § 80.135 Authorization to conduct hypodermic syringe and needle exchange programs; N.Y. Comp. Codes R. § Regs. tit. 10, § 80.135 Authorization to conduct hypodermic syringe and needle exchange programs; N.Y. Comp. Codes R. § Regs. tit. 10, § 80.135 Authorization to conduct hypodermic syringe and needle exchange programs</t>
  </si>
  <si>
    <t>N.Y. Penal § 220.45. Criminally possessing a hypodermic instrument</t>
  </si>
  <si>
    <t>N.Y. Gen. Bus. § 850 Definitions</t>
  </si>
  <si>
    <t>N.Y. Penal § 220.45. Criminally possessing a hypodermic instrument; N.Y. Gen. Bus. § 850 Definitions</t>
  </si>
  <si>
    <t>https://monqcle.com/upload/6217f1f29cd3600f3e8b4573/download</t>
  </si>
  <si>
    <t>N.C. Gen. Stat. § 90-113.27. Needle and hypodermic syringe exchange programs authorized; limited immunity</t>
  </si>
  <si>
    <t>N.C. Gen. Stat. § 90-113.27. Needle and hypodermic syringe exchange programs authorized; limited immunity; N.C. Gen. Stat. § 90-113.22. Possession of drug paraphernalia</t>
  </si>
  <si>
    <t>N.C. Gen. Stat. § 90-113.21. General provisions</t>
  </si>
  <si>
    <t>https://monqcle.com/upload/6217f2a39cd3601c458b456f/download</t>
  </si>
  <si>
    <t>N.D. Cent. Code § 23-01-44. Syringe or needle exchange program — Authorization.</t>
  </si>
  <si>
    <t>N.D. Cent. Code § 23-01-44. Syringe or needle exchange program — Authorization.; N.D. Cent. Code § 23-01-44. Syringe or needle exchange program — Authorization.</t>
  </si>
  <si>
    <t>N.D. Cent. Code § 19-03.4-01. Drug paraphernalia.</t>
  </si>
  <si>
    <t>https://monqcle.com/upload/6217f3d49cd360fb428b4579/download</t>
  </si>
  <si>
    <t>N.D. Cent. Code § 23-01-44. Syringe or needle exchange program — Authorization.; N.D. Cent. Code § 23-01-44. Syringe or needle exchange program — Authorization.; N.D. Cent. Code § 23-01-44. Syringe or needle exchange program — Authorization.; N.D. Cent. Code § 23-01-44. Syringe or needle exchange program — Authorization.</t>
  </si>
  <si>
    <t>Ohio Rev. Code Ann. § § 3707.57 Permission to establish bloodborne infectious disease prevention program.</t>
  </si>
  <si>
    <t>Ohio Rev. Code Ann. § 2925.14 Use, possession, or sale of drug paraphernalia; exemptions; forfeiture</t>
  </si>
  <si>
    <t>https://monqcle.com/upload/6217f4779cd360fb428b457b/download</t>
  </si>
  <si>
    <t>Okla. Stat. tit 63 § 2-101 Definitions</t>
  </si>
  <si>
    <t>https://monqcle.com/upload/6217f54d9cd3601c458b457f/download</t>
  </si>
  <si>
    <t>Or. Rev. Stat. § 475.525 Sale of drug paraphernalia prohibited; definition; exceptions; Or. Rev. Stat. § 475.525 Sale of drug paraphernalia prohibited; definition; exceptions</t>
  </si>
  <si>
    <t>Or. Rev. Stat. § 475.525 Sale of drug paraphernalia prohibited; definition; exceptions; Or. Rev. Stat. § 475.525 Sale of drug paraphernalia prohibited; definition; exceptions; Or. Rev. Stat. § 475.525 Sale of drug paraphernalia prohibited; definition; exceptions</t>
  </si>
  <si>
    <t>https://monqcle.com/upload/6217f6069cd3601c458b4587/download</t>
  </si>
  <si>
    <t>tit. 35 PA. Const. Stat. § 780-102. Definitions</t>
  </si>
  <si>
    <t>https://monqcle.com/upload/6217f69c9cd3601c458b458b/download</t>
  </si>
  <si>
    <t>R.I. Gen. Laws § 23-11-19. Exchange of hypodermic needles and syringes</t>
  </si>
  <si>
    <t>R.I. Gen. Laws § 23-11-19. Exchange of hypodermic needles and syringes; R.I. Gen. Laws 21-28.5-1 "Drug paraphernalia" defined</t>
  </si>
  <si>
    <t>R.I. Gen. Laws § 21-28.5-2. Manufacture or delivery of drug paraphernalia – Penalty.</t>
  </si>
  <si>
    <t>R.I. Gen. Laws § 21-28.5-2. Manufacture or delivery of drug paraphernalia – Penalty.; R.I. Gen. Laws 21-28.5-1 "Drug paraphernalia" defined</t>
  </si>
  <si>
    <t>R.I. Gen. Laws 21-28.5-1 "Drug paraphernalia" defined</t>
  </si>
  <si>
    <t>https://monqcle.com/upload/6217f75b9cd360ed558b456d/download</t>
  </si>
  <si>
    <t>S.C. Code § 44-53-110. Definitions.</t>
  </si>
  <si>
    <t>https://monqcle.com/upload/6217f7b09cd360b4578b4569/download</t>
  </si>
  <si>
    <t>S.D. Codified Laws § 22-42A-3. Use or possession of drug paraphernalia as misdemeanor; S.D. Codified Laws § 22-42A-4. Delivery of drug paraphernalia as felony</t>
  </si>
  <si>
    <t>S.D. Codified Laws § 22-42A-1. Drug paraphernalia defined</t>
  </si>
  <si>
    <t>https://monqcle.com/upload/6217f80f9cd3604d4a8b4588/download</t>
  </si>
  <si>
    <t>Tenn. Rev. Stat. § 68-1-136. Needle and hypodermic syringe exchange programs</t>
  </si>
  <si>
    <t>Tenn. Rev. Stat. § 39-17-418. Simple possession; casual exchange</t>
  </si>
  <si>
    <t>Tenn. Rev. Stat. § 39-17-425. Drug paraphernalia; Tenn. Rev. Stat. § 68-1-136. Needle and hypodermic syringe exchange programs</t>
  </si>
  <si>
    <t>Tenn. Rev. Stat. § 39-17-425. Drug paraphernalia; Tenn. Rev. Stat. § 68-1-136. Needle and hypodermic syringe exchange programs; Tenn. Rev. Stat. § 40-7-124. Searches and seizures; presence of hypodermic needles or sharp objects</t>
  </si>
  <si>
    <t>Tenn. Rev. Stat. § 39-17-425. Drug paraphernalia</t>
  </si>
  <si>
    <t>Tenn. Rev. Stat. § 39-17-402. Definitions; Schedules</t>
  </si>
  <si>
    <t>https://monqcle.com/upload/6217f8bc9cd3601e5a8b4569/download</t>
  </si>
  <si>
    <t>Tex. Health and Safety Code § 481.125. Offense: Possession or Delivery of Drug Paraphernalia</t>
  </si>
  <si>
    <t>Tex. Health and Safety Code § 481.002. Definitions</t>
  </si>
  <si>
    <t>https://monqcle.com/upload/6217f9329cd360ed558b4577/download</t>
  </si>
  <si>
    <t>Utah Code § 58-37a-5. Unlawful acts; Utah Code § 26-7-8. Syringe exchange and education</t>
  </si>
  <si>
    <t>Utah Code § 26-7-8. Syringe exchange and education; Utah Code § 58-37a-5. Unlawful acts</t>
  </si>
  <si>
    <t>Utah Code § 26-7-8. Syringe exchange and education</t>
  </si>
  <si>
    <t>U.A.C. R386-900-4</t>
  </si>
  <si>
    <t>Utah Code § 26-7-8. Syringe exchange and education; U.A.C. R386-900-4</t>
  </si>
  <si>
    <t>Utah Code § 58-37a-5. Unlawful acts; Utah Code § 58-37a-5. Unlawful acts</t>
  </si>
  <si>
    <t>Utah Code § 58-37a-5. Unlawful acts</t>
  </si>
  <si>
    <t>Utah Code § 58-37a-3. “Drug paraphernalia” defined</t>
  </si>
  <si>
    <t>https://monqcle.com/upload/6217faef9cd360b4578b4572/download</t>
  </si>
  <si>
    <t>Vt. Stat. tit. 18 § 4478. Needle exchange programs; Vt. Stat. tit. 18 § 4476. Offenses and penalties</t>
  </si>
  <si>
    <t>Vt. Stat. tit. 18 § 4478. Needle exchange programs</t>
  </si>
  <si>
    <t>Vt. Stat. tit. 18 § 4476. Offenses and penalties</t>
  </si>
  <si>
    <t>Vt. Stat. tit. 18 § 4475. Definitions</t>
  </si>
  <si>
    <t>https://monqcle.com/upload/6217fbdc9cd360b4578b4573/download</t>
  </si>
  <si>
    <t>Va. Code § 32.1-45.4 Comprehensive harm reduction programs</t>
  </si>
  <si>
    <t>Va. Code § 32.1-45.4 states that syringe exchange authorization is contingent on the declaration of a public health emergency.</t>
  </si>
  <si>
    <t>Va. Code § 54.1-3466. Possession or distribution of controlled paraphernalia; definition of controlled paraphernalia; evidence; exceptions</t>
  </si>
  <si>
    <t>Va. Code § 18.2-265.1. Definition</t>
  </si>
  <si>
    <t>https://monqcle.com/upload/6217fc6a9cd360b4578b4574/download</t>
  </si>
  <si>
    <t>Va. Code § 32.1-45.4 Comprehensive harm reduction programs; Va. Code § 54.1-3467. Distribution of hypodermic needles or syringes, gelatin capsules, quinine or any of its salt</t>
  </si>
  <si>
    <t>Wash. Rev. Code § 69.50.4121. Drug paraphernalia –Selling or giving –Penalty</t>
  </si>
  <si>
    <t>Wash. Rev. Code § 69.50.412. Prohibited acts: E --Penalties</t>
  </si>
  <si>
    <t>The law allows any person over the age of eighteen to possess sterile hypodermic syringes and needles for the purpose of reducing blood-borne diseases. Wash. Rev. Code § 69.50.412(5).</t>
  </si>
  <si>
    <t>Wash. Rev. Code § 69.50.102.  Drug paraphernalia --Definitions</t>
  </si>
  <si>
    <t>https://monqcle.com/upload/6217fe999cd360b4578b4579/download</t>
  </si>
  <si>
    <t>Wash. Rev. Code § 69.50.412. Prohibited acts: E --Penalties; State v. Blake, 197 Wash. 2d 170, 481 P.3d 521 (2021)</t>
  </si>
  <si>
    <t>Wash. Rev. Code § 69.50.412. Prohibited acts: E --Penalties; Wash. Rev. Code § 69.50.4013. Possession of controlled substance –Penalty –Possession of useable marijuana, marijuana concentrates, or marijuana-infused products --Delivery</t>
  </si>
  <si>
    <t>Injecting is no longer included in the definition of drug paraphernalia.</t>
  </si>
  <si>
    <t>W. Va. Code § 47-19-3. Drug paraphernalia defined; W. Va. Code § 60A-4-403a. Prohibition of illegal drug paraphernalia businesses; definitions; places deemed common and public nuisances; abatement; suit to abate nuisances; injunction; search warrants; forfeiture of property; penalties</t>
  </si>
  <si>
    <t>W. Va. Code § 60A-4-403a. Prohibition of illegal drug paraphernalia businesses; definitions; places deemed common and public nuisances; abatement; suit to abate nuisances; injunction; search warrants; forfeiture of property; penalties</t>
  </si>
  <si>
    <t>W. Va. Code § 47-19-3. Drug paraphernalia defined</t>
  </si>
  <si>
    <t>https://monqcle.com/upload/6217fd469cd3600f5e8b456b/download</t>
  </si>
  <si>
    <t>W. Va. Code § 47-19-3. Drug paraphernalia defined; W. Va. Code § 60A-4-403a. Prohibition of illegal drug paraphernalia businesses; definitions; places deemed common and public nuisances; abatement; suit to abate nuisances; injunction; search warrants; forfeiture of property; penalties; W. Va. Code, § 16-64-1; W. Va. Code, § 16-64-2</t>
  </si>
  <si>
    <t>W. Va. Code § 60A-4-403a. Prohibition of illegal drug paraphernalia businesses; definitions; places deemed common and public nuisances; abatement; suit to abate nuisances; injunction; search warrants; forfeiture of property; penalties; W. Va. Code, § 16-64-2; W. Va. Code, § 16-64-1</t>
  </si>
  <si>
    <t>W. Va. Code, § 16-64-8. Immunity</t>
  </si>
  <si>
    <t>W. Va. Code, § 16-64-2; W. Va. Code, § 16-64-1</t>
  </si>
  <si>
    <t>W. Va. Code, § 16-64-2; W. Va. Code, § 16-64-4. Procedure for revocation or limitation of the syringe services programs</t>
  </si>
  <si>
    <t>W. Va. Code, § 16-64-3</t>
  </si>
  <si>
    <t>Although one-to-one exchanges are not required by state law, W. Va. Code § 16-64-3(b)(4) encourages SSPs to "distribute syringes with a goal of a 1:1 model."</t>
  </si>
  <si>
    <t>W. Va. Code, § 16-64-1; W. Va. Code, § 16-64-3. Program requirements; W. Va. Code, § 16-64-10. Coordination of care</t>
  </si>
  <si>
    <t>W. Va. Code § 60A-4-403a. Prohibition of illegal drug paraphernalia businesses; definitions; places deemed common and public nuisances; abatement; suit to abate nuisances; injunction; search warrants; forfeiture of property; penalties; W. Va. Code, § 16-64-8. Immunity</t>
  </si>
  <si>
    <t>Wis.Stat. § 961.571. Definitions</t>
  </si>
  <si>
    <t>Wis. Stat. § 961.573. Possession of drug paraphernalia</t>
  </si>
  <si>
    <t>https://monqcle.com/upload/6217ff519cd360bb6c8b456c/download</t>
  </si>
  <si>
    <t>Wyo. Stat. § 35-7-1056. Delivery of, or possession with intent to deliver, drug paraphernalia</t>
  </si>
  <si>
    <t>Wyo. Stat. §35-7-1002. Definitions</t>
  </si>
  <si>
    <t>https://monqcle.com/upload/6217ffdb9cd360ff6e8b4567/download</t>
  </si>
  <si>
    <t>Jurisdictions</t>
  </si>
  <si>
    <t>Doe v. Bridgeport Police Department, 198 F.R.D. 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</si>
</sst>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0" fontId="16" fillId="33" borderId="0" xfId="0" applyFont="1" applyFill="1" applyAlignment="1">
      <alignment wrapText="1"/>
    </xf>
    <xf numFmtId="0" fontId="0" fillId="0" borderId="0" xfId="0" applyFill="1"/>
    <xf numFmtId="14"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27"/>
  <sheetViews>
    <sheetView workbookViewId="0"/>
  </sheetViews>
  <sheetFormatPr defaultRowHeight="14.5" x14ac:dyDescent="0.35"/>
  <cols>
    <col min="1" max="1" width="11.54296875" customWidth="1"/>
    <col min="2" max="2" width="12.54296875" customWidth="1"/>
    <col min="3" max="3" width="11.7265625" customWidth="1"/>
  </cols>
  <sheetData>
    <row r="1" spans="1:50" s="2" customFormat="1" ht="87" customHeight="1" x14ac:dyDescent="0.35">
      <c r="A1" s="2" t="s">
        <v>445</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row>
    <row r="2" spans="1:50" x14ac:dyDescent="0.35">
      <c r="A2" t="s">
        <v>49</v>
      </c>
      <c r="B2" s="1">
        <v>43678</v>
      </c>
      <c r="C2" s="1">
        <v>44409</v>
      </c>
      <c r="D2">
        <v>0</v>
      </c>
      <c r="E2" t="s">
        <v>50</v>
      </c>
      <c r="F2" t="s">
        <v>50</v>
      </c>
      <c r="G2" t="s">
        <v>50</v>
      </c>
      <c r="H2" t="s">
        <v>50</v>
      </c>
      <c r="I2" t="s">
        <v>50</v>
      </c>
      <c r="J2" t="s">
        <v>50</v>
      </c>
      <c r="K2">
        <v>0</v>
      </c>
      <c r="L2" t="s">
        <v>50</v>
      </c>
      <c r="M2" t="s">
        <v>50</v>
      </c>
      <c r="N2" t="s">
        <v>50</v>
      </c>
      <c r="O2" t="s">
        <v>50</v>
      </c>
      <c r="P2" t="s">
        <v>50</v>
      </c>
      <c r="Q2" t="s">
        <v>50</v>
      </c>
      <c r="R2" t="s">
        <v>50</v>
      </c>
      <c r="S2" t="s">
        <v>50</v>
      </c>
      <c r="T2" t="s">
        <v>50</v>
      </c>
      <c r="U2" t="s">
        <v>50</v>
      </c>
      <c r="V2" t="s">
        <v>50</v>
      </c>
      <c r="W2" t="s">
        <v>50</v>
      </c>
      <c r="X2" t="s">
        <v>50</v>
      </c>
      <c r="Y2" t="s">
        <v>50</v>
      </c>
      <c r="Z2" t="s">
        <v>50</v>
      </c>
      <c r="AA2" t="s">
        <v>50</v>
      </c>
      <c r="AB2" t="s">
        <v>50</v>
      </c>
      <c r="AC2" t="s">
        <v>50</v>
      </c>
      <c r="AD2" t="s">
        <v>50</v>
      </c>
      <c r="AE2" t="s">
        <v>50</v>
      </c>
      <c r="AF2" t="s">
        <v>50</v>
      </c>
      <c r="AG2" t="s">
        <v>50</v>
      </c>
      <c r="AH2" t="s">
        <v>50</v>
      </c>
      <c r="AI2">
        <v>0</v>
      </c>
      <c r="AJ2" t="s">
        <v>50</v>
      </c>
      <c r="AK2" t="s">
        <v>50</v>
      </c>
      <c r="AL2" t="s">
        <v>50</v>
      </c>
      <c r="AM2" t="s">
        <v>50</v>
      </c>
      <c r="AN2" t="s">
        <v>50</v>
      </c>
      <c r="AO2" t="s">
        <v>50</v>
      </c>
      <c r="AP2" t="s">
        <v>50</v>
      </c>
      <c r="AQ2" t="s">
        <v>50</v>
      </c>
      <c r="AR2">
        <v>1</v>
      </c>
      <c r="AS2">
        <v>1</v>
      </c>
      <c r="AT2">
        <v>1</v>
      </c>
      <c r="AU2">
        <v>0</v>
      </c>
      <c r="AV2">
        <v>0</v>
      </c>
      <c r="AW2">
        <v>0</v>
      </c>
      <c r="AX2">
        <v>0</v>
      </c>
    </row>
    <row r="3" spans="1:50" x14ac:dyDescent="0.35">
      <c r="A3" t="s">
        <v>51</v>
      </c>
      <c r="B3" s="1">
        <v>43678</v>
      </c>
      <c r="C3" s="1">
        <v>44409</v>
      </c>
      <c r="D3">
        <v>1</v>
      </c>
      <c r="E3">
        <v>0</v>
      </c>
      <c r="F3">
        <v>0</v>
      </c>
      <c r="G3">
        <v>0</v>
      </c>
      <c r="H3">
        <v>0</v>
      </c>
      <c r="I3">
        <v>1</v>
      </c>
      <c r="J3">
        <v>0</v>
      </c>
      <c r="K3">
        <v>0</v>
      </c>
      <c r="L3" t="s">
        <v>50</v>
      </c>
      <c r="M3" t="s">
        <v>50</v>
      </c>
      <c r="N3" t="s">
        <v>50</v>
      </c>
      <c r="O3" t="s">
        <v>50</v>
      </c>
      <c r="P3" t="s">
        <v>50</v>
      </c>
      <c r="Q3" t="s">
        <v>50</v>
      </c>
      <c r="R3" t="s">
        <v>50</v>
      </c>
      <c r="S3" t="s">
        <v>50</v>
      </c>
      <c r="T3" t="s">
        <v>50</v>
      </c>
      <c r="U3" t="s">
        <v>50</v>
      </c>
      <c r="V3" t="s">
        <v>50</v>
      </c>
      <c r="W3" t="s">
        <v>50</v>
      </c>
      <c r="X3" t="s">
        <v>50</v>
      </c>
      <c r="Y3" t="s">
        <v>50</v>
      </c>
      <c r="Z3" t="s">
        <v>50</v>
      </c>
      <c r="AA3" t="s">
        <v>50</v>
      </c>
      <c r="AB3" t="s">
        <v>50</v>
      </c>
      <c r="AC3" t="s">
        <v>50</v>
      </c>
      <c r="AD3" t="s">
        <v>50</v>
      </c>
      <c r="AE3" t="s">
        <v>50</v>
      </c>
      <c r="AF3" t="s">
        <v>50</v>
      </c>
      <c r="AG3" t="s">
        <v>50</v>
      </c>
      <c r="AH3" t="s">
        <v>50</v>
      </c>
      <c r="AI3">
        <v>1</v>
      </c>
      <c r="AJ3">
        <v>0</v>
      </c>
      <c r="AK3">
        <v>0</v>
      </c>
      <c r="AL3">
        <v>0</v>
      </c>
      <c r="AM3">
        <v>0</v>
      </c>
      <c r="AN3">
        <v>0</v>
      </c>
      <c r="AO3">
        <v>0</v>
      </c>
      <c r="AP3">
        <v>0</v>
      </c>
      <c r="AQ3">
        <v>1</v>
      </c>
      <c r="AR3">
        <v>0</v>
      </c>
      <c r="AS3" t="s">
        <v>50</v>
      </c>
      <c r="AT3" t="s">
        <v>50</v>
      </c>
      <c r="AU3" t="s">
        <v>50</v>
      </c>
      <c r="AV3" t="s">
        <v>50</v>
      </c>
      <c r="AW3" t="s">
        <v>50</v>
      </c>
      <c r="AX3">
        <v>1</v>
      </c>
    </row>
    <row r="4" spans="1:50" x14ac:dyDescent="0.35">
      <c r="A4" t="s">
        <v>52</v>
      </c>
      <c r="B4" s="1">
        <v>43678</v>
      </c>
      <c r="C4" s="1">
        <v>44299</v>
      </c>
      <c r="D4">
        <v>0</v>
      </c>
      <c r="E4" t="s">
        <v>50</v>
      </c>
      <c r="F4" t="s">
        <v>50</v>
      </c>
      <c r="G4" t="s">
        <v>50</v>
      </c>
      <c r="H4" t="s">
        <v>50</v>
      </c>
      <c r="I4" t="s">
        <v>50</v>
      </c>
      <c r="J4" t="s">
        <v>50</v>
      </c>
      <c r="K4">
        <v>0</v>
      </c>
      <c r="L4" t="s">
        <v>50</v>
      </c>
      <c r="M4" t="s">
        <v>50</v>
      </c>
      <c r="N4" t="s">
        <v>50</v>
      </c>
      <c r="O4" t="s">
        <v>50</v>
      </c>
      <c r="P4" t="s">
        <v>50</v>
      </c>
      <c r="Q4" t="s">
        <v>50</v>
      </c>
      <c r="R4" t="s">
        <v>50</v>
      </c>
      <c r="S4" t="s">
        <v>50</v>
      </c>
      <c r="T4" t="s">
        <v>50</v>
      </c>
      <c r="U4" t="s">
        <v>50</v>
      </c>
      <c r="V4" t="s">
        <v>50</v>
      </c>
      <c r="W4" t="s">
        <v>50</v>
      </c>
      <c r="X4" t="s">
        <v>50</v>
      </c>
      <c r="Y4" t="s">
        <v>50</v>
      </c>
      <c r="Z4" t="s">
        <v>50</v>
      </c>
      <c r="AA4" t="s">
        <v>50</v>
      </c>
      <c r="AB4" t="s">
        <v>50</v>
      </c>
      <c r="AC4" t="s">
        <v>50</v>
      </c>
      <c r="AD4" t="s">
        <v>50</v>
      </c>
      <c r="AE4" t="s">
        <v>50</v>
      </c>
      <c r="AF4" t="s">
        <v>50</v>
      </c>
      <c r="AG4" t="s">
        <v>50</v>
      </c>
      <c r="AH4" t="s">
        <v>50</v>
      </c>
      <c r="AI4">
        <v>0</v>
      </c>
      <c r="AJ4" t="s">
        <v>50</v>
      </c>
      <c r="AK4" t="s">
        <v>50</v>
      </c>
      <c r="AL4" t="s">
        <v>50</v>
      </c>
      <c r="AM4" t="s">
        <v>50</v>
      </c>
      <c r="AN4" t="s">
        <v>50</v>
      </c>
      <c r="AO4" t="s">
        <v>50</v>
      </c>
      <c r="AP4" t="s">
        <v>50</v>
      </c>
      <c r="AQ4" t="s">
        <v>50</v>
      </c>
      <c r="AR4">
        <v>1</v>
      </c>
      <c r="AS4">
        <v>1</v>
      </c>
      <c r="AT4">
        <v>1</v>
      </c>
      <c r="AU4">
        <v>0</v>
      </c>
      <c r="AV4">
        <v>0</v>
      </c>
      <c r="AW4">
        <v>0</v>
      </c>
      <c r="AX4">
        <v>1</v>
      </c>
    </row>
    <row r="5" spans="1:50" x14ac:dyDescent="0.35">
      <c r="A5" t="s">
        <v>52</v>
      </c>
      <c r="B5" s="1">
        <v>44300</v>
      </c>
      <c r="C5" s="1">
        <v>44409</v>
      </c>
      <c r="D5">
        <v>0</v>
      </c>
      <c r="E5" t="s">
        <v>50</v>
      </c>
      <c r="F5" t="s">
        <v>50</v>
      </c>
      <c r="G5" t="s">
        <v>50</v>
      </c>
      <c r="H5" t="s">
        <v>50</v>
      </c>
      <c r="I5" t="s">
        <v>50</v>
      </c>
      <c r="J5" t="s">
        <v>50</v>
      </c>
      <c r="K5">
        <v>0</v>
      </c>
      <c r="L5" t="s">
        <v>50</v>
      </c>
      <c r="M5" t="s">
        <v>50</v>
      </c>
      <c r="N5" t="s">
        <v>50</v>
      </c>
      <c r="O5" t="s">
        <v>50</v>
      </c>
      <c r="P5" t="s">
        <v>50</v>
      </c>
      <c r="Q5" t="s">
        <v>50</v>
      </c>
      <c r="R5" t="s">
        <v>50</v>
      </c>
      <c r="S5" t="s">
        <v>50</v>
      </c>
      <c r="T5" t="s">
        <v>50</v>
      </c>
      <c r="U5" t="s">
        <v>50</v>
      </c>
      <c r="V5" t="s">
        <v>50</v>
      </c>
      <c r="W5" t="s">
        <v>50</v>
      </c>
      <c r="X5" t="s">
        <v>50</v>
      </c>
      <c r="Y5" t="s">
        <v>50</v>
      </c>
      <c r="Z5" t="s">
        <v>50</v>
      </c>
      <c r="AA5" t="s">
        <v>50</v>
      </c>
      <c r="AB5" t="s">
        <v>50</v>
      </c>
      <c r="AC5" t="s">
        <v>50</v>
      </c>
      <c r="AD5" t="s">
        <v>50</v>
      </c>
      <c r="AE5" t="s">
        <v>50</v>
      </c>
      <c r="AF5" t="s">
        <v>50</v>
      </c>
      <c r="AG5" t="s">
        <v>50</v>
      </c>
      <c r="AH5" t="s">
        <v>50</v>
      </c>
      <c r="AI5">
        <v>0</v>
      </c>
      <c r="AJ5" t="s">
        <v>50</v>
      </c>
      <c r="AK5" t="s">
        <v>50</v>
      </c>
      <c r="AL5" t="s">
        <v>50</v>
      </c>
      <c r="AM5" t="s">
        <v>50</v>
      </c>
      <c r="AN5" t="s">
        <v>50</v>
      </c>
      <c r="AO5" t="s">
        <v>50</v>
      </c>
      <c r="AP5" t="s">
        <v>50</v>
      </c>
      <c r="AQ5" t="s">
        <v>50</v>
      </c>
      <c r="AR5">
        <v>1</v>
      </c>
      <c r="AS5">
        <v>1</v>
      </c>
      <c r="AT5">
        <v>1</v>
      </c>
      <c r="AU5">
        <v>0</v>
      </c>
      <c r="AV5">
        <v>0</v>
      </c>
      <c r="AW5">
        <v>0</v>
      </c>
      <c r="AX5">
        <v>1</v>
      </c>
    </row>
    <row r="6" spans="1:50" x14ac:dyDescent="0.35">
      <c r="A6" t="s">
        <v>53</v>
      </c>
      <c r="B6" s="1">
        <v>43678</v>
      </c>
      <c r="C6" s="1">
        <v>44404</v>
      </c>
      <c r="D6">
        <v>1</v>
      </c>
      <c r="E6">
        <v>0</v>
      </c>
      <c r="F6">
        <v>1</v>
      </c>
      <c r="G6">
        <v>0</v>
      </c>
      <c r="H6">
        <v>0</v>
      </c>
      <c r="I6">
        <v>0</v>
      </c>
      <c r="J6">
        <v>0</v>
      </c>
      <c r="K6">
        <v>0</v>
      </c>
      <c r="L6" t="s">
        <v>50</v>
      </c>
      <c r="M6" t="s">
        <v>50</v>
      </c>
      <c r="N6" t="s">
        <v>50</v>
      </c>
      <c r="O6" t="s">
        <v>50</v>
      </c>
      <c r="P6" t="s">
        <v>50</v>
      </c>
      <c r="Q6" t="s">
        <v>50</v>
      </c>
      <c r="R6" t="s">
        <v>50</v>
      </c>
      <c r="S6" t="s">
        <v>50</v>
      </c>
      <c r="T6" t="s">
        <v>50</v>
      </c>
      <c r="U6" t="s">
        <v>50</v>
      </c>
      <c r="V6" t="s">
        <v>50</v>
      </c>
      <c r="W6" t="s">
        <v>50</v>
      </c>
      <c r="X6" t="s">
        <v>50</v>
      </c>
      <c r="Y6" t="s">
        <v>50</v>
      </c>
      <c r="Z6" t="s">
        <v>50</v>
      </c>
      <c r="AA6" t="s">
        <v>50</v>
      </c>
      <c r="AB6" t="s">
        <v>50</v>
      </c>
      <c r="AC6" t="s">
        <v>50</v>
      </c>
      <c r="AD6" t="s">
        <v>50</v>
      </c>
      <c r="AE6" t="s">
        <v>50</v>
      </c>
      <c r="AF6" t="s">
        <v>50</v>
      </c>
      <c r="AG6" t="s">
        <v>50</v>
      </c>
      <c r="AH6" t="s">
        <v>50</v>
      </c>
      <c r="AI6">
        <v>0</v>
      </c>
      <c r="AJ6" t="s">
        <v>50</v>
      </c>
      <c r="AK6" t="s">
        <v>50</v>
      </c>
      <c r="AL6" t="s">
        <v>50</v>
      </c>
      <c r="AM6" t="s">
        <v>50</v>
      </c>
      <c r="AN6" t="s">
        <v>50</v>
      </c>
      <c r="AO6" t="s">
        <v>50</v>
      </c>
      <c r="AP6" t="s">
        <v>50</v>
      </c>
      <c r="AQ6" t="s">
        <v>50</v>
      </c>
      <c r="AR6">
        <v>1</v>
      </c>
      <c r="AS6">
        <v>1</v>
      </c>
      <c r="AT6">
        <v>1</v>
      </c>
      <c r="AU6">
        <v>0</v>
      </c>
      <c r="AV6">
        <v>0</v>
      </c>
      <c r="AW6">
        <v>0</v>
      </c>
      <c r="AX6">
        <v>1</v>
      </c>
    </row>
    <row r="7" spans="1:50" x14ac:dyDescent="0.35">
      <c r="A7" t="s">
        <v>53</v>
      </c>
      <c r="B7" s="1">
        <v>44405</v>
      </c>
      <c r="C7" s="1">
        <v>44409</v>
      </c>
      <c r="D7">
        <v>1</v>
      </c>
      <c r="E7">
        <v>0</v>
      </c>
      <c r="F7">
        <v>1</v>
      </c>
      <c r="G7">
        <v>0</v>
      </c>
      <c r="H7">
        <v>0</v>
      </c>
      <c r="I7">
        <v>0</v>
      </c>
      <c r="J7">
        <v>0</v>
      </c>
      <c r="K7">
        <v>0</v>
      </c>
      <c r="L7" t="s">
        <v>50</v>
      </c>
      <c r="M7" t="s">
        <v>50</v>
      </c>
      <c r="N7" t="s">
        <v>50</v>
      </c>
      <c r="O7" t="s">
        <v>50</v>
      </c>
      <c r="P7" t="s">
        <v>50</v>
      </c>
      <c r="Q7" t="s">
        <v>50</v>
      </c>
      <c r="R7" t="s">
        <v>50</v>
      </c>
      <c r="S7" t="s">
        <v>50</v>
      </c>
      <c r="T7" t="s">
        <v>50</v>
      </c>
      <c r="U7" t="s">
        <v>50</v>
      </c>
      <c r="V7" t="s">
        <v>50</v>
      </c>
      <c r="W7" t="s">
        <v>50</v>
      </c>
      <c r="X7" t="s">
        <v>50</v>
      </c>
      <c r="Y7" t="s">
        <v>50</v>
      </c>
      <c r="Z7" t="s">
        <v>50</v>
      </c>
      <c r="AA7" t="s">
        <v>50</v>
      </c>
      <c r="AB7" t="s">
        <v>50</v>
      </c>
      <c r="AC7" t="s">
        <v>50</v>
      </c>
      <c r="AD7" t="s">
        <v>50</v>
      </c>
      <c r="AE7" t="s">
        <v>50</v>
      </c>
      <c r="AF7" t="s">
        <v>50</v>
      </c>
      <c r="AG7" t="s">
        <v>50</v>
      </c>
      <c r="AH7" t="s">
        <v>50</v>
      </c>
      <c r="AI7">
        <v>0</v>
      </c>
      <c r="AJ7" t="s">
        <v>50</v>
      </c>
      <c r="AK7" t="s">
        <v>50</v>
      </c>
      <c r="AL7" t="s">
        <v>50</v>
      </c>
      <c r="AM7" t="s">
        <v>50</v>
      </c>
      <c r="AN7" t="s">
        <v>50</v>
      </c>
      <c r="AO7" t="s">
        <v>50</v>
      </c>
      <c r="AP7" t="s">
        <v>50</v>
      </c>
      <c r="AQ7" t="s">
        <v>50</v>
      </c>
      <c r="AR7">
        <v>1</v>
      </c>
      <c r="AS7">
        <v>1</v>
      </c>
      <c r="AT7">
        <v>1</v>
      </c>
      <c r="AU7">
        <v>0</v>
      </c>
      <c r="AV7">
        <v>0</v>
      </c>
      <c r="AW7">
        <v>0</v>
      </c>
      <c r="AX7">
        <v>1</v>
      </c>
    </row>
    <row r="8" spans="1:50" x14ac:dyDescent="0.35">
      <c r="A8" t="s">
        <v>54</v>
      </c>
      <c r="B8" s="1">
        <v>43678</v>
      </c>
      <c r="C8" s="1">
        <v>43830</v>
      </c>
      <c r="D8">
        <v>1</v>
      </c>
      <c r="E8">
        <v>1</v>
      </c>
      <c r="F8">
        <v>0</v>
      </c>
      <c r="G8">
        <v>0</v>
      </c>
      <c r="H8">
        <v>0</v>
      </c>
      <c r="I8">
        <v>0</v>
      </c>
      <c r="J8">
        <v>0</v>
      </c>
      <c r="K8">
        <v>1</v>
      </c>
      <c r="L8">
        <v>0</v>
      </c>
      <c r="M8">
        <v>1</v>
      </c>
      <c r="N8">
        <v>0</v>
      </c>
      <c r="O8">
        <v>0</v>
      </c>
      <c r="P8">
        <v>0</v>
      </c>
      <c r="Q8">
        <v>0</v>
      </c>
      <c r="R8">
        <v>0</v>
      </c>
      <c r="S8">
        <v>0</v>
      </c>
      <c r="T8">
        <v>0</v>
      </c>
      <c r="U8">
        <v>1</v>
      </c>
      <c r="V8">
        <v>0</v>
      </c>
      <c r="W8">
        <v>1</v>
      </c>
      <c r="X8">
        <v>0</v>
      </c>
      <c r="Y8">
        <v>1</v>
      </c>
      <c r="Z8">
        <v>1</v>
      </c>
      <c r="AA8">
        <v>1</v>
      </c>
      <c r="AB8">
        <v>1</v>
      </c>
      <c r="AC8">
        <v>0</v>
      </c>
      <c r="AD8">
        <v>1</v>
      </c>
      <c r="AE8">
        <v>1</v>
      </c>
      <c r="AF8">
        <v>0</v>
      </c>
      <c r="AG8">
        <v>0</v>
      </c>
      <c r="AH8">
        <v>0</v>
      </c>
      <c r="AI8">
        <v>1</v>
      </c>
      <c r="AJ8">
        <v>1</v>
      </c>
      <c r="AK8">
        <v>0</v>
      </c>
      <c r="AL8">
        <v>0</v>
      </c>
      <c r="AM8">
        <v>0</v>
      </c>
      <c r="AN8">
        <v>0</v>
      </c>
      <c r="AO8">
        <v>0</v>
      </c>
      <c r="AP8">
        <v>0</v>
      </c>
      <c r="AQ8">
        <v>0</v>
      </c>
      <c r="AR8">
        <v>1</v>
      </c>
      <c r="AS8">
        <v>1</v>
      </c>
      <c r="AT8">
        <v>1</v>
      </c>
      <c r="AU8">
        <v>0</v>
      </c>
      <c r="AV8">
        <v>0</v>
      </c>
      <c r="AW8">
        <v>0</v>
      </c>
      <c r="AX8">
        <v>1</v>
      </c>
    </row>
    <row r="9" spans="1:50" x14ac:dyDescent="0.35">
      <c r="A9" t="s">
        <v>54</v>
      </c>
      <c r="B9" s="1">
        <v>43831</v>
      </c>
      <c r="C9" s="1">
        <v>44196</v>
      </c>
      <c r="D9">
        <v>1</v>
      </c>
      <c r="E9">
        <v>1</v>
      </c>
      <c r="F9">
        <v>0</v>
      </c>
      <c r="G9">
        <v>0</v>
      </c>
      <c r="H9">
        <v>0</v>
      </c>
      <c r="I9">
        <v>0</v>
      </c>
      <c r="J9">
        <v>0</v>
      </c>
      <c r="K9">
        <v>1</v>
      </c>
      <c r="L9">
        <v>0</v>
      </c>
      <c r="M9">
        <v>1</v>
      </c>
      <c r="N9">
        <v>0</v>
      </c>
      <c r="O9">
        <v>0</v>
      </c>
      <c r="P9">
        <v>0</v>
      </c>
      <c r="Q9">
        <v>0</v>
      </c>
      <c r="R9">
        <v>0</v>
      </c>
      <c r="S9">
        <v>0</v>
      </c>
      <c r="T9">
        <v>0</v>
      </c>
      <c r="U9">
        <v>1</v>
      </c>
      <c r="V9">
        <v>0</v>
      </c>
      <c r="W9">
        <v>1</v>
      </c>
      <c r="X9">
        <v>0</v>
      </c>
      <c r="Y9">
        <v>1</v>
      </c>
      <c r="Z9">
        <v>1</v>
      </c>
      <c r="AA9">
        <v>1</v>
      </c>
      <c r="AB9">
        <v>1</v>
      </c>
      <c r="AC9">
        <v>0</v>
      </c>
      <c r="AD9">
        <v>1</v>
      </c>
      <c r="AE9">
        <v>1</v>
      </c>
      <c r="AF9">
        <v>0</v>
      </c>
      <c r="AG9">
        <v>0</v>
      </c>
      <c r="AH9">
        <v>0</v>
      </c>
      <c r="AI9">
        <v>1</v>
      </c>
      <c r="AJ9">
        <v>1</v>
      </c>
      <c r="AK9">
        <v>0</v>
      </c>
      <c r="AL9">
        <v>0</v>
      </c>
      <c r="AM9">
        <v>0</v>
      </c>
      <c r="AN9">
        <v>0</v>
      </c>
      <c r="AO9">
        <v>0</v>
      </c>
      <c r="AP9">
        <v>0</v>
      </c>
      <c r="AQ9">
        <v>0</v>
      </c>
      <c r="AR9">
        <v>1</v>
      </c>
      <c r="AS9">
        <v>1</v>
      </c>
      <c r="AT9">
        <v>1</v>
      </c>
      <c r="AU9">
        <v>0</v>
      </c>
      <c r="AV9">
        <v>0</v>
      </c>
      <c r="AW9">
        <v>0</v>
      </c>
      <c r="AX9">
        <v>1</v>
      </c>
    </row>
    <row r="10" spans="1:50" x14ac:dyDescent="0.35">
      <c r="A10" t="s">
        <v>54</v>
      </c>
      <c r="B10" s="1">
        <v>44197</v>
      </c>
      <c r="C10" s="1">
        <v>44403</v>
      </c>
      <c r="D10">
        <v>1</v>
      </c>
      <c r="E10">
        <v>1</v>
      </c>
      <c r="F10">
        <v>0</v>
      </c>
      <c r="G10">
        <v>0</v>
      </c>
      <c r="H10">
        <v>0</v>
      </c>
      <c r="I10">
        <v>0</v>
      </c>
      <c r="J10">
        <v>0</v>
      </c>
      <c r="K10">
        <v>1</v>
      </c>
      <c r="L10">
        <v>0</v>
      </c>
      <c r="M10">
        <v>1</v>
      </c>
      <c r="N10">
        <v>0</v>
      </c>
      <c r="O10">
        <v>0</v>
      </c>
      <c r="P10">
        <v>0</v>
      </c>
      <c r="Q10">
        <v>0</v>
      </c>
      <c r="R10">
        <v>0</v>
      </c>
      <c r="S10">
        <v>0</v>
      </c>
      <c r="T10">
        <v>0</v>
      </c>
      <c r="U10">
        <v>1</v>
      </c>
      <c r="V10">
        <v>0</v>
      </c>
      <c r="W10">
        <v>1</v>
      </c>
      <c r="X10">
        <v>0</v>
      </c>
      <c r="Y10">
        <v>1</v>
      </c>
      <c r="Z10">
        <v>1</v>
      </c>
      <c r="AA10">
        <v>1</v>
      </c>
      <c r="AB10">
        <v>1</v>
      </c>
      <c r="AC10">
        <v>0</v>
      </c>
      <c r="AD10">
        <v>1</v>
      </c>
      <c r="AE10">
        <v>1</v>
      </c>
      <c r="AF10">
        <v>0</v>
      </c>
      <c r="AG10">
        <v>0</v>
      </c>
      <c r="AH10">
        <v>0</v>
      </c>
      <c r="AI10">
        <v>1</v>
      </c>
      <c r="AJ10">
        <v>1</v>
      </c>
      <c r="AK10">
        <v>0</v>
      </c>
      <c r="AL10">
        <v>0</v>
      </c>
      <c r="AM10">
        <v>0</v>
      </c>
      <c r="AN10">
        <v>0</v>
      </c>
      <c r="AO10">
        <v>0</v>
      </c>
      <c r="AP10">
        <v>0</v>
      </c>
      <c r="AQ10">
        <v>0</v>
      </c>
      <c r="AR10">
        <v>1</v>
      </c>
      <c r="AS10">
        <v>1</v>
      </c>
      <c r="AT10">
        <v>1</v>
      </c>
      <c r="AU10">
        <v>0</v>
      </c>
      <c r="AV10">
        <v>0</v>
      </c>
      <c r="AW10">
        <v>0</v>
      </c>
      <c r="AX10">
        <v>1</v>
      </c>
    </row>
    <row r="11" spans="1:50" x14ac:dyDescent="0.35">
      <c r="A11" t="s">
        <v>54</v>
      </c>
      <c r="B11" s="1">
        <v>44404</v>
      </c>
      <c r="C11" s="1">
        <v>44409</v>
      </c>
      <c r="D11">
        <v>1</v>
      </c>
      <c r="E11">
        <v>1</v>
      </c>
      <c r="F11">
        <v>0</v>
      </c>
      <c r="G11">
        <v>0</v>
      </c>
      <c r="H11">
        <v>0</v>
      </c>
      <c r="I11">
        <v>0</v>
      </c>
      <c r="J11">
        <v>0</v>
      </c>
      <c r="K11">
        <v>1</v>
      </c>
      <c r="L11">
        <v>0</v>
      </c>
      <c r="M11">
        <v>1</v>
      </c>
      <c r="N11">
        <v>0</v>
      </c>
      <c r="O11">
        <v>0</v>
      </c>
      <c r="P11">
        <v>0</v>
      </c>
      <c r="Q11">
        <v>0</v>
      </c>
      <c r="R11">
        <v>0</v>
      </c>
      <c r="S11">
        <v>0</v>
      </c>
      <c r="T11">
        <v>0</v>
      </c>
      <c r="U11">
        <v>1</v>
      </c>
      <c r="V11">
        <v>0</v>
      </c>
      <c r="W11">
        <v>1</v>
      </c>
      <c r="X11">
        <v>0</v>
      </c>
      <c r="Y11">
        <v>1</v>
      </c>
      <c r="Z11">
        <v>1</v>
      </c>
      <c r="AA11">
        <v>1</v>
      </c>
      <c r="AB11">
        <v>1</v>
      </c>
      <c r="AC11">
        <v>0</v>
      </c>
      <c r="AD11">
        <v>1</v>
      </c>
      <c r="AE11">
        <v>1</v>
      </c>
      <c r="AF11">
        <v>0</v>
      </c>
      <c r="AG11">
        <v>0</v>
      </c>
      <c r="AH11">
        <v>0</v>
      </c>
      <c r="AI11">
        <v>1</v>
      </c>
      <c r="AJ11">
        <v>1</v>
      </c>
      <c r="AK11">
        <v>0</v>
      </c>
      <c r="AL11">
        <v>0</v>
      </c>
      <c r="AM11">
        <v>0</v>
      </c>
      <c r="AN11">
        <v>0</v>
      </c>
      <c r="AO11">
        <v>0</v>
      </c>
      <c r="AP11">
        <v>0</v>
      </c>
      <c r="AQ11">
        <v>0</v>
      </c>
      <c r="AR11">
        <v>1</v>
      </c>
      <c r="AS11">
        <v>1</v>
      </c>
      <c r="AT11">
        <v>1</v>
      </c>
      <c r="AU11">
        <v>0</v>
      </c>
      <c r="AV11">
        <v>0</v>
      </c>
      <c r="AW11">
        <v>0</v>
      </c>
      <c r="AX11">
        <v>1</v>
      </c>
    </row>
    <row r="12" spans="1:50" x14ac:dyDescent="0.35">
      <c r="A12" t="s">
        <v>55</v>
      </c>
      <c r="B12" s="1">
        <v>43678</v>
      </c>
      <c r="C12" s="1">
        <v>43738</v>
      </c>
      <c r="D12">
        <v>1</v>
      </c>
      <c r="E12">
        <v>1</v>
      </c>
      <c r="F12">
        <v>0</v>
      </c>
      <c r="G12">
        <v>0</v>
      </c>
      <c r="H12">
        <v>0</v>
      </c>
      <c r="I12">
        <v>0</v>
      </c>
      <c r="J12">
        <v>1</v>
      </c>
      <c r="K12">
        <v>1</v>
      </c>
      <c r="L12">
        <v>1</v>
      </c>
      <c r="M12">
        <v>1</v>
      </c>
      <c r="N12">
        <v>0</v>
      </c>
      <c r="O12">
        <v>0</v>
      </c>
      <c r="P12">
        <v>0</v>
      </c>
      <c r="Q12">
        <v>1</v>
      </c>
      <c r="R12">
        <v>1</v>
      </c>
      <c r="S12">
        <v>0</v>
      </c>
      <c r="T12">
        <v>0</v>
      </c>
      <c r="U12">
        <v>1</v>
      </c>
      <c r="V12">
        <v>0</v>
      </c>
      <c r="W12">
        <v>0</v>
      </c>
      <c r="X12">
        <v>0</v>
      </c>
      <c r="Y12">
        <v>1</v>
      </c>
      <c r="Z12">
        <v>0</v>
      </c>
      <c r="AA12">
        <v>0</v>
      </c>
      <c r="AB12">
        <v>0</v>
      </c>
      <c r="AC12">
        <v>0</v>
      </c>
      <c r="AD12">
        <v>0</v>
      </c>
      <c r="AE12">
        <v>0</v>
      </c>
      <c r="AF12">
        <v>0</v>
      </c>
      <c r="AG12">
        <v>0</v>
      </c>
      <c r="AH12">
        <v>0</v>
      </c>
      <c r="AI12">
        <v>1</v>
      </c>
      <c r="AJ12">
        <v>1</v>
      </c>
      <c r="AK12">
        <v>0</v>
      </c>
      <c r="AL12">
        <v>0</v>
      </c>
      <c r="AM12">
        <v>0</v>
      </c>
      <c r="AN12">
        <v>1</v>
      </c>
      <c r="AO12">
        <v>0</v>
      </c>
      <c r="AP12">
        <v>0</v>
      </c>
      <c r="AQ12">
        <v>0</v>
      </c>
      <c r="AR12">
        <v>1</v>
      </c>
      <c r="AS12">
        <v>0</v>
      </c>
      <c r="AT12">
        <v>1</v>
      </c>
      <c r="AU12">
        <v>0</v>
      </c>
      <c r="AV12">
        <v>0</v>
      </c>
      <c r="AW12">
        <v>0</v>
      </c>
      <c r="AX12">
        <v>1</v>
      </c>
    </row>
    <row r="13" spans="1:50" x14ac:dyDescent="0.35">
      <c r="A13" t="s">
        <v>55</v>
      </c>
      <c r="B13" s="1">
        <v>43739</v>
      </c>
      <c r="C13" s="1">
        <v>43890</v>
      </c>
      <c r="D13">
        <v>1</v>
      </c>
      <c r="E13">
        <v>1</v>
      </c>
      <c r="F13">
        <v>0</v>
      </c>
      <c r="G13">
        <v>0</v>
      </c>
      <c r="H13">
        <v>0</v>
      </c>
      <c r="I13">
        <v>0</v>
      </c>
      <c r="J13">
        <v>1</v>
      </c>
      <c r="K13">
        <v>1</v>
      </c>
      <c r="L13">
        <v>1</v>
      </c>
      <c r="M13">
        <v>1</v>
      </c>
      <c r="N13">
        <v>0</v>
      </c>
      <c r="O13">
        <v>0</v>
      </c>
      <c r="P13">
        <v>0</v>
      </c>
      <c r="Q13">
        <v>1</v>
      </c>
      <c r="R13">
        <v>1</v>
      </c>
      <c r="S13">
        <v>0</v>
      </c>
      <c r="T13">
        <v>0</v>
      </c>
      <c r="U13">
        <v>1</v>
      </c>
      <c r="V13">
        <v>0</v>
      </c>
      <c r="W13">
        <v>0</v>
      </c>
      <c r="X13">
        <v>0</v>
      </c>
      <c r="Y13">
        <v>1</v>
      </c>
      <c r="Z13">
        <v>0</v>
      </c>
      <c r="AA13">
        <v>0</v>
      </c>
      <c r="AB13">
        <v>0</v>
      </c>
      <c r="AC13">
        <v>0</v>
      </c>
      <c r="AD13">
        <v>0</v>
      </c>
      <c r="AE13">
        <v>0</v>
      </c>
      <c r="AF13">
        <v>0</v>
      </c>
      <c r="AG13">
        <v>0</v>
      </c>
      <c r="AH13">
        <v>0</v>
      </c>
      <c r="AI13">
        <v>1</v>
      </c>
      <c r="AJ13">
        <v>1</v>
      </c>
      <c r="AK13">
        <v>0</v>
      </c>
      <c r="AL13">
        <v>0</v>
      </c>
      <c r="AM13">
        <v>0</v>
      </c>
      <c r="AN13">
        <v>1</v>
      </c>
      <c r="AO13">
        <v>0</v>
      </c>
      <c r="AP13">
        <v>0</v>
      </c>
      <c r="AQ13">
        <v>0</v>
      </c>
      <c r="AR13">
        <v>1</v>
      </c>
      <c r="AS13">
        <v>0</v>
      </c>
      <c r="AT13">
        <v>1</v>
      </c>
      <c r="AU13">
        <v>0</v>
      </c>
      <c r="AV13">
        <v>0</v>
      </c>
      <c r="AW13">
        <v>0</v>
      </c>
      <c r="AX13">
        <v>1</v>
      </c>
    </row>
    <row r="14" spans="1:50" x14ac:dyDescent="0.35">
      <c r="A14" t="s">
        <v>55</v>
      </c>
      <c r="B14" s="1">
        <v>43891</v>
      </c>
      <c r="C14" s="1">
        <v>44087</v>
      </c>
      <c r="D14">
        <v>1</v>
      </c>
      <c r="E14">
        <v>1</v>
      </c>
      <c r="F14">
        <v>0</v>
      </c>
      <c r="G14">
        <v>0</v>
      </c>
      <c r="H14">
        <v>0</v>
      </c>
      <c r="I14">
        <v>0</v>
      </c>
      <c r="J14">
        <v>1</v>
      </c>
      <c r="K14">
        <v>1</v>
      </c>
      <c r="L14">
        <v>1</v>
      </c>
      <c r="M14">
        <v>1</v>
      </c>
      <c r="N14">
        <v>0</v>
      </c>
      <c r="O14">
        <v>0</v>
      </c>
      <c r="P14">
        <v>0</v>
      </c>
      <c r="Q14">
        <v>1</v>
      </c>
      <c r="R14">
        <v>1</v>
      </c>
      <c r="S14">
        <v>0</v>
      </c>
      <c r="T14">
        <v>0</v>
      </c>
      <c r="U14">
        <v>1</v>
      </c>
      <c r="V14">
        <v>0</v>
      </c>
      <c r="W14">
        <v>0</v>
      </c>
      <c r="X14">
        <v>0</v>
      </c>
      <c r="Y14">
        <v>1</v>
      </c>
      <c r="Z14">
        <v>0</v>
      </c>
      <c r="AA14">
        <v>0</v>
      </c>
      <c r="AB14">
        <v>0</v>
      </c>
      <c r="AC14">
        <v>0</v>
      </c>
      <c r="AD14">
        <v>0</v>
      </c>
      <c r="AE14">
        <v>0</v>
      </c>
      <c r="AF14">
        <v>0</v>
      </c>
      <c r="AG14">
        <v>0</v>
      </c>
      <c r="AH14">
        <v>0</v>
      </c>
      <c r="AI14">
        <v>1</v>
      </c>
      <c r="AJ14">
        <v>1</v>
      </c>
      <c r="AK14">
        <v>0</v>
      </c>
      <c r="AL14">
        <v>0</v>
      </c>
      <c r="AM14">
        <v>0</v>
      </c>
      <c r="AN14">
        <v>1</v>
      </c>
      <c r="AO14">
        <v>0</v>
      </c>
      <c r="AP14">
        <v>0</v>
      </c>
      <c r="AQ14">
        <v>0</v>
      </c>
      <c r="AR14">
        <v>1</v>
      </c>
      <c r="AS14">
        <v>0</v>
      </c>
      <c r="AT14">
        <v>1</v>
      </c>
      <c r="AU14">
        <v>0</v>
      </c>
      <c r="AV14">
        <v>0</v>
      </c>
      <c r="AW14">
        <v>0</v>
      </c>
      <c r="AX14">
        <v>1</v>
      </c>
    </row>
    <row r="15" spans="1:50" x14ac:dyDescent="0.35">
      <c r="A15" t="s">
        <v>55</v>
      </c>
      <c r="B15" s="1">
        <v>44088</v>
      </c>
      <c r="C15" s="1">
        <v>44409</v>
      </c>
      <c r="D15">
        <v>1</v>
      </c>
      <c r="E15">
        <v>1</v>
      </c>
      <c r="F15">
        <v>0</v>
      </c>
      <c r="G15">
        <v>0</v>
      </c>
      <c r="H15">
        <v>0</v>
      </c>
      <c r="I15">
        <v>0</v>
      </c>
      <c r="J15">
        <v>1</v>
      </c>
      <c r="K15">
        <v>1</v>
      </c>
      <c r="L15">
        <v>1</v>
      </c>
      <c r="M15">
        <v>1</v>
      </c>
      <c r="N15">
        <v>0</v>
      </c>
      <c r="O15">
        <v>0</v>
      </c>
      <c r="P15">
        <v>0</v>
      </c>
      <c r="Q15">
        <v>1</v>
      </c>
      <c r="R15">
        <v>1</v>
      </c>
      <c r="S15">
        <v>0</v>
      </c>
      <c r="T15">
        <v>0</v>
      </c>
      <c r="U15">
        <v>1</v>
      </c>
      <c r="V15">
        <v>0</v>
      </c>
      <c r="W15">
        <v>0</v>
      </c>
      <c r="X15">
        <v>0</v>
      </c>
      <c r="Y15">
        <v>1</v>
      </c>
      <c r="Z15">
        <v>0</v>
      </c>
      <c r="AA15">
        <v>0</v>
      </c>
      <c r="AB15">
        <v>0</v>
      </c>
      <c r="AC15">
        <v>0</v>
      </c>
      <c r="AD15">
        <v>0</v>
      </c>
      <c r="AE15">
        <v>0</v>
      </c>
      <c r="AF15">
        <v>0</v>
      </c>
      <c r="AG15">
        <v>0</v>
      </c>
      <c r="AH15">
        <v>0</v>
      </c>
      <c r="AI15">
        <v>1</v>
      </c>
      <c r="AJ15">
        <v>1</v>
      </c>
      <c r="AK15">
        <v>0</v>
      </c>
      <c r="AL15">
        <v>0</v>
      </c>
      <c r="AM15">
        <v>0</v>
      </c>
      <c r="AN15">
        <v>1</v>
      </c>
      <c r="AO15">
        <v>0</v>
      </c>
      <c r="AP15">
        <v>0</v>
      </c>
      <c r="AQ15">
        <v>0</v>
      </c>
      <c r="AR15">
        <v>1</v>
      </c>
      <c r="AS15">
        <v>0</v>
      </c>
      <c r="AT15">
        <v>1</v>
      </c>
      <c r="AU15">
        <v>0</v>
      </c>
      <c r="AV15">
        <v>0</v>
      </c>
      <c r="AW15">
        <v>0</v>
      </c>
      <c r="AX15">
        <v>1</v>
      </c>
    </row>
    <row r="16" spans="1:50" x14ac:dyDescent="0.35">
      <c r="A16" t="s">
        <v>56</v>
      </c>
      <c r="B16" s="1">
        <v>43678</v>
      </c>
      <c r="C16" s="1">
        <v>43738</v>
      </c>
      <c r="D16">
        <v>1</v>
      </c>
      <c r="E16">
        <v>1</v>
      </c>
      <c r="F16">
        <v>0</v>
      </c>
      <c r="G16">
        <v>1</v>
      </c>
      <c r="H16">
        <v>0</v>
      </c>
      <c r="I16">
        <v>0</v>
      </c>
      <c r="J16">
        <v>1</v>
      </c>
      <c r="K16">
        <v>1</v>
      </c>
      <c r="L16">
        <v>0</v>
      </c>
      <c r="M16">
        <v>0</v>
      </c>
      <c r="N16">
        <v>0</v>
      </c>
      <c r="O16">
        <v>0</v>
      </c>
      <c r="P16">
        <v>0</v>
      </c>
      <c r="Q16">
        <v>0</v>
      </c>
      <c r="R16">
        <v>0</v>
      </c>
      <c r="S16">
        <v>0</v>
      </c>
      <c r="T16">
        <v>0</v>
      </c>
      <c r="U16">
        <v>1</v>
      </c>
      <c r="V16">
        <v>0</v>
      </c>
      <c r="W16">
        <v>1</v>
      </c>
      <c r="X16">
        <v>0</v>
      </c>
      <c r="Y16">
        <v>1</v>
      </c>
      <c r="Z16">
        <v>0</v>
      </c>
      <c r="AA16">
        <v>0</v>
      </c>
      <c r="AB16">
        <v>0</v>
      </c>
      <c r="AC16">
        <v>0</v>
      </c>
      <c r="AD16">
        <v>0</v>
      </c>
      <c r="AE16">
        <v>0</v>
      </c>
      <c r="AF16">
        <v>0</v>
      </c>
      <c r="AG16">
        <v>0</v>
      </c>
      <c r="AH16">
        <v>0</v>
      </c>
      <c r="AI16">
        <v>1</v>
      </c>
      <c r="AJ16">
        <v>1</v>
      </c>
      <c r="AK16">
        <v>0</v>
      </c>
      <c r="AL16">
        <v>0</v>
      </c>
      <c r="AM16">
        <v>0</v>
      </c>
      <c r="AN16">
        <v>0</v>
      </c>
      <c r="AO16">
        <v>1</v>
      </c>
      <c r="AP16">
        <v>0</v>
      </c>
      <c r="AQ16">
        <v>0</v>
      </c>
      <c r="AR16">
        <v>1</v>
      </c>
      <c r="AS16">
        <v>0</v>
      </c>
      <c r="AT16">
        <v>0</v>
      </c>
      <c r="AU16">
        <v>0</v>
      </c>
      <c r="AV16">
        <v>1</v>
      </c>
      <c r="AW16">
        <v>0</v>
      </c>
      <c r="AX16">
        <v>1</v>
      </c>
    </row>
    <row r="17" spans="1:50" x14ac:dyDescent="0.35">
      <c r="A17" t="s">
        <v>56</v>
      </c>
      <c r="B17" s="1">
        <v>43739</v>
      </c>
      <c r="C17" s="1">
        <v>44105</v>
      </c>
      <c r="D17">
        <v>1</v>
      </c>
      <c r="E17">
        <v>1</v>
      </c>
      <c r="F17">
        <v>0</v>
      </c>
      <c r="G17">
        <v>1</v>
      </c>
      <c r="H17">
        <v>0</v>
      </c>
      <c r="I17">
        <v>0</v>
      </c>
      <c r="J17">
        <v>1</v>
      </c>
      <c r="K17">
        <v>1</v>
      </c>
      <c r="L17">
        <v>0</v>
      </c>
      <c r="M17">
        <v>0</v>
      </c>
      <c r="N17">
        <v>0</v>
      </c>
      <c r="O17">
        <v>0</v>
      </c>
      <c r="P17">
        <v>0</v>
      </c>
      <c r="Q17">
        <v>0</v>
      </c>
      <c r="R17">
        <v>0</v>
      </c>
      <c r="S17">
        <v>0</v>
      </c>
      <c r="T17">
        <v>0</v>
      </c>
      <c r="U17">
        <v>1</v>
      </c>
      <c r="V17">
        <v>0</v>
      </c>
      <c r="W17">
        <v>1</v>
      </c>
      <c r="X17">
        <v>0</v>
      </c>
      <c r="Y17">
        <v>1</v>
      </c>
      <c r="Z17">
        <v>0</v>
      </c>
      <c r="AA17">
        <v>0</v>
      </c>
      <c r="AB17">
        <v>0</v>
      </c>
      <c r="AC17">
        <v>0</v>
      </c>
      <c r="AD17">
        <v>0</v>
      </c>
      <c r="AE17">
        <v>0</v>
      </c>
      <c r="AF17">
        <v>0</v>
      </c>
      <c r="AG17">
        <v>0</v>
      </c>
      <c r="AH17">
        <v>0</v>
      </c>
      <c r="AI17">
        <v>1</v>
      </c>
      <c r="AJ17">
        <v>1</v>
      </c>
      <c r="AK17">
        <v>0</v>
      </c>
      <c r="AL17">
        <v>0</v>
      </c>
      <c r="AM17">
        <v>0</v>
      </c>
      <c r="AN17">
        <v>0</v>
      </c>
      <c r="AO17">
        <v>1</v>
      </c>
      <c r="AP17">
        <v>0</v>
      </c>
      <c r="AQ17">
        <v>0</v>
      </c>
      <c r="AR17">
        <v>1</v>
      </c>
      <c r="AS17">
        <v>0</v>
      </c>
      <c r="AT17">
        <v>0</v>
      </c>
      <c r="AU17">
        <v>0</v>
      </c>
      <c r="AV17">
        <v>1</v>
      </c>
      <c r="AW17">
        <v>0</v>
      </c>
      <c r="AX17">
        <v>1</v>
      </c>
    </row>
    <row r="18" spans="1:50" x14ac:dyDescent="0.35">
      <c r="A18" t="s">
        <v>56</v>
      </c>
      <c r="B18" s="1">
        <v>44106</v>
      </c>
      <c r="C18" s="1">
        <v>44196</v>
      </c>
      <c r="D18">
        <v>1</v>
      </c>
      <c r="E18">
        <v>1</v>
      </c>
      <c r="F18">
        <v>0</v>
      </c>
      <c r="G18">
        <v>1</v>
      </c>
      <c r="H18">
        <v>0</v>
      </c>
      <c r="I18">
        <v>0</v>
      </c>
      <c r="J18">
        <v>1</v>
      </c>
      <c r="K18">
        <v>1</v>
      </c>
      <c r="L18">
        <v>0</v>
      </c>
      <c r="M18">
        <v>0</v>
      </c>
      <c r="N18">
        <v>0</v>
      </c>
      <c r="O18">
        <v>0</v>
      </c>
      <c r="P18">
        <v>0</v>
      </c>
      <c r="Q18">
        <v>0</v>
      </c>
      <c r="R18">
        <v>0</v>
      </c>
      <c r="S18">
        <v>0</v>
      </c>
      <c r="T18">
        <v>0</v>
      </c>
      <c r="U18">
        <v>1</v>
      </c>
      <c r="V18">
        <v>0</v>
      </c>
      <c r="W18">
        <v>1</v>
      </c>
      <c r="X18">
        <v>0</v>
      </c>
      <c r="Y18">
        <v>1</v>
      </c>
      <c r="Z18">
        <v>0</v>
      </c>
      <c r="AA18">
        <v>0</v>
      </c>
      <c r="AB18">
        <v>0</v>
      </c>
      <c r="AC18">
        <v>0</v>
      </c>
      <c r="AD18">
        <v>0</v>
      </c>
      <c r="AE18">
        <v>0</v>
      </c>
      <c r="AF18">
        <v>0</v>
      </c>
      <c r="AG18">
        <v>0</v>
      </c>
      <c r="AH18">
        <v>0</v>
      </c>
      <c r="AI18">
        <v>1</v>
      </c>
      <c r="AJ18">
        <v>1</v>
      </c>
      <c r="AK18">
        <v>0</v>
      </c>
      <c r="AL18">
        <v>0</v>
      </c>
      <c r="AM18">
        <v>0</v>
      </c>
      <c r="AN18">
        <v>0</v>
      </c>
      <c r="AO18">
        <v>1</v>
      </c>
      <c r="AP18">
        <v>0</v>
      </c>
      <c r="AQ18">
        <v>0</v>
      </c>
      <c r="AR18">
        <v>1</v>
      </c>
      <c r="AS18">
        <v>0</v>
      </c>
      <c r="AT18">
        <v>0</v>
      </c>
      <c r="AU18">
        <v>0</v>
      </c>
      <c r="AV18">
        <v>1</v>
      </c>
      <c r="AW18">
        <v>0</v>
      </c>
      <c r="AX18">
        <v>1</v>
      </c>
    </row>
    <row r="19" spans="1:50" x14ac:dyDescent="0.35">
      <c r="A19" t="s">
        <v>56</v>
      </c>
      <c r="B19" s="1">
        <v>44197</v>
      </c>
      <c r="C19" s="1">
        <v>44377</v>
      </c>
      <c r="D19">
        <v>1</v>
      </c>
      <c r="E19">
        <v>1</v>
      </c>
      <c r="F19">
        <v>0</v>
      </c>
      <c r="G19">
        <v>1</v>
      </c>
      <c r="H19">
        <v>0</v>
      </c>
      <c r="I19">
        <v>0</v>
      </c>
      <c r="J19">
        <v>1</v>
      </c>
      <c r="K19">
        <v>1</v>
      </c>
      <c r="L19">
        <v>0</v>
      </c>
      <c r="M19">
        <v>0</v>
      </c>
      <c r="N19">
        <v>0</v>
      </c>
      <c r="O19">
        <v>0</v>
      </c>
      <c r="P19">
        <v>0</v>
      </c>
      <c r="Q19">
        <v>0</v>
      </c>
      <c r="R19">
        <v>0</v>
      </c>
      <c r="S19">
        <v>0</v>
      </c>
      <c r="T19">
        <v>0</v>
      </c>
      <c r="U19">
        <v>1</v>
      </c>
      <c r="V19">
        <v>0</v>
      </c>
      <c r="W19">
        <v>1</v>
      </c>
      <c r="X19">
        <v>0</v>
      </c>
      <c r="Y19">
        <v>1</v>
      </c>
      <c r="Z19">
        <v>0</v>
      </c>
      <c r="AA19">
        <v>0</v>
      </c>
      <c r="AB19">
        <v>0</v>
      </c>
      <c r="AC19">
        <v>0</v>
      </c>
      <c r="AD19">
        <v>0</v>
      </c>
      <c r="AE19">
        <v>0</v>
      </c>
      <c r="AF19">
        <v>0</v>
      </c>
      <c r="AG19">
        <v>0</v>
      </c>
      <c r="AH19">
        <v>0</v>
      </c>
      <c r="AI19">
        <v>1</v>
      </c>
      <c r="AJ19">
        <v>1</v>
      </c>
      <c r="AK19">
        <v>0</v>
      </c>
      <c r="AL19">
        <v>0</v>
      </c>
      <c r="AM19">
        <v>0</v>
      </c>
      <c r="AN19">
        <v>0</v>
      </c>
      <c r="AO19">
        <v>1</v>
      </c>
      <c r="AP19">
        <v>0</v>
      </c>
      <c r="AQ19">
        <v>0</v>
      </c>
      <c r="AR19">
        <v>1</v>
      </c>
      <c r="AS19">
        <v>0</v>
      </c>
      <c r="AT19">
        <v>0</v>
      </c>
      <c r="AU19">
        <v>0</v>
      </c>
      <c r="AV19">
        <v>1</v>
      </c>
      <c r="AW19">
        <v>0</v>
      </c>
      <c r="AX19">
        <v>1</v>
      </c>
    </row>
    <row r="20" spans="1:50" x14ac:dyDescent="0.35">
      <c r="A20" t="s">
        <v>56</v>
      </c>
      <c r="B20" s="1">
        <v>44378</v>
      </c>
      <c r="C20" s="1">
        <v>44389</v>
      </c>
      <c r="D20">
        <v>1</v>
      </c>
      <c r="E20">
        <v>1</v>
      </c>
      <c r="F20">
        <v>0</v>
      </c>
      <c r="G20">
        <v>1</v>
      </c>
      <c r="H20">
        <v>0</v>
      </c>
      <c r="I20">
        <v>0</v>
      </c>
      <c r="J20">
        <v>1</v>
      </c>
      <c r="K20">
        <v>1</v>
      </c>
      <c r="L20">
        <v>0</v>
      </c>
      <c r="M20">
        <v>0</v>
      </c>
      <c r="N20">
        <v>0</v>
      </c>
      <c r="O20">
        <v>0</v>
      </c>
      <c r="P20">
        <v>0</v>
      </c>
      <c r="Q20">
        <v>0</v>
      </c>
      <c r="R20">
        <v>0</v>
      </c>
      <c r="S20">
        <v>0</v>
      </c>
      <c r="T20">
        <v>0</v>
      </c>
      <c r="U20">
        <v>1</v>
      </c>
      <c r="V20">
        <v>0</v>
      </c>
      <c r="W20">
        <v>1</v>
      </c>
      <c r="X20">
        <v>0</v>
      </c>
      <c r="Y20">
        <v>1</v>
      </c>
      <c r="Z20">
        <v>0</v>
      </c>
      <c r="AA20">
        <v>0</v>
      </c>
      <c r="AB20">
        <v>0</v>
      </c>
      <c r="AC20">
        <v>0</v>
      </c>
      <c r="AD20">
        <v>0</v>
      </c>
      <c r="AE20">
        <v>0</v>
      </c>
      <c r="AF20">
        <v>0</v>
      </c>
      <c r="AG20">
        <v>0</v>
      </c>
      <c r="AH20">
        <v>0</v>
      </c>
      <c r="AI20">
        <v>1</v>
      </c>
      <c r="AJ20">
        <v>1</v>
      </c>
      <c r="AK20">
        <v>0</v>
      </c>
      <c r="AL20">
        <v>0</v>
      </c>
      <c r="AM20">
        <v>0</v>
      </c>
      <c r="AN20">
        <v>0</v>
      </c>
      <c r="AO20">
        <v>1</v>
      </c>
      <c r="AP20">
        <v>0</v>
      </c>
      <c r="AQ20">
        <v>0</v>
      </c>
      <c r="AR20">
        <v>1</v>
      </c>
      <c r="AS20">
        <v>0</v>
      </c>
      <c r="AT20">
        <v>0</v>
      </c>
      <c r="AU20">
        <v>0</v>
      </c>
      <c r="AV20">
        <v>1</v>
      </c>
      <c r="AW20">
        <v>0</v>
      </c>
      <c r="AX20">
        <v>1</v>
      </c>
    </row>
    <row r="21" spans="1:50" x14ac:dyDescent="0.35">
      <c r="A21" t="s">
        <v>56</v>
      </c>
      <c r="B21" s="1">
        <v>44390</v>
      </c>
      <c r="C21" s="1">
        <v>44409</v>
      </c>
      <c r="D21">
        <v>1</v>
      </c>
      <c r="E21">
        <v>1</v>
      </c>
      <c r="F21">
        <v>0</v>
      </c>
      <c r="G21">
        <v>1</v>
      </c>
      <c r="H21">
        <v>0</v>
      </c>
      <c r="I21">
        <v>0</v>
      </c>
      <c r="J21">
        <v>1</v>
      </c>
      <c r="K21">
        <v>1</v>
      </c>
      <c r="L21">
        <v>0</v>
      </c>
      <c r="M21">
        <v>0</v>
      </c>
      <c r="N21">
        <v>0</v>
      </c>
      <c r="O21">
        <v>0</v>
      </c>
      <c r="P21">
        <v>0</v>
      </c>
      <c r="Q21">
        <v>0</v>
      </c>
      <c r="R21">
        <v>0</v>
      </c>
      <c r="S21">
        <v>0</v>
      </c>
      <c r="T21">
        <v>0</v>
      </c>
      <c r="U21">
        <v>1</v>
      </c>
      <c r="V21">
        <v>0</v>
      </c>
      <c r="W21">
        <v>1</v>
      </c>
      <c r="X21">
        <v>0</v>
      </c>
      <c r="Y21">
        <v>1</v>
      </c>
      <c r="Z21">
        <v>0</v>
      </c>
      <c r="AA21">
        <v>0</v>
      </c>
      <c r="AB21">
        <v>0</v>
      </c>
      <c r="AC21">
        <v>0</v>
      </c>
      <c r="AD21">
        <v>0</v>
      </c>
      <c r="AE21">
        <v>0</v>
      </c>
      <c r="AF21">
        <v>0</v>
      </c>
      <c r="AG21">
        <v>0</v>
      </c>
      <c r="AH21">
        <v>0</v>
      </c>
      <c r="AI21">
        <v>1</v>
      </c>
      <c r="AJ21">
        <v>1</v>
      </c>
      <c r="AK21">
        <v>0</v>
      </c>
      <c r="AL21">
        <v>0</v>
      </c>
      <c r="AM21">
        <v>0</v>
      </c>
      <c r="AN21">
        <v>0</v>
      </c>
      <c r="AO21">
        <v>1</v>
      </c>
      <c r="AP21">
        <v>0</v>
      </c>
      <c r="AQ21">
        <v>0</v>
      </c>
      <c r="AR21">
        <v>1</v>
      </c>
      <c r="AS21">
        <v>0</v>
      </c>
      <c r="AT21">
        <v>0</v>
      </c>
      <c r="AU21">
        <v>0</v>
      </c>
      <c r="AV21">
        <v>1</v>
      </c>
      <c r="AW21">
        <v>0</v>
      </c>
      <c r="AX21">
        <v>1</v>
      </c>
    </row>
    <row r="22" spans="1:50" x14ac:dyDescent="0.35">
      <c r="A22" t="s">
        <v>57</v>
      </c>
      <c r="B22" s="1">
        <v>43678</v>
      </c>
      <c r="C22" s="1">
        <v>43813</v>
      </c>
      <c r="D22">
        <v>1</v>
      </c>
      <c r="E22">
        <v>1</v>
      </c>
      <c r="F22">
        <v>0</v>
      </c>
      <c r="G22">
        <v>0</v>
      </c>
      <c r="H22">
        <v>0</v>
      </c>
      <c r="I22">
        <v>0</v>
      </c>
      <c r="J22">
        <v>0</v>
      </c>
      <c r="K22">
        <v>1</v>
      </c>
      <c r="L22">
        <v>0</v>
      </c>
      <c r="M22">
        <v>0</v>
      </c>
      <c r="N22">
        <v>1</v>
      </c>
      <c r="O22">
        <v>1</v>
      </c>
      <c r="P22">
        <v>0</v>
      </c>
      <c r="Q22">
        <v>1</v>
      </c>
      <c r="R22">
        <v>1</v>
      </c>
      <c r="S22">
        <v>1</v>
      </c>
      <c r="T22">
        <v>1</v>
      </c>
      <c r="U22">
        <v>1</v>
      </c>
      <c r="V22">
        <v>0</v>
      </c>
      <c r="W22">
        <v>1</v>
      </c>
      <c r="X22">
        <v>0</v>
      </c>
      <c r="Y22">
        <v>1</v>
      </c>
      <c r="Z22">
        <v>0</v>
      </c>
      <c r="AA22">
        <v>0</v>
      </c>
      <c r="AB22">
        <v>0</v>
      </c>
      <c r="AC22">
        <v>0</v>
      </c>
      <c r="AD22">
        <v>0</v>
      </c>
      <c r="AE22">
        <v>0</v>
      </c>
      <c r="AF22">
        <v>0</v>
      </c>
      <c r="AG22">
        <v>0</v>
      </c>
      <c r="AH22">
        <v>0</v>
      </c>
      <c r="AI22">
        <v>1</v>
      </c>
      <c r="AJ22">
        <v>1</v>
      </c>
      <c r="AK22">
        <v>0</v>
      </c>
      <c r="AL22">
        <v>0</v>
      </c>
      <c r="AM22">
        <v>0</v>
      </c>
      <c r="AN22">
        <v>0</v>
      </c>
      <c r="AO22">
        <v>0</v>
      </c>
      <c r="AP22">
        <v>0</v>
      </c>
      <c r="AQ22">
        <v>0</v>
      </c>
      <c r="AR22">
        <v>1</v>
      </c>
      <c r="AS22">
        <v>1</v>
      </c>
      <c r="AT22">
        <v>1</v>
      </c>
      <c r="AU22">
        <v>0</v>
      </c>
      <c r="AV22">
        <v>0</v>
      </c>
      <c r="AW22">
        <v>0</v>
      </c>
      <c r="AX22">
        <v>0</v>
      </c>
    </row>
    <row r="23" spans="1:50" x14ac:dyDescent="0.35">
      <c r="A23" t="s">
        <v>57</v>
      </c>
      <c r="B23" s="1">
        <v>43814</v>
      </c>
      <c r="C23" s="1">
        <v>44349</v>
      </c>
      <c r="D23">
        <v>1</v>
      </c>
      <c r="E23">
        <v>1</v>
      </c>
      <c r="F23">
        <v>0</v>
      </c>
      <c r="G23">
        <v>0</v>
      </c>
      <c r="H23">
        <v>0</v>
      </c>
      <c r="I23">
        <v>0</v>
      </c>
      <c r="J23">
        <v>0</v>
      </c>
      <c r="K23">
        <v>1</v>
      </c>
      <c r="L23">
        <v>0</v>
      </c>
      <c r="M23">
        <v>0</v>
      </c>
      <c r="N23">
        <v>1</v>
      </c>
      <c r="O23">
        <v>1</v>
      </c>
      <c r="P23">
        <v>0</v>
      </c>
      <c r="Q23">
        <v>1</v>
      </c>
      <c r="R23">
        <v>1</v>
      </c>
      <c r="S23">
        <v>1</v>
      </c>
      <c r="T23">
        <v>1</v>
      </c>
      <c r="U23">
        <v>1</v>
      </c>
      <c r="V23">
        <v>0</v>
      </c>
      <c r="W23">
        <v>1</v>
      </c>
      <c r="X23">
        <v>0</v>
      </c>
      <c r="Y23">
        <v>1</v>
      </c>
      <c r="Z23">
        <v>0</v>
      </c>
      <c r="AA23">
        <v>0</v>
      </c>
      <c r="AB23">
        <v>0</v>
      </c>
      <c r="AC23">
        <v>0</v>
      </c>
      <c r="AD23">
        <v>0</v>
      </c>
      <c r="AE23">
        <v>0</v>
      </c>
      <c r="AF23">
        <v>0</v>
      </c>
      <c r="AG23">
        <v>0</v>
      </c>
      <c r="AH23">
        <v>0</v>
      </c>
      <c r="AI23">
        <v>1</v>
      </c>
      <c r="AJ23">
        <v>1</v>
      </c>
      <c r="AK23">
        <v>0</v>
      </c>
      <c r="AL23">
        <v>0</v>
      </c>
      <c r="AM23">
        <v>0</v>
      </c>
      <c r="AN23">
        <v>0</v>
      </c>
      <c r="AO23">
        <v>0</v>
      </c>
      <c r="AP23">
        <v>0</v>
      </c>
      <c r="AQ23">
        <v>0</v>
      </c>
      <c r="AR23">
        <v>1</v>
      </c>
      <c r="AS23">
        <v>1</v>
      </c>
      <c r="AT23">
        <v>1</v>
      </c>
      <c r="AU23">
        <v>0</v>
      </c>
      <c r="AV23">
        <v>0</v>
      </c>
      <c r="AW23">
        <v>0</v>
      </c>
      <c r="AX23">
        <v>0</v>
      </c>
    </row>
    <row r="24" spans="1:50" x14ac:dyDescent="0.35">
      <c r="A24" t="s">
        <v>57</v>
      </c>
      <c r="B24" s="1">
        <v>44350</v>
      </c>
      <c r="C24" s="1">
        <v>44409</v>
      </c>
      <c r="D24">
        <v>1</v>
      </c>
      <c r="E24">
        <v>1</v>
      </c>
      <c r="F24">
        <v>0</v>
      </c>
      <c r="G24">
        <v>0</v>
      </c>
      <c r="H24">
        <v>0</v>
      </c>
      <c r="I24">
        <v>0</v>
      </c>
      <c r="J24">
        <v>0</v>
      </c>
      <c r="K24">
        <v>1</v>
      </c>
      <c r="L24">
        <v>0</v>
      </c>
      <c r="M24">
        <v>0</v>
      </c>
      <c r="N24">
        <v>1</v>
      </c>
      <c r="O24">
        <v>1</v>
      </c>
      <c r="P24">
        <v>0</v>
      </c>
      <c r="Q24">
        <v>1</v>
      </c>
      <c r="R24">
        <v>1</v>
      </c>
      <c r="S24">
        <v>1</v>
      </c>
      <c r="T24">
        <v>1</v>
      </c>
      <c r="U24">
        <v>1</v>
      </c>
      <c r="V24">
        <v>0</v>
      </c>
      <c r="W24">
        <v>1</v>
      </c>
      <c r="X24">
        <v>0</v>
      </c>
      <c r="Y24">
        <v>1</v>
      </c>
      <c r="Z24">
        <v>0</v>
      </c>
      <c r="AA24">
        <v>0</v>
      </c>
      <c r="AB24">
        <v>0</v>
      </c>
      <c r="AC24">
        <v>0</v>
      </c>
      <c r="AD24">
        <v>0</v>
      </c>
      <c r="AE24">
        <v>0</v>
      </c>
      <c r="AF24">
        <v>0</v>
      </c>
      <c r="AG24">
        <v>0</v>
      </c>
      <c r="AH24">
        <v>0</v>
      </c>
      <c r="AI24">
        <v>1</v>
      </c>
      <c r="AJ24">
        <v>1</v>
      </c>
      <c r="AK24">
        <v>0</v>
      </c>
      <c r="AL24">
        <v>0</v>
      </c>
      <c r="AM24">
        <v>0</v>
      </c>
      <c r="AN24">
        <v>0</v>
      </c>
      <c r="AO24">
        <v>0</v>
      </c>
      <c r="AP24">
        <v>0</v>
      </c>
      <c r="AQ24">
        <v>0</v>
      </c>
      <c r="AR24">
        <v>1</v>
      </c>
      <c r="AS24">
        <v>1</v>
      </c>
      <c r="AT24">
        <v>1</v>
      </c>
      <c r="AU24">
        <v>0</v>
      </c>
      <c r="AV24">
        <v>0</v>
      </c>
      <c r="AW24">
        <v>0</v>
      </c>
      <c r="AX24">
        <v>0</v>
      </c>
    </row>
    <row r="25" spans="1:50" x14ac:dyDescent="0.35">
      <c r="A25" t="s">
        <v>58</v>
      </c>
      <c r="B25" s="1">
        <v>43678</v>
      </c>
      <c r="C25" s="1">
        <v>44270</v>
      </c>
      <c r="D25">
        <v>1</v>
      </c>
      <c r="E25">
        <v>1</v>
      </c>
      <c r="F25">
        <v>0</v>
      </c>
      <c r="G25">
        <v>0</v>
      </c>
      <c r="H25">
        <v>0</v>
      </c>
      <c r="I25">
        <v>0</v>
      </c>
      <c r="J25">
        <v>0</v>
      </c>
      <c r="K25">
        <v>1</v>
      </c>
      <c r="L25">
        <v>0</v>
      </c>
      <c r="M25">
        <v>0</v>
      </c>
      <c r="N25">
        <v>0</v>
      </c>
      <c r="O25">
        <v>0</v>
      </c>
      <c r="P25">
        <v>1</v>
      </c>
      <c r="Q25">
        <v>0</v>
      </c>
      <c r="R25">
        <v>0</v>
      </c>
      <c r="S25">
        <v>0</v>
      </c>
      <c r="T25">
        <v>0</v>
      </c>
      <c r="U25">
        <v>1</v>
      </c>
      <c r="V25">
        <v>0</v>
      </c>
      <c r="W25">
        <v>0</v>
      </c>
      <c r="X25">
        <v>0</v>
      </c>
      <c r="Y25">
        <v>1</v>
      </c>
      <c r="Z25">
        <v>1</v>
      </c>
      <c r="AA25">
        <v>0</v>
      </c>
      <c r="AB25">
        <v>0</v>
      </c>
      <c r="AC25">
        <v>0</v>
      </c>
      <c r="AD25">
        <v>0</v>
      </c>
      <c r="AE25">
        <v>0</v>
      </c>
      <c r="AF25">
        <v>0</v>
      </c>
      <c r="AG25">
        <v>0</v>
      </c>
      <c r="AH25">
        <v>0</v>
      </c>
      <c r="AI25">
        <v>1</v>
      </c>
      <c r="AJ25">
        <v>1</v>
      </c>
      <c r="AK25">
        <v>0</v>
      </c>
      <c r="AL25">
        <v>0</v>
      </c>
      <c r="AM25">
        <v>0</v>
      </c>
      <c r="AN25">
        <v>0</v>
      </c>
      <c r="AO25">
        <v>0</v>
      </c>
      <c r="AP25">
        <v>0</v>
      </c>
      <c r="AQ25">
        <v>0</v>
      </c>
      <c r="AR25">
        <v>1</v>
      </c>
      <c r="AS25">
        <v>1</v>
      </c>
      <c r="AT25">
        <v>1</v>
      </c>
      <c r="AU25">
        <v>0</v>
      </c>
      <c r="AV25">
        <v>0</v>
      </c>
      <c r="AW25">
        <v>0</v>
      </c>
      <c r="AX25">
        <v>1</v>
      </c>
    </row>
    <row r="26" spans="1:50" x14ac:dyDescent="0.35">
      <c r="A26" t="s">
        <v>58</v>
      </c>
      <c r="B26" s="1">
        <v>44271</v>
      </c>
      <c r="C26" s="1">
        <v>44409</v>
      </c>
      <c r="D26">
        <v>1</v>
      </c>
      <c r="E26">
        <v>1</v>
      </c>
      <c r="F26">
        <v>1</v>
      </c>
      <c r="G26">
        <v>0</v>
      </c>
      <c r="H26">
        <v>0</v>
      </c>
      <c r="I26">
        <v>0</v>
      </c>
      <c r="J26">
        <v>0</v>
      </c>
      <c r="K26">
        <v>1</v>
      </c>
      <c r="L26">
        <v>0</v>
      </c>
      <c r="M26">
        <v>0</v>
      </c>
      <c r="N26">
        <v>0</v>
      </c>
      <c r="O26">
        <v>0</v>
      </c>
      <c r="P26">
        <v>1</v>
      </c>
      <c r="Q26">
        <v>0</v>
      </c>
      <c r="R26">
        <v>0</v>
      </c>
      <c r="S26">
        <v>0</v>
      </c>
      <c r="T26">
        <v>0</v>
      </c>
      <c r="U26">
        <v>1</v>
      </c>
      <c r="V26">
        <v>0</v>
      </c>
      <c r="W26">
        <v>0</v>
      </c>
      <c r="X26">
        <v>0</v>
      </c>
      <c r="Y26">
        <v>1</v>
      </c>
      <c r="Z26">
        <v>1</v>
      </c>
      <c r="AA26">
        <v>0</v>
      </c>
      <c r="AB26">
        <v>0</v>
      </c>
      <c r="AC26">
        <v>0</v>
      </c>
      <c r="AD26">
        <v>0</v>
      </c>
      <c r="AE26">
        <v>0</v>
      </c>
      <c r="AF26">
        <v>0</v>
      </c>
      <c r="AG26">
        <v>0</v>
      </c>
      <c r="AH26">
        <v>0</v>
      </c>
      <c r="AI26">
        <v>1</v>
      </c>
      <c r="AJ26">
        <v>1</v>
      </c>
      <c r="AK26">
        <v>0</v>
      </c>
      <c r="AL26">
        <v>1</v>
      </c>
      <c r="AM26">
        <v>0</v>
      </c>
      <c r="AN26">
        <v>0</v>
      </c>
      <c r="AO26">
        <v>0</v>
      </c>
      <c r="AP26">
        <v>0</v>
      </c>
      <c r="AQ26">
        <v>0</v>
      </c>
      <c r="AR26">
        <v>1</v>
      </c>
      <c r="AS26">
        <v>1</v>
      </c>
      <c r="AT26">
        <v>1</v>
      </c>
      <c r="AU26">
        <v>0</v>
      </c>
      <c r="AV26">
        <v>0</v>
      </c>
      <c r="AW26">
        <v>0</v>
      </c>
      <c r="AX26">
        <v>1</v>
      </c>
    </row>
    <row r="27" spans="1:50" x14ac:dyDescent="0.35">
      <c r="A27" t="s">
        <v>59</v>
      </c>
      <c r="B27" s="1">
        <v>43678</v>
      </c>
      <c r="C27" s="1">
        <v>43738</v>
      </c>
      <c r="D27">
        <v>1</v>
      </c>
      <c r="E27">
        <v>1</v>
      </c>
      <c r="F27">
        <v>0</v>
      </c>
      <c r="G27">
        <v>0</v>
      </c>
      <c r="H27">
        <v>0</v>
      </c>
      <c r="I27">
        <v>0</v>
      </c>
      <c r="J27">
        <v>0</v>
      </c>
      <c r="K27">
        <v>1</v>
      </c>
      <c r="L27">
        <v>1</v>
      </c>
      <c r="M27">
        <v>0</v>
      </c>
      <c r="N27">
        <v>1</v>
      </c>
      <c r="O27">
        <v>1</v>
      </c>
      <c r="P27">
        <v>1</v>
      </c>
      <c r="Q27">
        <v>1</v>
      </c>
      <c r="R27">
        <v>1</v>
      </c>
      <c r="S27">
        <v>0</v>
      </c>
      <c r="T27">
        <v>0</v>
      </c>
      <c r="U27">
        <v>1</v>
      </c>
      <c r="V27">
        <v>1</v>
      </c>
      <c r="W27">
        <v>1</v>
      </c>
      <c r="X27">
        <v>0</v>
      </c>
      <c r="Y27">
        <v>1</v>
      </c>
      <c r="Z27">
        <v>1</v>
      </c>
      <c r="AA27">
        <v>1</v>
      </c>
      <c r="AB27">
        <v>0</v>
      </c>
      <c r="AC27">
        <v>0</v>
      </c>
      <c r="AD27">
        <v>0</v>
      </c>
      <c r="AE27">
        <v>0</v>
      </c>
      <c r="AF27">
        <v>1</v>
      </c>
      <c r="AG27">
        <v>0</v>
      </c>
      <c r="AH27">
        <v>0</v>
      </c>
      <c r="AI27">
        <v>1</v>
      </c>
      <c r="AJ27">
        <v>1</v>
      </c>
      <c r="AK27">
        <v>0</v>
      </c>
      <c r="AL27">
        <v>0</v>
      </c>
      <c r="AM27">
        <v>0</v>
      </c>
      <c r="AN27">
        <v>0</v>
      </c>
      <c r="AO27">
        <v>0</v>
      </c>
      <c r="AP27">
        <v>0</v>
      </c>
      <c r="AQ27">
        <v>0</v>
      </c>
      <c r="AR27">
        <v>1</v>
      </c>
      <c r="AS27">
        <v>1</v>
      </c>
      <c r="AT27">
        <v>1</v>
      </c>
      <c r="AU27">
        <v>0</v>
      </c>
      <c r="AV27">
        <v>0</v>
      </c>
      <c r="AW27">
        <v>0</v>
      </c>
      <c r="AX27">
        <v>1</v>
      </c>
    </row>
    <row r="28" spans="1:50" x14ac:dyDescent="0.35">
      <c r="A28" t="s">
        <v>59</v>
      </c>
      <c r="B28" s="1">
        <v>43739</v>
      </c>
      <c r="C28" s="1">
        <v>44409</v>
      </c>
      <c r="D28">
        <v>1</v>
      </c>
      <c r="E28">
        <v>1</v>
      </c>
      <c r="F28">
        <v>0</v>
      </c>
      <c r="G28">
        <v>0</v>
      </c>
      <c r="H28">
        <v>0</v>
      </c>
      <c r="I28">
        <v>0</v>
      </c>
      <c r="J28">
        <v>0</v>
      </c>
      <c r="K28">
        <v>1</v>
      </c>
      <c r="L28">
        <v>1</v>
      </c>
      <c r="M28">
        <v>0</v>
      </c>
      <c r="N28">
        <v>1</v>
      </c>
      <c r="O28">
        <v>1</v>
      </c>
      <c r="P28">
        <v>1</v>
      </c>
      <c r="Q28">
        <v>1</v>
      </c>
      <c r="R28">
        <v>1</v>
      </c>
      <c r="S28">
        <v>0</v>
      </c>
      <c r="T28">
        <v>0</v>
      </c>
      <c r="U28">
        <v>1</v>
      </c>
      <c r="V28">
        <v>1</v>
      </c>
      <c r="W28">
        <v>1</v>
      </c>
      <c r="X28">
        <v>0</v>
      </c>
      <c r="Y28">
        <v>1</v>
      </c>
      <c r="Z28">
        <v>1</v>
      </c>
      <c r="AA28">
        <v>1</v>
      </c>
      <c r="AB28">
        <v>0</v>
      </c>
      <c r="AC28">
        <v>0</v>
      </c>
      <c r="AD28">
        <v>0</v>
      </c>
      <c r="AE28">
        <v>0</v>
      </c>
      <c r="AF28">
        <v>1</v>
      </c>
      <c r="AG28">
        <v>0</v>
      </c>
      <c r="AH28">
        <v>0</v>
      </c>
      <c r="AI28">
        <v>1</v>
      </c>
      <c r="AJ28">
        <v>1</v>
      </c>
      <c r="AK28">
        <v>0</v>
      </c>
      <c r="AL28">
        <v>0</v>
      </c>
      <c r="AM28">
        <v>0</v>
      </c>
      <c r="AN28">
        <v>0</v>
      </c>
      <c r="AO28">
        <v>0</v>
      </c>
      <c r="AP28">
        <v>0</v>
      </c>
      <c r="AQ28">
        <v>0</v>
      </c>
      <c r="AR28">
        <v>1</v>
      </c>
      <c r="AS28">
        <v>1</v>
      </c>
      <c r="AT28">
        <v>1</v>
      </c>
      <c r="AU28">
        <v>0</v>
      </c>
      <c r="AV28">
        <v>0</v>
      </c>
      <c r="AW28">
        <v>0</v>
      </c>
      <c r="AX28">
        <v>1</v>
      </c>
    </row>
    <row r="29" spans="1:50" x14ac:dyDescent="0.35">
      <c r="A29" t="s">
        <v>60</v>
      </c>
      <c r="B29" s="1">
        <v>43678</v>
      </c>
      <c r="C29" s="1">
        <v>44058</v>
      </c>
      <c r="D29">
        <v>1</v>
      </c>
      <c r="E29">
        <v>1</v>
      </c>
      <c r="F29">
        <v>0</v>
      </c>
      <c r="G29">
        <v>0</v>
      </c>
      <c r="H29">
        <v>0</v>
      </c>
      <c r="I29">
        <v>0</v>
      </c>
      <c r="J29">
        <v>0</v>
      </c>
      <c r="K29">
        <v>1</v>
      </c>
      <c r="L29">
        <v>0</v>
      </c>
      <c r="M29">
        <v>0</v>
      </c>
      <c r="N29">
        <v>0</v>
      </c>
      <c r="O29">
        <v>0</v>
      </c>
      <c r="P29">
        <v>1</v>
      </c>
      <c r="Q29">
        <v>1</v>
      </c>
      <c r="R29">
        <v>1</v>
      </c>
      <c r="S29">
        <v>1</v>
      </c>
      <c r="T29">
        <v>1</v>
      </c>
      <c r="U29">
        <v>1</v>
      </c>
      <c r="V29">
        <v>1</v>
      </c>
      <c r="W29">
        <v>0</v>
      </c>
      <c r="X29">
        <v>0</v>
      </c>
      <c r="Y29">
        <v>1</v>
      </c>
      <c r="Z29">
        <v>1</v>
      </c>
      <c r="AA29">
        <v>1</v>
      </c>
      <c r="AB29">
        <v>1</v>
      </c>
      <c r="AC29">
        <v>1</v>
      </c>
      <c r="AD29">
        <v>0</v>
      </c>
      <c r="AE29">
        <v>0</v>
      </c>
      <c r="AF29">
        <v>0</v>
      </c>
      <c r="AG29">
        <v>0</v>
      </c>
      <c r="AH29">
        <v>0</v>
      </c>
      <c r="AI29">
        <v>0</v>
      </c>
      <c r="AJ29" t="s">
        <v>50</v>
      </c>
      <c r="AK29" t="s">
        <v>50</v>
      </c>
      <c r="AL29" t="s">
        <v>50</v>
      </c>
      <c r="AM29" t="s">
        <v>50</v>
      </c>
      <c r="AN29" t="s">
        <v>50</v>
      </c>
      <c r="AO29" t="s">
        <v>50</v>
      </c>
      <c r="AP29" t="s">
        <v>50</v>
      </c>
      <c r="AQ29" t="s">
        <v>50</v>
      </c>
      <c r="AR29">
        <v>1</v>
      </c>
      <c r="AS29">
        <v>0</v>
      </c>
      <c r="AT29">
        <v>1</v>
      </c>
      <c r="AU29">
        <v>0</v>
      </c>
      <c r="AV29">
        <v>0</v>
      </c>
      <c r="AW29">
        <v>0</v>
      </c>
      <c r="AX29">
        <v>1</v>
      </c>
    </row>
    <row r="30" spans="1:50" x14ac:dyDescent="0.35">
      <c r="A30" t="s">
        <v>60</v>
      </c>
      <c r="B30" s="1">
        <v>44059</v>
      </c>
      <c r="C30" s="1">
        <v>44409</v>
      </c>
      <c r="D30">
        <v>1</v>
      </c>
      <c r="E30">
        <v>1</v>
      </c>
      <c r="F30">
        <v>0</v>
      </c>
      <c r="G30">
        <v>0</v>
      </c>
      <c r="H30">
        <v>0</v>
      </c>
      <c r="I30">
        <v>0</v>
      </c>
      <c r="J30">
        <v>0</v>
      </c>
      <c r="K30">
        <v>1</v>
      </c>
      <c r="L30">
        <v>0</v>
      </c>
      <c r="M30">
        <v>1</v>
      </c>
      <c r="N30">
        <v>0</v>
      </c>
      <c r="O30">
        <v>0</v>
      </c>
      <c r="P30">
        <v>1</v>
      </c>
      <c r="Q30">
        <v>1</v>
      </c>
      <c r="R30">
        <v>1</v>
      </c>
      <c r="S30">
        <v>1</v>
      </c>
      <c r="T30">
        <v>1</v>
      </c>
      <c r="U30">
        <v>1</v>
      </c>
      <c r="V30">
        <v>1</v>
      </c>
      <c r="W30">
        <v>1</v>
      </c>
      <c r="X30">
        <v>0</v>
      </c>
      <c r="Y30">
        <v>1</v>
      </c>
      <c r="Z30">
        <v>1</v>
      </c>
      <c r="AA30">
        <v>1</v>
      </c>
      <c r="AB30">
        <v>1</v>
      </c>
      <c r="AC30">
        <v>1</v>
      </c>
      <c r="AD30">
        <v>0</v>
      </c>
      <c r="AE30">
        <v>1</v>
      </c>
      <c r="AF30">
        <v>1</v>
      </c>
      <c r="AG30">
        <v>0</v>
      </c>
      <c r="AH30">
        <v>0</v>
      </c>
      <c r="AI30">
        <v>0</v>
      </c>
      <c r="AJ30" t="s">
        <v>50</v>
      </c>
      <c r="AK30" t="s">
        <v>50</v>
      </c>
      <c r="AL30" t="s">
        <v>50</v>
      </c>
      <c r="AM30" t="s">
        <v>50</v>
      </c>
      <c r="AN30" t="s">
        <v>50</v>
      </c>
      <c r="AO30" t="s">
        <v>50</v>
      </c>
      <c r="AP30" t="s">
        <v>50</v>
      </c>
      <c r="AQ30" t="s">
        <v>50</v>
      </c>
      <c r="AR30">
        <v>1</v>
      </c>
      <c r="AS30">
        <v>0</v>
      </c>
      <c r="AT30">
        <v>1</v>
      </c>
      <c r="AU30">
        <v>0</v>
      </c>
      <c r="AV30">
        <v>0</v>
      </c>
      <c r="AW30">
        <v>0</v>
      </c>
      <c r="AX30">
        <v>1</v>
      </c>
    </row>
    <row r="31" spans="1:50" x14ac:dyDescent="0.35">
      <c r="A31" t="s">
        <v>61</v>
      </c>
      <c r="B31" s="1">
        <v>43678</v>
      </c>
      <c r="C31" s="1">
        <v>44069</v>
      </c>
      <c r="D31">
        <v>1</v>
      </c>
      <c r="E31">
        <v>1</v>
      </c>
      <c r="F31">
        <v>0</v>
      </c>
      <c r="G31">
        <v>0</v>
      </c>
      <c r="H31">
        <v>0</v>
      </c>
      <c r="I31">
        <v>0</v>
      </c>
      <c r="J31">
        <v>0</v>
      </c>
      <c r="K31">
        <v>1</v>
      </c>
      <c r="L31">
        <v>0</v>
      </c>
      <c r="M31">
        <v>0</v>
      </c>
      <c r="N31">
        <v>1</v>
      </c>
      <c r="O31">
        <v>0</v>
      </c>
      <c r="P31">
        <v>1</v>
      </c>
      <c r="Q31">
        <v>0</v>
      </c>
      <c r="R31">
        <v>0</v>
      </c>
      <c r="S31">
        <v>0</v>
      </c>
      <c r="T31">
        <v>0</v>
      </c>
      <c r="U31">
        <v>1</v>
      </c>
      <c r="V31">
        <v>0</v>
      </c>
      <c r="W31">
        <v>0</v>
      </c>
      <c r="X31">
        <v>0</v>
      </c>
      <c r="Y31">
        <v>1</v>
      </c>
      <c r="Z31">
        <v>0</v>
      </c>
      <c r="AA31">
        <v>0</v>
      </c>
      <c r="AB31">
        <v>0</v>
      </c>
      <c r="AC31">
        <v>0</v>
      </c>
      <c r="AD31">
        <v>0</v>
      </c>
      <c r="AE31">
        <v>0</v>
      </c>
      <c r="AF31">
        <v>0</v>
      </c>
      <c r="AG31">
        <v>0</v>
      </c>
      <c r="AH31">
        <v>0</v>
      </c>
      <c r="AI31">
        <v>1</v>
      </c>
      <c r="AJ31">
        <v>1</v>
      </c>
      <c r="AK31">
        <v>0</v>
      </c>
      <c r="AL31">
        <v>0</v>
      </c>
      <c r="AM31">
        <v>0</v>
      </c>
      <c r="AN31">
        <v>0</v>
      </c>
      <c r="AO31">
        <v>0</v>
      </c>
      <c r="AP31">
        <v>0</v>
      </c>
      <c r="AQ31">
        <v>0</v>
      </c>
      <c r="AR31">
        <v>1</v>
      </c>
      <c r="AS31">
        <v>1</v>
      </c>
      <c r="AT31">
        <v>1</v>
      </c>
      <c r="AU31">
        <v>0</v>
      </c>
      <c r="AV31">
        <v>0</v>
      </c>
      <c r="AW31">
        <v>0</v>
      </c>
      <c r="AX31">
        <v>1</v>
      </c>
    </row>
    <row r="32" spans="1:50" x14ac:dyDescent="0.35">
      <c r="A32" t="s">
        <v>61</v>
      </c>
      <c r="B32" s="1">
        <v>44070</v>
      </c>
      <c r="C32" s="1">
        <v>44409</v>
      </c>
      <c r="D32">
        <v>1</v>
      </c>
      <c r="E32">
        <v>1</v>
      </c>
      <c r="F32">
        <v>0</v>
      </c>
      <c r="G32">
        <v>0</v>
      </c>
      <c r="H32">
        <v>0</v>
      </c>
      <c r="I32">
        <v>0</v>
      </c>
      <c r="J32">
        <v>0</v>
      </c>
      <c r="K32">
        <v>1</v>
      </c>
      <c r="L32">
        <v>0</v>
      </c>
      <c r="M32">
        <v>0</v>
      </c>
      <c r="N32">
        <v>1</v>
      </c>
      <c r="O32">
        <v>0</v>
      </c>
      <c r="P32">
        <v>1</v>
      </c>
      <c r="Q32">
        <v>0</v>
      </c>
      <c r="R32">
        <v>0</v>
      </c>
      <c r="S32">
        <v>0</v>
      </c>
      <c r="T32">
        <v>0</v>
      </c>
      <c r="U32">
        <v>1</v>
      </c>
      <c r="V32">
        <v>0</v>
      </c>
      <c r="W32">
        <v>0</v>
      </c>
      <c r="X32">
        <v>0</v>
      </c>
      <c r="Y32">
        <v>1</v>
      </c>
      <c r="Z32">
        <v>0</v>
      </c>
      <c r="AA32">
        <v>0</v>
      </c>
      <c r="AB32">
        <v>0</v>
      </c>
      <c r="AC32">
        <v>0</v>
      </c>
      <c r="AD32">
        <v>0</v>
      </c>
      <c r="AE32">
        <v>0</v>
      </c>
      <c r="AF32">
        <v>0</v>
      </c>
      <c r="AG32">
        <v>0</v>
      </c>
      <c r="AH32">
        <v>0</v>
      </c>
      <c r="AI32">
        <v>1</v>
      </c>
      <c r="AJ32">
        <v>1</v>
      </c>
      <c r="AK32">
        <v>0</v>
      </c>
      <c r="AL32">
        <v>0</v>
      </c>
      <c r="AM32">
        <v>0</v>
      </c>
      <c r="AN32">
        <v>0</v>
      </c>
      <c r="AO32">
        <v>0</v>
      </c>
      <c r="AP32">
        <v>0</v>
      </c>
      <c r="AQ32">
        <v>0</v>
      </c>
      <c r="AR32">
        <v>1</v>
      </c>
      <c r="AS32">
        <v>1</v>
      </c>
      <c r="AT32">
        <v>1</v>
      </c>
      <c r="AU32">
        <v>0</v>
      </c>
      <c r="AV32">
        <v>0</v>
      </c>
      <c r="AW32">
        <v>0</v>
      </c>
      <c r="AX32">
        <v>1</v>
      </c>
    </row>
    <row r="33" spans="1:50" x14ac:dyDescent="0.35">
      <c r="A33" t="s">
        <v>62</v>
      </c>
      <c r="B33" s="1">
        <v>43678</v>
      </c>
      <c r="C33" s="1">
        <v>44301</v>
      </c>
      <c r="D33">
        <v>1</v>
      </c>
      <c r="E33">
        <v>1</v>
      </c>
      <c r="F33">
        <v>0</v>
      </c>
      <c r="G33">
        <v>0</v>
      </c>
      <c r="H33">
        <v>0</v>
      </c>
      <c r="I33">
        <v>0</v>
      </c>
      <c r="J33">
        <v>0</v>
      </c>
      <c r="K33">
        <v>1</v>
      </c>
      <c r="L33">
        <v>0</v>
      </c>
      <c r="M33">
        <v>0</v>
      </c>
      <c r="N33">
        <v>0</v>
      </c>
      <c r="O33">
        <v>0</v>
      </c>
      <c r="P33">
        <v>0</v>
      </c>
      <c r="Q33">
        <v>0</v>
      </c>
      <c r="R33">
        <v>0</v>
      </c>
      <c r="S33">
        <v>0</v>
      </c>
      <c r="T33">
        <v>0</v>
      </c>
      <c r="U33">
        <v>1</v>
      </c>
      <c r="V33">
        <v>0</v>
      </c>
      <c r="W33">
        <v>0</v>
      </c>
      <c r="X33">
        <v>0</v>
      </c>
      <c r="Y33">
        <v>1</v>
      </c>
      <c r="Z33">
        <v>1</v>
      </c>
      <c r="AA33">
        <v>1</v>
      </c>
      <c r="AB33">
        <v>0</v>
      </c>
      <c r="AC33">
        <v>0</v>
      </c>
      <c r="AD33">
        <v>0</v>
      </c>
      <c r="AE33">
        <v>1</v>
      </c>
      <c r="AF33">
        <v>1</v>
      </c>
      <c r="AG33">
        <v>0</v>
      </c>
      <c r="AH33">
        <v>0</v>
      </c>
      <c r="AI33">
        <v>0</v>
      </c>
      <c r="AJ33" t="s">
        <v>50</v>
      </c>
      <c r="AK33" t="s">
        <v>50</v>
      </c>
      <c r="AL33" t="s">
        <v>50</v>
      </c>
      <c r="AM33" t="s">
        <v>50</v>
      </c>
      <c r="AN33" t="s">
        <v>50</v>
      </c>
      <c r="AO33" t="s">
        <v>50</v>
      </c>
      <c r="AP33" t="s">
        <v>50</v>
      </c>
      <c r="AQ33" t="s">
        <v>50</v>
      </c>
      <c r="AR33">
        <v>1</v>
      </c>
      <c r="AS33">
        <v>1</v>
      </c>
      <c r="AT33">
        <v>1</v>
      </c>
      <c r="AU33">
        <v>0</v>
      </c>
      <c r="AV33">
        <v>0</v>
      </c>
      <c r="AW33">
        <v>0</v>
      </c>
      <c r="AX33">
        <v>1</v>
      </c>
    </row>
    <row r="34" spans="1:50" x14ac:dyDescent="0.35">
      <c r="A34" t="s">
        <v>62</v>
      </c>
      <c r="B34" s="1">
        <v>44302</v>
      </c>
      <c r="C34" s="1">
        <v>44377</v>
      </c>
      <c r="D34">
        <v>1</v>
      </c>
      <c r="E34">
        <v>1</v>
      </c>
      <c r="F34">
        <v>0</v>
      </c>
      <c r="G34">
        <v>0</v>
      </c>
      <c r="H34">
        <v>0</v>
      </c>
      <c r="I34">
        <v>0</v>
      </c>
      <c r="J34">
        <v>0</v>
      </c>
      <c r="K34">
        <v>1</v>
      </c>
      <c r="L34">
        <v>0</v>
      </c>
      <c r="M34">
        <v>0</v>
      </c>
      <c r="N34">
        <v>0</v>
      </c>
      <c r="O34">
        <v>0</v>
      </c>
      <c r="P34">
        <v>0</v>
      </c>
      <c r="Q34">
        <v>0</v>
      </c>
      <c r="R34">
        <v>0</v>
      </c>
      <c r="S34">
        <v>0</v>
      </c>
      <c r="T34">
        <v>0</v>
      </c>
      <c r="U34">
        <v>1</v>
      </c>
      <c r="V34">
        <v>0</v>
      </c>
      <c r="W34">
        <v>0</v>
      </c>
      <c r="X34">
        <v>0</v>
      </c>
      <c r="Y34">
        <v>1</v>
      </c>
      <c r="Z34">
        <v>1</v>
      </c>
      <c r="AA34">
        <v>1</v>
      </c>
      <c r="AB34">
        <v>0</v>
      </c>
      <c r="AC34">
        <v>0</v>
      </c>
      <c r="AD34">
        <v>0</v>
      </c>
      <c r="AE34">
        <v>1</v>
      </c>
      <c r="AF34">
        <v>1</v>
      </c>
      <c r="AG34">
        <v>0</v>
      </c>
      <c r="AH34">
        <v>0</v>
      </c>
      <c r="AI34">
        <v>0</v>
      </c>
      <c r="AJ34" t="s">
        <v>50</v>
      </c>
      <c r="AK34" t="s">
        <v>50</v>
      </c>
      <c r="AL34" t="s">
        <v>50</v>
      </c>
      <c r="AM34" t="s">
        <v>50</v>
      </c>
      <c r="AN34" t="s">
        <v>50</v>
      </c>
      <c r="AO34" t="s">
        <v>50</v>
      </c>
      <c r="AP34" t="s">
        <v>50</v>
      </c>
      <c r="AQ34" t="s">
        <v>50</v>
      </c>
      <c r="AR34">
        <v>1</v>
      </c>
      <c r="AS34">
        <v>1</v>
      </c>
      <c r="AT34">
        <v>1</v>
      </c>
      <c r="AU34">
        <v>0</v>
      </c>
      <c r="AV34">
        <v>0</v>
      </c>
      <c r="AW34">
        <v>0</v>
      </c>
      <c r="AX34">
        <v>1</v>
      </c>
    </row>
    <row r="35" spans="1:50" x14ac:dyDescent="0.35">
      <c r="A35" t="s">
        <v>62</v>
      </c>
      <c r="B35" s="1">
        <v>44378</v>
      </c>
      <c r="C35" s="1">
        <v>44409</v>
      </c>
      <c r="D35">
        <v>1</v>
      </c>
      <c r="E35">
        <v>1</v>
      </c>
      <c r="F35">
        <v>0</v>
      </c>
      <c r="G35">
        <v>0</v>
      </c>
      <c r="H35">
        <v>0</v>
      </c>
      <c r="I35">
        <v>0</v>
      </c>
      <c r="J35">
        <v>0</v>
      </c>
      <c r="K35">
        <v>1</v>
      </c>
      <c r="L35">
        <v>0</v>
      </c>
      <c r="M35">
        <v>0</v>
      </c>
      <c r="N35">
        <v>0</v>
      </c>
      <c r="O35">
        <v>0</v>
      </c>
      <c r="P35">
        <v>0</v>
      </c>
      <c r="Q35">
        <v>0</v>
      </c>
      <c r="R35">
        <v>0</v>
      </c>
      <c r="S35">
        <v>0</v>
      </c>
      <c r="T35">
        <v>0</v>
      </c>
      <c r="U35">
        <v>1</v>
      </c>
      <c r="V35">
        <v>0</v>
      </c>
      <c r="W35">
        <v>0</v>
      </c>
      <c r="X35">
        <v>0</v>
      </c>
      <c r="Y35">
        <v>1</v>
      </c>
      <c r="Z35">
        <v>1</v>
      </c>
      <c r="AA35">
        <v>1</v>
      </c>
      <c r="AB35">
        <v>0</v>
      </c>
      <c r="AC35">
        <v>0</v>
      </c>
      <c r="AD35">
        <v>0</v>
      </c>
      <c r="AE35">
        <v>1</v>
      </c>
      <c r="AF35">
        <v>1</v>
      </c>
      <c r="AG35">
        <v>0</v>
      </c>
      <c r="AH35">
        <v>0</v>
      </c>
      <c r="AI35">
        <v>0</v>
      </c>
      <c r="AJ35" t="s">
        <v>50</v>
      </c>
      <c r="AK35" t="s">
        <v>50</v>
      </c>
      <c r="AL35" t="s">
        <v>50</v>
      </c>
      <c r="AM35" t="s">
        <v>50</v>
      </c>
      <c r="AN35" t="s">
        <v>50</v>
      </c>
      <c r="AO35" t="s">
        <v>50</v>
      </c>
      <c r="AP35" t="s">
        <v>50</v>
      </c>
      <c r="AQ35" t="s">
        <v>50</v>
      </c>
      <c r="AR35">
        <v>1</v>
      </c>
      <c r="AS35">
        <v>1</v>
      </c>
      <c r="AT35">
        <v>1</v>
      </c>
      <c r="AU35">
        <v>0</v>
      </c>
      <c r="AV35">
        <v>0</v>
      </c>
      <c r="AW35">
        <v>0</v>
      </c>
      <c r="AX35">
        <v>1</v>
      </c>
    </row>
    <row r="36" spans="1:50" x14ac:dyDescent="0.35">
      <c r="A36" t="s">
        <v>63</v>
      </c>
      <c r="B36" s="1">
        <v>43678</v>
      </c>
      <c r="C36" s="1">
        <v>43685</v>
      </c>
      <c r="D36">
        <v>1</v>
      </c>
      <c r="E36">
        <v>1</v>
      </c>
      <c r="F36">
        <v>0</v>
      </c>
      <c r="G36">
        <v>0</v>
      </c>
      <c r="H36">
        <v>0</v>
      </c>
      <c r="I36">
        <v>0</v>
      </c>
      <c r="J36">
        <v>0</v>
      </c>
      <c r="K36">
        <v>1</v>
      </c>
      <c r="L36">
        <v>0</v>
      </c>
      <c r="M36">
        <v>0</v>
      </c>
      <c r="N36">
        <v>0</v>
      </c>
      <c r="O36">
        <v>0</v>
      </c>
      <c r="P36">
        <v>0</v>
      </c>
      <c r="Q36">
        <v>0</v>
      </c>
      <c r="R36">
        <v>0</v>
      </c>
      <c r="S36">
        <v>0</v>
      </c>
      <c r="T36">
        <v>0</v>
      </c>
      <c r="U36">
        <v>0</v>
      </c>
      <c r="V36">
        <v>0</v>
      </c>
      <c r="W36">
        <v>0</v>
      </c>
      <c r="X36">
        <v>1</v>
      </c>
      <c r="Y36">
        <v>0</v>
      </c>
      <c r="Z36">
        <v>0</v>
      </c>
      <c r="AA36">
        <v>0</v>
      </c>
      <c r="AB36">
        <v>0</v>
      </c>
      <c r="AC36">
        <v>0</v>
      </c>
      <c r="AD36">
        <v>0</v>
      </c>
      <c r="AE36">
        <v>0</v>
      </c>
      <c r="AF36">
        <v>0</v>
      </c>
      <c r="AG36">
        <v>0</v>
      </c>
      <c r="AH36">
        <v>1</v>
      </c>
      <c r="AI36">
        <v>1</v>
      </c>
      <c r="AJ36">
        <v>1</v>
      </c>
      <c r="AK36">
        <v>0</v>
      </c>
      <c r="AL36">
        <v>0</v>
      </c>
      <c r="AM36">
        <v>0</v>
      </c>
      <c r="AN36">
        <v>0</v>
      </c>
      <c r="AO36">
        <v>0</v>
      </c>
      <c r="AP36">
        <v>0</v>
      </c>
      <c r="AQ36">
        <v>0</v>
      </c>
      <c r="AR36">
        <v>1</v>
      </c>
      <c r="AS36">
        <v>0</v>
      </c>
      <c r="AT36">
        <v>1</v>
      </c>
      <c r="AU36">
        <v>0</v>
      </c>
      <c r="AV36">
        <v>0</v>
      </c>
      <c r="AW36">
        <v>0</v>
      </c>
      <c r="AX36">
        <v>1</v>
      </c>
    </row>
    <row r="37" spans="1:50" x14ac:dyDescent="0.35">
      <c r="A37" t="s">
        <v>63</v>
      </c>
      <c r="B37" s="1">
        <v>43686</v>
      </c>
      <c r="C37" s="1">
        <v>43802</v>
      </c>
      <c r="D37">
        <v>1</v>
      </c>
      <c r="E37">
        <v>1</v>
      </c>
      <c r="F37">
        <v>0</v>
      </c>
      <c r="G37">
        <v>0</v>
      </c>
      <c r="H37">
        <v>0</v>
      </c>
      <c r="I37">
        <v>0</v>
      </c>
      <c r="J37">
        <v>0</v>
      </c>
      <c r="K37">
        <v>1</v>
      </c>
      <c r="L37">
        <v>0</v>
      </c>
      <c r="M37">
        <v>0</v>
      </c>
      <c r="N37">
        <v>0</v>
      </c>
      <c r="O37">
        <v>0</v>
      </c>
      <c r="P37">
        <v>0</v>
      </c>
      <c r="Q37">
        <v>0</v>
      </c>
      <c r="R37">
        <v>0</v>
      </c>
      <c r="S37">
        <v>0</v>
      </c>
      <c r="T37">
        <v>0</v>
      </c>
      <c r="U37">
        <v>0</v>
      </c>
      <c r="V37">
        <v>0</v>
      </c>
      <c r="W37">
        <v>0</v>
      </c>
      <c r="X37">
        <v>1</v>
      </c>
      <c r="Y37">
        <v>0</v>
      </c>
      <c r="Z37">
        <v>0</v>
      </c>
      <c r="AA37">
        <v>0</v>
      </c>
      <c r="AB37">
        <v>0</v>
      </c>
      <c r="AC37">
        <v>0</v>
      </c>
      <c r="AD37">
        <v>0</v>
      </c>
      <c r="AE37">
        <v>0</v>
      </c>
      <c r="AF37">
        <v>0</v>
      </c>
      <c r="AG37">
        <v>0</v>
      </c>
      <c r="AH37">
        <v>1</v>
      </c>
      <c r="AI37">
        <v>1</v>
      </c>
      <c r="AJ37">
        <v>1</v>
      </c>
      <c r="AK37">
        <v>0</v>
      </c>
      <c r="AL37">
        <v>0</v>
      </c>
      <c r="AM37">
        <v>0</v>
      </c>
      <c r="AN37">
        <v>0</v>
      </c>
      <c r="AO37">
        <v>0</v>
      </c>
      <c r="AP37">
        <v>0</v>
      </c>
      <c r="AQ37">
        <v>0</v>
      </c>
      <c r="AR37">
        <v>1</v>
      </c>
      <c r="AS37">
        <v>0</v>
      </c>
      <c r="AT37">
        <v>1</v>
      </c>
      <c r="AU37">
        <v>0</v>
      </c>
      <c r="AV37">
        <v>0</v>
      </c>
      <c r="AW37">
        <v>0</v>
      </c>
      <c r="AX37">
        <v>1</v>
      </c>
    </row>
    <row r="38" spans="1:50" x14ac:dyDescent="0.35">
      <c r="A38" t="s">
        <v>63</v>
      </c>
      <c r="B38" s="1">
        <v>43803</v>
      </c>
      <c r="C38" s="1">
        <v>43830</v>
      </c>
      <c r="D38">
        <v>1</v>
      </c>
      <c r="E38">
        <v>1</v>
      </c>
      <c r="F38">
        <v>0</v>
      </c>
      <c r="G38">
        <v>0</v>
      </c>
      <c r="H38">
        <v>0</v>
      </c>
      <c r="I38">
        <v>0</v>
      </c>
      <c r="J38">
        <v>0</v>
      </c>
      <c r="K38">
        <v>1</v>
      </c>
      <c r="L38">
        <v>0</v>
      </c>
      <c r="M38">
        <v>0</v>
      </c>
      <c r="N38">
        <v>0</v>
      </c>
      <c r="O38">
        <v>0</v>
      </c>
      <c r="P38">
        <v>0</v>
      </c>
      <c r="Q38">
        <v>0</v>
      </c>
      <c r="R38">
        <v>0</v>
      </c>
      <c r="S38">
        <v>0</v>
      </c>
      <c r="T38">
        <v>0</v>
      </c>
      <c r="U38">
        <v>0</v>
      </c>
      <c r="V38">
        <v>0</v>
      </c>
      <c r="W38">
        <v>0</v>
      </c>
      <c r="X38">
        <v>1</v>
      </c>
      <c r="Y38">
        <v>0</v>
      </c>
      <c r="Z38">
        <v>0</v>
      </c>
      <c r="AA38">
        <v>0</v>
      </c>
      <c r="AB38">
        <v>0</v>
      </c>
      <c r="AC38">
        <v>0</v>
      </c>
      <c r="AD38">
        <v>0</v>
      </c>
      <c r="AE38">
        <v>0</v>
      </c>
      <c r="AF38">
        <v>0</v>
      </c>
      <c r="AG38">
        <v>0</v>
      </c>
      <c r="AH38">
        <v>1</v>
      </c>
      <c r="AI38">
        <v>1</v>
      </c>
      <c r="AJ38">
        <v>1</v>
      </c>
      <c r="AK38">
        <v>0</v>
      </c>
      <c r="AL38">
        <v>0</v>
      </c>
      <c r="AM38">
        <v>0</v>
      </c>
      <c r="AN38">
        <v>0</v>
      </c>
      <c r="AO38">
        <v>0</v>
      </c>
      <c r="AP38">
        <v>0</v>
      </c>
      <c r="AQ38">
        <v>0</v>
      </c>
      <c r="AR38">
        <v>1</v>
      </c>
      <c r="AS38">
        <v>0</v>
      </c>
      <c r="AT38">
        <v>1</v>
      </c>
      <c r="AU38">
        <v>0</v>
      </c>
      <c r="AV38">
        <v>0</v>
      </c>
      <c r="AW38">
        <v>0</v>
      </c>
      <c r="AX38">
        <v>1</v>
      </c>
    </row>
    <row r="39" spans="1:50" x14ac:dyDescent="0.35">
      <c r="A39" t="s">
        <v>63</v>
      </c>
      <c r="B39" s="1">
        <v>43831</v>
      </c>
      <c r="C39" s="1">
        <v>44312</v>
      </c>
      <c r="D39">
        <v>1</v>
      </c>
      <c r="E39">
        <v>1</v>
      </c>
      <c r="F39">
        <v>0</v>
      </c>
      <c r="G39">
        <v>0</v>
      </c>
      <c r="H39">
        <v>0</v>
      </c>
      <c r="I39">
        <v>0</v>
      </c>
      <c r="J39">
        <v>0</v>
      </c>
      <c r="K39">
        <v>1</v>
      </c>
      <c r="L39">
        <v>0</v>
      </c>
      <c r="M39">
        <v>0</v>
      </c>
      <c r="N39">
        <v>0</v>
      </c>
      <c r="O39">
        <v>0</v>
      </c>
      <c r="P39">
        <v>0</v>
      </c>
      <c r="Q39">
        <v>0</v>
      </c>
      <c r="R39">
        <v>0</v>
      </c>
      <c r="S39">
        <v>0</v>
      </c>
      <c r="T39">
        <v>0</v>
      </c>
      <c r="U39">
        <v>0</v>
      </c>
      <c r="V39">
        <v>0</v>
      </c>
      <c r="W39">
        <v>0</v>
      </c>
      <c r="X39">
        <v>1</v>
      </c>
      <c r="Y39">
        <v>0</v>
      </c>
      <c r="Z39">
        <v>0</v>
      </c>
      <c r="AA39">
        <v>0</v>
      </c>
      <c r="AB39">
        <v>0</v>
      </c>
      <c r="AC39">
        <v>0</v>
      </c>
      <c r="AD39">
        <v>0</v>
      </c>
      <c r="AE39">
        <v>0</v>
      </c>
      <c r="AF39">
        <v>0</v>
      </c>
      <c r="AG39">
        <v>0</v>
      </c>
      <c r="AH39">
        <v>1</v>
      </c>
      <c r="AI39">
        <v>1</v>
      </c>
      <c r="AJ39">
        <v>1</v>
      </c>
      <c r="AK39">
        <v>0</v>
      </c>
      <c r="AL39">
        <v>0</v>
      </c>
      <c r="AM39">
        <v>0</v>
      </c>
      <c r="AN39">
        <v>0</v>
      </c>
      <c r="AO39">
        <v>0</v>
      </c>
      <c r="AP39">
        <v>0</v>
      </c>
      <c r="AQ39">
        <v>0</v>
      </c>
      <c r="AR39">
        <v>1</v>
      </c>
      <c r="AS39">
        <v>0</v>
      </c>
      <c r="AT39">
        <v>1</v>
      </c>
      <c r="AU39">
        <v>0</v>
      </c>
      <c r="AV39">
        <v>0</v>
      </c>
      <c r="AW39">
        <v>0</v>
      </c>
      <c r="AX39">
        <v>1</v>
      </c>
    </row>
    <row r="40" spans="1:50" x14ac:dyDescent="0.35">
      <c r="A40" t="s">
        <v>63</v>
      </c>
      <c r="B40" s="1">
        <v>44313</v>
      </c>
      <c r="C40" s="1">
        <v>44409</v>
      </c>
      <c r="D40">
        <v>1</v>
      </c>
      <c r="E40">
        <v>1</v>
      </c>
      <c r="F40">
        <v>0</v>
      </c>
      <c r="G40">
        <v>0</v>
      </c>
      <c r="H40">
        <v>0</v>
      </c>
      <c r="I40">
        <v>0</v>
      </c>
      <c r="J40">
        <v>0</v>
      </c>
      <c r="K40">
        <v>1</v>
      </c>
      <c r="L40">
        <v>0</v>
      </c>
      <c r="M40">
        <v>0</v>
      </c>
      <c r="N40">
        <v>0</v>
      </c>
      <c r="O40">
        <v>0</v>
      </c>
      <c r="P40">
        <v>0</v>
      </c>
      <c r="Q40">
        <v>0</v>
      </c>
      <c r="R40">
        <v>0</v>
      </c>
      <c r="S40">
        <v>0</v>
      </c>
      <c r="T40">
        <v>0</v>
      </c>
      <c r="U40">
        <v>0</v>
      </c>
      <c r="V40">
        <v>0</v>
      </c>
      <c r="W40">
        <v>0</v>
      </c>
      <c r="X40">
        <v>1</v>
      </c>
      <c r="Y40">
        <v>0</v>
      </c>
      <c r="Z40">
        <v>0</v>
      </c>
      <c r="AA40">
        <v>0</v>
      </c>
      <c r="AB40">
        <v>0</v>
      </c>
      <c r="AC40">
        <v>0</v>
      </c>
      <c r="AD40">
        <v>0</v>
      </c>
      <c r="AE40">
        <v>0</v>
      </c>
      <c r="AF40">
        <v>0</v>
      </c>
      <c r="AG40">
        <v>0</v>
      </c>
      <c r="AH40">
        <v>1</v>
      </c>
      <c r="AI40">
        <v>1</v>
      </c>
      <c r="AJ40">
        <v>1</v>
      </c>
      <c r="AK40">
        <v>0</v>
      </c>
      <c r="AL40">
        <v>0</v>
      </c>
      <c r="AM40">
        <v>0</v>
      </c>
      <c r="AN40">
        <v>0</v>
      </c>
      <c r="AO40">
        <v>0</v>
      </c>
      <c r="AP40">
        <v>0</v>
      </c>
      <c r="AQ40">
        <v>0</v>
      </c>
      <c r="AR40">
        <v>1</v>
      </c>
      <c r="AS40">
        <v>0</v>
      </c>
      <c r="AT40">
        <v>1</v>
      </c>
      <c r="AU40">
        <v>0</v>
      </c>
      <c r="AV40">
        <v>0</v>
      </c>
      <c r="AW40">
        <v>0</v>
      </c>
      <c r="AX40">
        <v>1</v>
      </c>
    </row>
    <row r="41" spans="1:50" x14ac:dyDescent="0.35">
      <c r="A41" t="s">
        <v>64</v>
      </c>
      <c r="B41" s="1">
        <v>43678</v>
      </c>
      <c r="C41" s="1">
        <v>43786</v>
      </c>
      <c r="D41">
        <v>1</v>
      </c>
      <c r="E41">
        <v>1</v>
      </c>
      <c r="F41">
        <v>0</v>
      </c>
      <c r="G41">
        <v>1</v>
      </c>
      <c r="H41">
        <v>0</v>
      </c>
      <c r="I41">
        <v>0</v>
      </c>
      <c r="J41">
        <v>0</v>
      </c>
      <c r="K41">
        <v>1</v>
      </c>
      <c r="L41">
        <v>1</v>
      </c>
      <c r="M41">
        <v>0</v>
      </c>
      <c r="N41">
        <v>0</v>
      </c>
      <c r="O41">
        <v>0</v>
      </c>
      <c r="P41">
        <v>0</v>
      </c>
      <c r="Q41">
        <v>0</v>
      </c>
      <c r="R41">
        <v>0</v>
      </c>
      <c r="S41">
        <v>0</v>
      </c>
      <c r="T41">
        <v>0</v>
      </c>
      <c r="U41">
        <v>1</v>
      </c>
      <c r="V41">
        <v>1</v>
      </c>
      <c r="W41">
        <v>1</v>
      </c>
      <c r="X41">
        <v>0</v>
      </c>
      <c r="Y41">
        <v>1</v>
      </c>
      <c r="Z41">
        <v>0</v>
      </c>
      <c r="AA41">
        <v>0</v>
      </c>
      <c r="AB41">
        <v>0</v>
      </c>
      <c r="AC41">
        <v>0</v>
      </c>
      <c r="AD41">
        <v>0</v>
      </c>
      <c r="AE41">
        <v>0</v>
      </c>
      <c r="AF41">
        <v>0</v>
      </c>
      <c r="AG41">
        <v>0</v>
      </c>
      <c r="AH41">
        <v>0</v>
      </c>
      <c r="AI41">
        <v>1</v>
      </c>
      <c r="AJ41">
        <v>0</v>
      </c>
      <c r="AK41">
        <v>0</v>
      </c>
      <c r="AL41">
        <v>0</v>
      </c>
      <c r="AM41">
        <v>0</v>
      </c>
      <c r="AN41">
        <v>0</v>
      </c>
      <c r="AO41">
        <v>1</v>
      </c>
      <c r="AP41">
        <v>0</v>
      </c>
      <c r="AQ41">
        <v>0</v>
      </c>
      <c r="AR41">
        <v>1</v>
      </c>
      <c r="AS41">
        <v>0</v>
      </c>
      <c r="AT41">
        <v>0</v>
      </c>
      <c r="AU41">
        <v>0</v>
      </c>
      <c r="AV41">
        <v>1</v>
      </c>
      <c r="AW41">
        <v>0</v>
      </c>
      <c r="AX41">
        <v>1</v>
      </c>
    </row>
    <row r="42" spans="1:50" x14ac:dyDescent="0.35">
      <c r="A42" t="s">
        <v>64</v>
      </c>
      <c r="B42" s="1">
        <v>43787</v>
      </c>
      <c r="C42" s="1">
        <v>44012</v>
      </c>
      <c r="D42">
        <v>1</v>
      </c>
      <c r="E42">
        <v>1</v>
      </c>
      <c r="F42">
        <v>0</v>
      </c>
      <c r="G42">
        <v>1</v>
      </c>
      <c r="H42">
        <v>0</v>
      </c>
      <c r="I42">
        <v>0</v>
      </c>
      <c r="J42">
        <v>0</v>
      </c>
      <c r="K42">
        <v>1</v>
      </c>
      <c r="L42">
        <v>1</v>
      </c>
      <c r="M42">
        <v>0</v>
      </c>
      <c r="N42">
        <v>0</v>
      </c>
      <c r="O42">
        <v>0</v>
      </c>
      <c r="P42">
        <v>0</v>
      </c>
      <c r="Q42">
        <v>0</v>
      </c>
      <c r="R42">
        <v>0</v>
      </c>
      <c r="S42">
        <v>0</v>
      </c>
      <c r="T42">
        <v>0</v>
      </c>
      <c r="U42">
        <v>1</v>
      </c>
      <c r="V42">
        <v>1</v>
      </c>
      <c r="W42">
        <v>1</v>
      </c>
      <c r="X42">
        <v>0</v>
      </c>
      <c r="Y42">
        <v>1</v>
      </c>
      <c r="Z42">
        <v>0</v>
      </c>
      <c r="AA42">
        <v>0</v>
      </c>
      <c r="AB42">
        <v>0</v>
      </c>
      <c r="AC42">
        <v>0</v>
      </c>
      <c r="AD42">
        <v>0</v>
      </c>
      <c r="AE42">
        <v>0</v>
      </c>
      <c r="AF42">
        <v>0</v>
      </c>
      <c r="AG42">
        <v>0</v>
      </c>
      <c r="AH42">
        <v>0</v>
      </c>
      <c r="AI42">
        <v>1</v>
      </c>
      <c r="AJ42">
        <v>0</v>
      </c>
      <c r="AK42">
        <v>0</v>
      </c>
      <c r="AL42">
        <v>0</v>
      </c>
      <c r="AM42">
        <v>0</v>
      </c>
      <c r="AN42">
        <v>0</v>
      </c>
      <c r="AO42">
        <v>1</v>
      </c>
      <c r="AP42">
        <v>0</v>
      </c>
      <c r="AQ42">
        <v>0</v>
      </c>
      <c r="AR42">
        <v>1</v>
      </c>
      <c r="AS42">
        <v>0</v>
      </c>
      <c r="AT42">
        <v>0</v>
      </c>
      <c r="AU42">
        <v>0</v>
      </c>
      <c r="AV42">
        <v>1</v>
      </c>
      <c r="AW42">
        <v>0</v>
      </c>
      <c r="AX42">
        <v>1</v>
      </c>
    </row>
    <row r="43" spans="1:50" x14ac:dyDescent="0.35">
      <c r="A43" t="s">
        <v>64</v>
      </c>
      <c r="B43" s="1">
        <v>44013</v>
      </c>
      <c r="C43" s="1">
        <v>44196</v>
      </c>
      <c r="D43">
        <v>1</v>
      </c>
      <c r="E43">
        <v>1</v>
      </c>
      <c r="F43">
        <v>0</v>
      </c>
      <c r="G43">
        <v>1</v>
      </c>
      <c r="H43">
        <v>0</v>
      </c>
      <c r="I43">
        <v>0</v>
      </c>
      <c r="J43">
        <v>0</v>
      </c>
      <c r="K43">
        <v>1</v>
      </c>
      <c r="L43">
        <v>1</v>
      </c>
      <c r="M43">
        <v>0</v>
      </c>
      <c r="N43">
        <v>0</v>
      </c>
      <c r="O43">
        <v>0</v>
      </c>
      <c r="P43">
        <v>0</v>
      </c>
      <c r="Q43">
        <v>1</v>
      </c>
      <c r="R43">
        <v>1</v>
      </c>
      <c r="S43">
        <v>1</v>
      </c>
      <c r="T43">
        <v>1</v>
      </c>
      <c r="U43">
        <v>1</v>
      </c>
      <c r="V43">
        <v>1</v>
      </c>
      <c r="W43">
        <v>1</v>
      </c>
      <c r="X43">
        <v>0</v>
      </c>
      <c r="Y43">
        <v>1</v>
      </c>
      <c r="Z43">
        <v>0</v>
      </c>
      <c r="AA43">
        <v>0</v>
      </c>
      <c r="AB43">
        <v>0</v>
      </c>
      <c r="AC43">
        <v>0</v>
      </c>
      <c r="AD43">
        <v>0</v>
      </c>
      <c r="AE43">
        <v>1</v>
      </c>
      <c r="AF43">
        <v>0</v>
      </c>
      <c r="AG43">
        <v>0</v>
      </c>
      <c r="AH43">
        <v>0</v>
      </c>
      <c r="AI43">
        <v>1</v>
      </c>
      <c r="AJ43">
        <v>0</v>
      </c>
      <c r="AK43">
        <v>0</v>
      </c>
      <c r="AL43">
        <v>0</v>
      </c>
      <c r="AM43">
        <v>0</v>
      </c>
      <c r="AN43">
        <v>0</v>
      </c>
      <c r="AO43">
        <v>1</v>
      </c>
      <c r="AP43">
        <v>0</v>
      </c>
      <c r="AQ43">
        <v>0</v>
      </c>
      <c r="AR43">
        <v>1</v>
      </c>
      <c r="AS43">
        <v>0</v>
      </c>
      <c r="AT43">
        <v>0</v>
      </c>
      <c r="AU43">
        <v>0</v>
      </c>
      <c r="AV43">
        <v>1</v>
      </c>
      <c r="AW43">
        <v>0</v>
      </c>
      <c r="AX43">
        <v>1</v>
      </c>
    </row>
    <row r="44" spans="1:50" x14ac:dyDescent="0.35">
      <c r="A44" t="s">
        <v>64</v>
      </c>
      <c r="B44" s="1">
        <v>44197</v>
      </c>
      <c r="C44" s="1">
        <v>44409</v>
      </c>
      <c r="D44">
        <v>1</v>
      </c>
      <c r="E44">
        <v>1</v>
      </c>
      <c r="F44">
        <v>0</v>
      </c>
      <c r="G44">
        <v>1</v>
      </c>
      <c r="H44">
        <v>0</v>
      </c>
      <c r="I44">
        <v>0</v>
      </c>
      <c r="J44">
        <v>0</v>
      </c>
      <c r="K44">
        <v>1</v>
      </c>
      <c r="L44">
        <v>1</v>
      </c>
      <c r="M44">
        <v>0</v>
      </c>
      <c r="N44">
        <v>0</v>
      </c>
      <c r="O44">
        <v>0</v>
      </c>
      <c r="P44">
        <v>0</v>
      </c>
      <c r="Q44">
        <v>1</v>
      </c>
      <c r="R44">
        <v>1</v>
      </c>
      <c r="S44">
        <v>1</v>
      </c>
      <c r="T44">
        <v>1</v>
      </c>
      <c r="U44">
        <v>1</v>
      </c>
      <c r="V44">
        <v>1</v>
      </c>
      <c r="W44">
        <v>1</v>
      </c>
      <c r="X44">
        <v>0</v>
      </c>
      <c r="Y44">
        <v>1</v>
      </c>
      <c r="Z44">
        <v>0</v>
      </c>
      <c r="AA44">
        <v>0</v>
      </c>
      <c r="AB44">
        <v>0</v>
      </c>
      <c r="AC44">
        <v>0</v>
      </c>
      <c r="AD44">
        <v>0</v>
      </c>
      <c r="AE44">
        <v>1</v>
      </c>
      <c r="AF44">
        <v>0</v>
      </c>
      <c r="AG44">
        <v>0</v>
      </c>
      <c r="AH44">
        <v>0</v>
      </c>
      <c r="AI44">
        <v>1</v>
      </c>
      <c r="AJ44">
        <v>0</v>
      </c>
      <c r="AK44">
        <v>0</v>
      </c>
      <c r="AL44">
        <v>0</v>
      </c>
      <c r="AM44">
        <v>0</v>
      </c>
      <c r="AN44">
        <v>0</v>
      </c>
      <c r="AO44">
        <v>1</v>
      </c>
      <c r="AP44">
        <v>0</v>
      </c>
      <c r="AQ44">
        <v>0</v>
      </c>
      <c r="AR44">
        <v>1</v>
      </c>
      <c r="AS44">
        <v>0</v>
      </c>
      <c r="AT44">
        <v>0</v>
      </c>
      <c r="AU44">
        <v>0</v>
      </c>
      <c r="AV44">
        <v>1</v>
      </c>
      <c r="AW44">
        <v>0</v>
      </c>
      <c r="AX44">
        <v>1</v>
      </c>
    </row>
    <row r="45" spans="1:50" x14ac:dyDescent="0.35">
      <c r="A45" t="s">
        <v>65</v>
      </c>
      <c r="B45" s="1">
        <v>43678</v>
      </c>
      <c r="C45" s="1">
        <v>43928</v>
      </c>
      <c r="D45">
        <v>0</v>
      </c>
      <c r="E45" t="s">
        <v>50</v>
      </c>
      <c r="F45" t="s">
        <v>50</v>
      </c>
      <c r="G45" t="s">
        <v>50</v>
      </c>
      <c r="H45" t="s">
        <v>50</v>
      </c>
      <c r="I45" t="s">
        <v>50</v>
      </c>
      <c r="J45" t="s">
        <v>50</v>
      </c>
      <c r="K45">
        <v>0</v>
      </c>
      <c r="L45" t="s">
        <v>50</v>
      </c>
      <c r="M45" t="s">
        <v>50</v>
      </c>
      <c r="N45" t="s">
        <v>50</v>
      </c>
      <c r="O45" t="s">
        <v>50</v>
      </c>
      <c r="P45" t="s">
        <v>50</v>
      </c>
      <c r="Q45" t="s">
        <v>50</v>
      </c>
      <c r="R45" t="s">
        <v>50</v>
      </c>
      <c r="S45" t="s">
        <v>50</v>
      </c>
      <c r="T45" t="s">
        <v>50</v>
      </c>
      <c r="U45" t="s">
        <v>50</v>
      </c>
      <c r="V45" t="s">
        <v>50</v>
      </c>
      <c r="W45" t="s">
        <v>50</v>
      </c>
      <c r="X45" t="s">
        <v>50</v>
      </c>
      <c r="Y45" t="s">
        <v>50</v>
      </c>
      <c r="Z45" t="s">
        <v>50</v>
      </c>
      <c r="AA45" t="s">
        <v>50</v>
      </c>
      <c r="AB45" t="s">
        <v>50</v>
      </c>
      <c r="AC45" t="s">
        <v>50</v>
      </c>
      <c r="AD45" t="s">
        <v>50</v>
      </c>
      <c r="AE45" t="s">
        <v>50</v>
      </c>
      <c r="AF45" t="s">
        <v>50</v>
      </c>
      <c r="AG45" t="s">
        <v>50</v>
      </c>
      <c r="AH45" t="s">
        <v>50</v>
      </c>
      <c r="AI45">
        <v>0</v>
      </c>
      <c r="AJ45" t="s">
        <v>50</v>
      </c>
      <c r="AK45" t="s">
        <v>50</v>
      </c>
      <c r="AL45" t="s">
        <v>50</v>
      </c>
      <c r="AM45" t="s">
        <v>50</v>
      </c>
      <c r="AN45" t="s">
        <v>50</v>
      </c>
      <c r="AO45" t="s">
        <v>50</v>
      </c>
      <c r="AP45" t="s">
        <v>50</v>
      </c>
      <c r="AQ45" t="s">
        <v>50</v>
      </c>
      <c r="AR45">
        <v>1</v>
      </c>
      <c r="AS45">
        <v>0</v>
      </c>
      <c r="AT45">
        <v>1</v>
      </c>
      <c r="AU45">
        <v>0</v>
      </c>
      <c r="AV45">
        <v>1</v>
      </c>
      <c r="AW45">
        <v>0</v>
      </c>
      <c r="AX45">
        <v>1</v>
      </c>
    </row>
    <row r="46" spans="1:50" x14ac:dyDescent="0.35">
      <c r="A46" t="s">
        <v>65</v>
      </c>
      <c r="B46" s="1">
        <v>43929</v>
      </c>
      <c r="C46" s="1">
        <v>44409</v>
      </c>
      <c r="D46">
        <v>0</v>
      </c>
      <c r="E46" t="s">
        <v>50</v>
      </c>
      <c r="F46" t="s">
        <v>50</v>
      </c>
      <c r="G46" t="s">
        <v>50</v>
      </c>
      <c r="H46" t="s">
        <v>50</v>
      </c>
      <c r="I46" t="s">
        <v>50</v>
      </c>
      <c r="J46" t="s">
        <v>50</v>
      </c>
      <c r="K46">
        <v>0</v>
      </c>
      <c r="L46" t="s">
        <v>50</v>
      </c>
      <c r="M46" t="s">
        <v>50</v>
      </c>
      <c r="N46" t="s">
        <v>50</v>
      </c>
      <c r="O46" t="s">
        <v>50</v>
      </c>
      <c r="P46" t="s">
        <v>50</v>
      </c>
      <c r="Q46" t="s">
        <v>50</v>
      </c>
      <c r="R46" t="s">
        <v>50</v>
      </c>
      <c r="S46" t="s">
        <v>50</v>
      </c>
      <c r="T46" t="s">
        <v>50</v>
      </c>
      <c r="U46" t="s">
        <v>50</v>
      </c>
      <c r="V46" t="s">
        <v>50</v>
      </c>
      <c r="W46" t="s">
        <v>50</v>
      </c>
      <c r="X46" t="s">
        <v>50</v>
      </c>
      <c r="Y46" t="s">
        <v>50</v>
      </c>
      <c r="Z46" t="s">
        <v>50</v>
      </c>
      <c r="AA46" t="s">
        <v>50</v>
      </c>
      <c r="AB46" t="s">
        <v>50</v>
      </c>
      <c r="AC46" t="s">
        <v>50</v>
      </c>
      <c r="AD46" t="s">
        <v>50</v>
      </c>
      <c r="AE46" t="s">
        <v>50</v>
      </c>
      <c r="AF46" t="s">
        <v>50</v>
      </c>
      <c r="AG46" t="s">
        <v>50</v>
      </c>
      <c r="AH46" t="s">
        <v>50</v>
      </c>
      <c r="AI46">
        <v>0</v>
      </c>
      <c r="AJ46" t="s">
        <v>50</v>
      </c>
      <c r="AK46" t="s">
        <v>50</v>
      </c>
      <c r="AL46" t="s">
        <v>50</v>
      </c>
      <c r="AM46" t="s">
        <v>50</v>
      </c>
      <c r="AN46" t="s">
        <v>50</v>
      </c>
      <c r="AO46" t="s">
        <v>50</v>
      </c>
      <c r="AP46" t="s">
        <v>50</v>
      </c>
      <c r="AQ46" t="s">
        <v>50</v>
      </c>
      <c r="AR46">
        <v>1</v>
      </c>
      <c r="AS46">
        <v>0</v>
      </c>
      <c r="AT46">
        <v>1</v>
      </c>
      <c r="AU46">
        <v>0</v>
      </c>
      <c r="AV46">
        <v>1</v>
      </c>
      <c r="AW46">
        <v>0</v>
      </c>
      <c r="AX46">
        <v>1</v>
      </c>
    </row>
    <row r="47" spans="1:50" x14ac:dyDescent="0.35">
      <c r="A47" t="s">
        <v>66</v>
      </c>
      <c r="B47" s="1">
        <v>43678</v>
      </c>
      <c r="C47" s="1">
        <v>44409</v>
      </c>
      <c r="D47">
        <v>0</v>
      </c>
      <c r="E47" t="s">
        <v>50</v>
      </c>
      <c r="F47" t="s">
        <v>50</v>
      </c>
      <c r="G47" t="s">
        <v>50</v>
      </c>
      <c r="H47" t="s">
        <v>50</v>
      </c>
      <c r="I47" t="s">
        <v>50</v>
      </c>
      <c r="J47" t="s">
        <v>50</v>
      </c>
      <c r="K47">
        <v>0</v>
      </c>
      <c r="L47" t="s">
        <v>50</v>
      </c>
      <c r="M47" t="s">
        <v>50</v>
      </c>
      <c r="N47" t="s">
        <v>50</v>
      </c>
      <c r="O47" t="s">
        <v>50</v>
      </c>
      <c r="P47" t="s">
        <v>50</v>
      </c>
      <c r="Q47" t="s">
        <v>50</v>
      </c>
      <c r="R47" t="s">
        <v>50</v>
      </c>
      <c r="S47" t="s">
        <v>50</v>
      </c>
      <c r="T47" t="s">
        <v>50</v>
      </c>
      <c r="U47" t="s">
        <v>50</v>
      </c>
      <c r="V47" t="s">
        <v>50</v>
      </c>
      <c r="W47" t="s">
        <v>50</v>
      </c>
      <c r="X47" t="s">
        <v>50</v>
      </c>
      <c r="Y47" t="s">
        <v>50</v>
      </c>
      <c r="Z47" t="s">
        <v>50</v>
      </c>
      <c r="AA47" t="s">
        <v>50</v>
      </c>
      <c r="AB47" t="s">
        <v>50</v>
      </c>
      <c r="AC47" t="s">
        <v>50</v>
      </c>
      <c r="AD47" t="s">
        <v>50</v>
      </c>
      <c r="AE47" t="s">
        <v>50</v>
      </c>
      <c r="AF47" t="s">
        <v>50</v>
      </c>
      <c r="AG47" t="s">
        <v>50</v>
      </c>
      <c r="AH47" t="s">
        <v>50</v>
      </c>
      <c r="AI47">
        <v>0</v>
      </c>
      <c r="AJ47" t="s">
        <v>50</v>
      </c>
      <c r="AK47" t="s">
        <v>50</v>
      </c>
      <c r="AL47" t="s">
        <v>50</v>
      </c>
      <c r="AM47" t="s">
        <v>50</v>
      </c>
      <c r="AN47" t="s">
        <v>50</v>
      </c>
      <c r="AO47" t="s">
        <v>50</v>
      </c>
      <c r="AP47" t="s">
        <v>50</v>
      </c>
      <c r="AQ47" t="s">
        <v>50</v>
      </c>
      <c r="AR47">
        <v>1</v>
      </c>
      <c r="AS47">
        <v>1</v>
      </c>
      <c r="AT47">
        <v>1</v>
      </c>
      <c r="AU47">
        <v>0</v>
      </c>
      <c r="AV47">
        <v>0</v>
      </c>
      <c r="AW47">
        <v>0</v>
      </c>
      <c r="AX47">
        <v>0</v>
      </c>
    </row>
    <row r="48" spans="1:50" x14ac:dyDescent="0.35">
      <c r="A48" t="s">
        <v>67</v>
      </c>
      <c r="B48" s="1">
        <v>43678</v>
      </c>
      <c r="C48" s="1">
        <v>44375</v>
      </c>
      <c r="D48">
        <v>1</v>
      </c>
      <c r="E48">
        <v>1</v>
      </c>
      <c r="F48">
        <v>0</v>
      </c>
      <c r="G48">
        <v>0</v>
      </c>
      <c r="H48">
        <v>0</v>
      </c>
      <c r="I48">
        <v>0</v>
      </c>
      <c r="J48">
        <v>1</v>
      </c>
      <c r="K48">
        <v>1</v>
      </c>
      <c r="L48">
        <v>1</v>
      </c>
      <c r="M48">
        <v>0</v>
      </c>
      <c r="N48">
        <v>0</v>
      </c>
      <c r="O48">
        <v>0</v>
      </c>
      <c r="P48">
        <v>0</v>
      </c>
      <c r="Q48">
        <v>0</v>
      </c>
      <c r="R48">
        <v>0</v>
      </c>
      <c r="S48">
        <v>0</v>
      </c>
      <c r="T48">
        <v>0</v>
      </c>
      <c r="U48">
        <v>0</v>
      </c>
      <c r="V48">
        <v>0</v>
      </c>
      <c r="W48">
        <v>0</v>
      </c>
      <c r="X48">
        <v>1</v>
      </c>
      <c r="Y48">
        <v>0</v>
      </c>
      <c r="Z48">
        <v>0</v>
      </c>
      <c r="AA48">
        <v>0</v>
      </c>
      <c r="AB48">
        <v>0</v>
      </c>
      <c r="AC48">
        <v>0</v>
      </c>
      <c r="AD48">
        <v>0</v>
      </c>
      <c r="AE48">
        <v>0</v>
      </c>
      <c r="AF48">
        <v>0</v>
      </c>
      <c r="AG48">
        <v>0</v>
      </c>
      <c r="AH48">
        <v>1</v>
      </c>
      <c r="AI48">
        <v>1</v>
      </c>
      <c r="AJ48">
        <v>0</v>
      </c>
      <c r="AK48">
        <v>0</v>
      </c>
      <c r="AL48">
        <v>0</v>
      </c>
      <c r="AM48">
        <v>0</v>
      </c>
      <c r="AN48">
        <v>1</v>
      </c>
      <c r="AO48">
        <v>0</v>
      </c>
      <c r="AP48">
        <v>0</v>
      </c>
      <c r="AQ48">
        <v>0</v>
      </c>
      <c r="AR48">
        <v>1</v>
      </c>
      <c r="AS48">
        <v>1</v>
      </c>
      <c r="AT48">
        <v>1</v>
      </c>
      <c r="AU48">
        <v>0</v>
      </c>
      <c r="AV48">
        <v>0</v>
      </c>
      <c r="AW48">
        <v>0</v>
      </c>
      <c r="AX48">
        <v>1</v>
      </c>
    </row>
    <row r="49" spans="1:50" x14ac:dyDescent="0.35">
      <c r="A49" t="s">
        <v>67</v>
      </c>
      <c r="B49" s="1">
        <v>44376</v>
      </c>
      <c r="C49" s="1">
        <v>44409</v>
      </c>
      <c r="D49">
        <v>1</v>
      </c>
      <c r="E49">
        <v>1</v>
      </c>
      <c r="F49">
        <v>0</v>
      </c>
      <c r="G49">
        <v>0</v>
      </c>
      <c r="H49">
        <v>0</v>
      </c>
      <c r="I49">
        <v>0</v>
      </c>
      <c r="J49">
        <v>1</v>
      </c>
      <c r="K49">
        <v>1</v>
      </c>
      <c r="L49">
        <v>1</v>
      </c>
      <c r="M49">
        <v>0</v>
      </c>
      <c r="N49">
        <v>0</v>
      </c>
      <c r="O49">
        <v>0</v>
      </c>
      <c r="P49">
        <v>0</v>
      </c>
      <c r="Q49">
        <v>0</v>
      </c>
      <c r="R49">
        <v>0</v>
      </c>
      <c r="S49">
        <v>0</v>
      </c>
      <c r="T49">
        <v>0</v>
      </c>
      <c r="U49">
        <v>0</v>
      </c>
      <c r="V49">
        <v>0</v>
      </c>
      <c r="W49">
        <v>0</v>
      </c>
      <c r="X49">
        <v>1</v>
      </c>
      <c r="Y49">
        <v>0</v>
      </c>
      <c r="Z49">
        <v>0</v>
      </c>
      <c r="AA49">
        <v>0</v>
      </c>
      <c r="AB49">
        <v>0</v>
      </c>
      <c r="AC49">
        <v>0</v>
      </c>
      <c r="AD49">
        <v>0</v>
      </c>
      <c r="AE49">
        <v>0</v>
      </c>
      <c r="AF49">
        <v>0</v>
      </c>
      <c r="AG49">
        <v>0</v>
      </c>
      <c r="AH49">
        <v>1</v>
      </c>
      <c r="AI49">
        <v>1</v>
      </c>
      <c r="AJ49">
        <v>0</v>
      </c>
      <c r="AK49">
        <v>0</v>
      </c>
      <c r="AL49">
        <v>0</v>
      </c>
      <c r="AM49">
        <v>0</v>
      </c>
      <c r="AN49">
        <v>1</v>
      </c>
      <c r="AO49">
        <v>0</v>
      </c>
      <c r="AP49">
        <v>0</v>
      </c>
      <c r="AQ49">
        <v>0</v>
      </c>
      <c r="AR49">
        <v>1</v>
      </c>
      <c r="AS49">
        <v>1</v>
      </c>
      <c r="AT49">
        <v>1</v>
      </c>
      <c r="AU49">
        <v>0</v>
      </c>
      <c r="AV49">
        <v>0</v>
      </c>
      <c r="AW49">
        <v>0</v>
      </c>
      <c r="AX49">
        <v>1</v>
      </c>
    </row>
    <row r="50" spans="1:50" x14ac:dyDescent="0.35">
      <c r="A50" t="s">
        <v>68</v>
      </c>
      <c r="B50" s="1">
        <v>43678</v>
      </c>
      <c r="C50" s="1">
        <v>44043</v>
      </c>
      <c r="D50">
        <v>1</v>
      </c>
      <c r="E50">
        <v>1</v>
      </c>
      <c r="F50">
        <v>0</v>
      </c>
      <c r="G50">
        <v>0</v>
      </c>
      <c r="H50">
        <v>0</v>
      </c>
      <c r="I50">
        <v>0</v>
      </c>
      <c r="J50">
        <v>0</v>
      </c>
      <c r="K50">
        <v>1</v>
      </c>
      <c r="L50">
        <v>1</v>
      </c>
      <c r="M50">
        <v>0</v>
      </c>
      <c r="N50">
        <v>0</v>
      </c>
      <c r="O50">
        <v>0</v>
      </c>
      <c r="P50">
        <v>0</v>
      </c>
      <c r="Q50">
        <v>0</v>
      </c>
      <c r="R50">
        <v>0</v>
      </c>
      <c r="S50">
        <v>0</v>
      </c>
      <c r="T50">
        <v>0</v>
      </c>
      <c r="U50">
        <v>0</v>
      </c>
      <c r="V50">
        <v>0</v>
      </c>
      <c r="W50">
        <v>0</v>
      </c>
      <c r="X50">
        <v>1</v>
      </c>
      <c r="Y50">
        <v>0</v>
      </c>
      <c r="Z50">
        <v>0</v>
      </c>
      <c r="AA50">
        <v>0</v>
      </c>
      <c r="AB50">
        <v>0</v>
      </c>
      <c r="AC50">
        <v>0</v>
      </c>
      <c r="AD50">
        <v>0</v>
      </c>
      <c r="AE50">
        <v>0</v>
      </c>
      <c r="AF50">
        <v>0</v>
      </c>
      <c r="AG50">
        <v>0</v>
      </c>
      <c r="AH50">
        <v>1</v>
      </c>
      <c r="AI50">
        <v>0</v>
      </c>
      <c r="AJ50" t="s">
        <v>50</v>
      </c>
      <c r="AK50" t="s">
        <v>50</v>
      </c>
      <c r="AL50" t="s">
        <v>50</v>
      </c>
      <c r="AM50" t="s">
        <v>50</v>
      </c>
      <c r="AN50" t="s">
        <v>50</v>
      </c>
      <c r="AO50" t="s">
        <v>50</v>
      </c>
      <c r="AP50" t="s">
        <v>50</v>
      </c>
      <c r="AQ50" t="s">
        <v>50</v>
      </c>
      <c r="AR50">
        <v>1</v>
      </c>
      <c r="AS50">
        <v>1</v>
      </c>
      <c r="AT50">
        <v>1</v>
      </c>
      <c r="AU50">
        <v>0</v>
      </c>
      <c r="AV50">
        <v>0</v>
      </c>
      <c r="AW50">
        <v>0</v>
      </c>
      <c r="AX50">
        <v>1</v>
      </c>
    </row>
    <row r="51" spans="1:50" x14ac:dyDescent="0.35">
      <c r="A51" t="s">
        <v>68</v>
      </c>
      <c r="B51" s="1">
        <v>44044</v>
      </c>
      <c r="C51" s="1">
        <v>44408</v>
      </c>
      <c r="D51">
        <v>1</v>
      </c>
      <c r="E51">
        <v>1</v>
      </c>
      <c r="F51">
        <v>0</v>
      </c>
      <c r="G51">
        <v>0</v>
      </c>
      <c r="H51">
        <v>0</v>
      </c>
      <c r="I51">
        <v>0</v>
      </c>
      <c r="J51">
        <v>0</v>
      </c>
      <c r="K51">
        <v>1</v>
      </c>
      <c r="L51">
        <v>1</v>
      </c>
      <c r="M51">
        <v>0</v>
      </c>
      <c r="N51">
        <v>0</v>
      </c>
      <c r="O51">
        <v>0</v>
      </c>
      <c r="P51">
        <v>0</v>
      </c>
      <c r="Q51">
        <v>0</v>
      </c>
      <c r="R51">
        <v>0</v>
      </c>
      <c r="S51">
        <v>0</v>
      </c>
      <c r="T51">
        <v>0</v>
      </c>
      <c r="U51">
        <v>0</v>
      </c>
      <c r="V51">
        <v>0</v>
      </c>
      <c r="W51">
        <v>0</v>
      </c>
      <c r="X51">
        <v>1</v>
      </c>
      <c r="Y51">
        <v>0</v>
      </c>
      <c r="Z51">
        <v>0</v>
      </c>
      <c r="AA51">
        <v>0</v>
      </c>
      <c r="AB51">
        <v>0</v>
      </c>
      <c r="AC51">
        <v>0</v>
      </c>
      <c r="AD51">
        <v>0</v>
      </c>
      <c r="AE51">
        <v>0</v>
      </c>
      <c r="AF51">
        <v>0</v>
      </c>
      <c r="AG51">
        <v>0</v>
      </c>
      <c r="AH51">
        <v>1</v>
      </c>
      <c r="AI51">
        <v>0</v>
      </c>
      <c r="AJ51" t="s">
        <v>50</v>
      </c>
      <c r="AK51" t="s">
        <v>50</v>
      </c>
      <c r="AL51" t="s">
        <v>50</v>
      </c>
      <c r="AM51" t="s">
        <v>50</v>
      </c>
      <c r="AN51" t="s">
        <v>50</v>
      </c>
      <c r="AO51" t="s">
        <v>50</v>
      </c>
      <c r="AP51" t="s">
        <v>50</v>
      </c>
      <c r="AQ51" t="s">
        <v>50</v>
      </c>
      <c r="AR51">
        <v>1</v>
      </c>
      <c r="AS51">
        <v>1</v>
      </c>
      <c r="AT51">
        <v>1</v>
      </c>
      <c r="AU51">
        <v>0</v>
      </c>
      <c r="AV51">
        <v>0</v>
      </c>
      <c r="AW51">
        <v>0</v>
      </c>
      <c r="AX51">
        <v>1</v>
      </c>
    </row>
    <row r="52" spans="1:50" x14ac:dyDescent="0.35">
      <c r="A52" t="s">
        <v>68</v>
      </c>
      <c r="B52" s="1">
        <v>44409</v>
      </c>
      <c r="C52" s="1">
        <v>44409</v>
      </c>
      <c r="D52">
        <v>1</v>
      </c>
      <c r="E52">
        <v>1</v>
      </c>
      <c r="F52">
        <v>0</v>
      </c>
      <c r="G52">
        <v>0</v>
      </c>
      <c r="H52">
        <v>0</v>
      </c>
      <c r="I52">
        <v>0</v>
      </c>
      <c r="J52">
        <v>0</v>
      </c>
      <c r="K52">
        <v>1</v>
      </c>
      <c r="L52">
        <v>1</v>
      </c>
      <c r="M52">
        <v>0</v>
      </c>
      <c r="N52">
        <v>0</v>
      </c>
      <c r="O52">
        <v>0</v>
      </c>
      <c r="P52">
        <v>0</v>
      </c>
      <c r="Q52">
        <v>0</v>
      </c>
      <c r="R52">
        <v>0</v>
      </c>
      <c r="S52">
        <v>0</v>
      </c>
      <c r="T52">
        <v>0</v>
      </c>
      <c r="U52">
        <v>0</v>
      </c>
      <c r="V52">
        <v>0</v>
      </c>
      <c r="W52">
        <v>0</v>
      </c>
      <c r="X52">
        <v>1</v>
      </c>
      <c r="Y52">
        <v>0</v>
      </c>
      <c r="Z52">
        <v>0</v>
      </c>
      <c r="AA52">
        <v>0</v>
      </c>
      <c r="AB52">
        <v>0</v>
      </c>
      <c r="AC52">
        <v>0</v>
      </c>
      <c r="AD52">
        <v>0</v>
      </c>
      <c r="AE52">
        <v>0</v>
      </c>
      <c r="AF52">
        <v>0</v>
      </c>
      <c r="AG52">
        <v>0</v>
      </c>
      <c r="AH52">
        <v>1</v>
      </c>
      <c r="AI52">
        <v>0</v>
      </c>
      <c r="AJ52" t="s">
        <v>50</v>
      </c>
      <c r="AK52" t="s">
        <v>50</v>
      </c>
      <c r="AL52" t="s">
        <v>50</v>
      </c>
      <c r="AM52" t="s">
        <v>50</v>
      </c>
      <c r="AN52" t="s">
        <v>50</v>
      </c>
      <c r="AO52" t="s">
        <v>50</v>
      </c>
      <c r="AP52" t="s">
        <v>50</v>
      </c>
      <c r="AQ52" t="s">
        <v>50</v>
      </c>
      <c r="AR52">
        <v>1</v>
      </c>
      <c r="AS52">
        <v>1</v>
      </c>
      <c r="AT52">
        <v>1</v>
      </c>
      <c r="AU52">
        <v>0</v>
      </c>
      <c r="AV52">
        <v>0</v>
      </c>
      <c r="AW52">
        <v>0</v>
      </c>
      <c r="AX52">
        <v>1</v>
      </c>
    </row>
    <row r="53" spans="1:50" x14ac:dyDescent="0.35">
      <c r="A53" t="s">
        <v>69</v>
      </c>
      <c r="B53" s="1">
        <v>43678</v>
      </c>
      <c r="C53" s="1">
        <v>43726</v>
      </c>
      <c r="D53">
        <v>1</v>
      </c>
      <c r="E53">
        <v>1</v>
      </c>
      <c r="F53">
        <v>0</v>
      </c>
      <c r="G53">
        <v>0</v>
      </c>
      <c r="H53">
        <v>0</v>
      </c>
      <c r="I53">
        <v>0</v>
      </c>
      <c r="J53">
        <v>1</v>
      </c>
      <c r="K53">
        <v>1</v>
      </c>
      <c r="L53">
        <v>0</v>
      </c>
      <c r="M53">
        <v>0</v>
      </c>
      <c r="N53">
        <v>1</v>
      </c>
      <c r="O53">
        <v>0</v>
      </c>
      <c r="P53">
        <v>0</v>
      </c>
      <c r="Q53">
        <v>0</v>
      </c>
      <c r="R53">
        <v>0</v>
      </c>
      <c r="S53">
        <v>0</v>
      </c>
      <c r="T53">
        <v>0</v>
      </c>
      <c r="U53">
        <v>1</v>
      </c>
      <c r="V53">
        <v>0</v>
      </c>
      <c r="W53">
        <v>1</v>
      </c>
      <c r="X53">
        <v>0</v>
      </c>
      <c r="Y53">
        <v>1</v>
      </c>
      <c r="Z53">
        <v>1</v>
      </c>
      <c r="AA53">
        <v>1</v>
      </c>
      <c r="AB53">
        <v>0</v>
      </c>
      <c r="AC53">
        <v>0</v>
      </c>
      <c r="AD53">
        <v>0</v>
      </c>
      <c r="AE53">
        <v>1</v>
      </c>
      <c r="AF53">
        <v>0</v>
      </c>
      <c r="AG53">
        <v>0</v>
      </c>
      <c r="AH53">
        <v>0</v>
      </c>
      <c r="AI53">
        <v>1</v>
      </c>
      <c r="AJ53">
        <v>0</v>
      </c>
      <c r="AK53">
        <v>1</v>
      </c>
      <c r="AL53">
        <v>0</v>
      </c>
      <c r="AM53">
        <v>0</v>
      </c>
      <c r="AN53">
        <v>0</v>
      </c>
      <c r="AO53">
        <v>0</v>
      </c>
      <c r="AP53">
        <v>0</v>
      </c>
      <c r="AQ53">
        <v>0</v>
      </c>
      <c r="AR53">
        <v>1</v>
      </c>
      <c r="AS53">
        <v>0</v>
      </c>
      <c r="AT53">
        <v>1</v>
      </c>
      <c r="AU53">
        <v>0</v>
      </c>
      <c r="AV53">
        <v>0</v>
      </c>
      <c r="AW53">
        <v>1</v>
      </c>
      <c r="AX53">
        <v>1</v>
      </c>
    </row>
    <row r="54" spans="1:50" x14ac:dyDescent="0.35">
      <c r="A54" t="s">
        <v>69</v>
      </c>
      <c r="B54" s="1">
        <v>43727</v>
      </c>
      <c r="C54" s="1">
        <v>44409</v>
      </c>
      <c r="D54">
        <v>1</v>
      </c>
      <c r="E54">
        <v>1</v>
      </c>
      <c r="F54">
        <v>0</v>
      </c>
      <c r="G54">
        <v>0</v>
      </c>
      <c r="H54">
        <v>0</v>
      </c>
      <c r="I54">
        <v>0</v>
      </c>
      <c r="J54">
        <v>1</v>
      </c>
      <c r="K54">
        <v>1</v>
      </c>
      <c r="L54">
        <v>0</v>
      </c>
      <c r="M54">
        <v>0</v>
      </c>
      <c r="N54">
        <v>1</v>
      </c>
      <c r="O54">
        <v>0</v>
      </c>
      <c r="P54">
        <v>0</v>
      </c>
      <c r="Q54">
        <v>0</v>
      </c>
      <c r="R54">
        <v>0</v>
      </c>
      <c r="S54">
        <v>0</v>
      </c>
      <c r="T54">
        <v>0</v>
      </c>
      <c r="U54">
        <v>1</v>
      </c>
      <c r="V54">
        <v>0</v>
      </c>
      <c r="W54">
        <v>1</v>
      </c>
      <c r="X54">
        <v>0</v>
      </c>
      <c r="Y54">
        <v>1</v>
      </c>
      <c r="Z54">
        <v>1</v>
      </c>
      <c r="AA54">
        <v>1</v>
      </c>
      <c r="AB54">
        <v>0</v>
      </c>
      <c r="AC54">
        <v>0</v>
      </c>
      <c r="AD54">
        <v>0</v>
      </c>
      <c r="AE54">
        <v>1</v>
      </c>
      <c r="AF54">
        <v>0</v>
      </c>
      <c r="AG54">
        <v>0</v>
      </c>
      <c r="AH54">
        <v>0</v>
      </c>
      <c r="AI54">
        <v>1</v>
      </c>
      <c r="AJ54">
        <v>0</v>
      </c>
      <c r="AK54">
        <v>1</v>
      </c>
      <c r="AL54">
        <v>0</v>
      </c>
      <c r="AM54">
        <v>0</v>
      </c>
      <c r="AN54">
        <v>0</v>
      </c>
      <c r="AO54">
        <v>0</v>
      </c>
      <c r="AP54">
        <v>0</v>
      </c>
      <c r="AQ54">
        <v>0</v>
      </c>
      <c r="AR54">
        <v>1</v>
      </c>
      <c r="AS54">
        <v>0</v>
      </c>
      <c r="AT54">
        <v>1</v>
      </c>
      <c r="AU54">
        <v>0</v>
      </c>
      <c r="AV54">
        <v>0</v>
      </c>
      <c r="AW54">
        <v>1</v>
      </c>
      <c r="AX54">
        <v>1</v>
      </c>
    </row>
    <row r="55" spans="1:50" x14ac:dyDescent="0.35">
      <c r="A55" t="s">
        <v>70</v>
      </c>
      <c r="B55" s="1">
        <v>43678</v>
      </c>
      <c r="C55" s="1">
        <v>43896</v>
      </c>
      <c r="D55">
        <v>1</v>
      </c>
      <c r="E55">
        <v>1</v>
      </c>
      <c r="F55">
        <v>0</v>
      </c>
      <c r="G55">
        <v>0</v>
      </c>
      <c r="H55">
        <v>0</v>
      </c>
      <c r="I55">
        <v>0</v>
      </c>
      <c r="J55">
        <v>1</v>
      </c>
      <c r="K55">
        <v>1</v>
      </c>
      <c r="L55">
        <v>1</v>
      </c>
      <c r="M55">
        <v>0</v>
      </c>
      <c r="N55">
        <v>0</v>
      </c>
      <c r="O55">
        <v>0</v>
      </c>
      <c r="P55">
        <v>0</v>
      </c>
      <c r="Q55">
        <v>0</v>
      </c>
      <c r="R55">
        <v>0</v>
      </c>
      <c r="S55">
        <v>0</v>
      </c>
      <c r="T55">
        <v>0</v>
      </c>
      <c r="U55">
        <v>1</v>
      </c>
      <c r="V55">
        <v>1</v>
      </c>
      <c r="W55">
        <v>0</v>
      </c>
      <c r="X55">
        <v>0</v>
      </c>
      <c r="Y55">
        <v>1</v>
      </c>
      <c r="Z55">
        <v>1</v>
      </c>
      <c r="AA55">
        <v>1</v>
      </c>
      <c r="AB55">
        <v>1</v>
      </c>
      <c r="AC55">
        <v>0</v>
      </c>
      <c r="AD55">
        <v>0</v>
      </c>
      <c r="AE55">
        <v>1</v>
      </c>
      <c r="AF55">
        <v>1</v>
      </c>
      <c r="AG55">
        <v>0</v>
      </c>
      <c r="AH55">
        <v>0</v>
      </c>
      <c r="AI55">
        <v>1</v>
      </c>
      <c r="AJ55">
        <v>1</v>
      </c>
      <c r="AK55">
        <v>0</v>
      </c>
      <c r="AL55">
        <v>0</v>
      </c>
      <c r="AM55">
        <v>0</v>
      </c>
      <c r="AN55">
        <v>0</v>
      </c>
      <c r="AO55">
        <v>0</v>
      </c>
      <c r="AP55">
        <v>0</v>
      </c>
      <c r="AQ55">
        <v>0</v>
      </c>
      <c r="AR55">
        <v>1</v>
      </c>
      <c r="AS55">
        <v>1</v>
      </c>
      <c r="AT55">
        <v>1</v>
      </c>
      <c r="AU55">
        <v>0</v>
      </c>
      <c r="AV55">
        <v>0</v>
      </c>
      <c r="AW55">
        <v>0</v>
      </c>
      <c r="AX55">
        <v>1</v>
      </c>
    </row>
    <row r="56" spans="1:50" x14ac:dyDescent="0.35">
      <c r="A56" t="s">
        <v>70</v>
      </c>
      <c r="B56" s="1">
        <v>43897</v>
      </c>
      <c r="C56" s="1">
        <v>44409</v>
      </c>
      <c r="D56">
        <v>1</v>
      </c>
      <c r="E56">
        <v>1</v>
      </c>
      <c r="F56">
        <v>0</v>
      </c>
      <c r="G56">
        <v>0</v>
      </c>
      <c r="H56">
        <v>0</v>
      </c>
      <c r="I56">
        <v>0</v>
      </c>
      <c r="J56">
        <v>1</v>
      </c>
      <c r="K56">
        <v>1</v>
      </c>
      <c r="L56">
        <v>1</v>
      </c>
      <c r="M56">
        <v>0</v>
      </c>
      <c r="N56">
        <v>0</v>
      </c>
      <c r="O56">
        <v>0</v>
      </c>
      <c r="P56">
        <v>0</v>
      </c>
      <c r="Q56">
        <v>0</v>
      </c>
      <c r="R56">
        <v>0</v>
      </c>
      <c r="S56">
        <v>0</v>
      </c>
      <c r="T56">
        <v>0</v>
      </c>
      <c r="U56">
        <v>1</v>
      </c>
      <c r="V56">
        <v>1</v>
      </c>
      <c r="W56">
        <v>0</v>
      </c>
      <c r="X56">
        <v>0</v>
      </c>
      <c r="Y56">
        <v>1</v>
      </c>
      <c r="Z56">
        <v>1</v>
      </c>
      <c r="AA56">
        <v>1</v>
      </c>
      <c r="AB56">
        <v>1</v>
      </c>
      <c r="AC56">
        <v>0</v>
      </c>
      <c r="AD56">
        <v>0</v>
      </c>
      <c r="AE56">
        <v>1</v>
      </c>
      <c r="AF56">
        <v>1</v>
      </c>
      <c r="AG56">
        <v>0</v>
      </c>
      <c r="AH56">
        <v>0</v>
      </c>
      <c r="AI56">
        <v>1</v>
      </c>
      <c r="AJ56">
        <v>1</v>
      </c>
      <c r="AK56">
        <v>0</v>
      </c>
      <c r="AL56">
        <v>0</v>
      </c>
      <c r="AM56">
        <v>0</v>
      </c>
      <c r="AN56">
        <v>0</v>
      </c>
      <c r="AO56">
        <v>0</v>
      </c>
      <c r="AP56">
        <v>0</v>
      </c>
      <c r="AQ56">
        <v>0</v>
      </c>
      <c r="AR56">
        <v>1</v>
      </c>
      <c r="AS56">
        <v>1</v>
      </c>
      <c r="AT56">
        <v>1</v>
      </c>
      <c r="AU56">
        <v>0</v>
      </c>
      <c r="AV56">
        <v>0</v>
      </c>
      <c r="AW56">
        <v>0</v>
      </c>
      <c r="AX56">
        <v>1</v>
      </c>
    </row>
    <row r="57" spans="1:50" x14ac:dyDescent="0.35">
      <c r="A57" t="s">
        <v>71</v>
      </c>
      <c r="B57" s="1">
        <v>43678</v>
      </c>
      <c r="C57" s="1">
        <v>43830</v>
      </c>
      <c r="D57">
        <v>1</v>
      </c>
      <c r="E57">
        <v>1</v>
      </c>
      <c r="F57">
        <v>1</v>
      </c>
      <c r="G57">
        <v>1</v>
      </c>
      <c r="H57">
        <v>0</v>
      </c>
      <c r="I57">
        <v>0</v>
      </c>
      <c r="J57">
        <v>0</v>
      </c>
      <c r="K57">
        <v>1</v>
      </c>
      <c r="L57">
        <v>1</v>
      </c>
      <c r="M57">
        <v>0</v>
      </c>
      <c r="N57">
        <v>0</v>
      </c>
      <c r="O57">
        <v>0</v>
      </c>
      <c r="P57">
        <v>0</v>
      </c>
      <c r="Q57">
        <v>0</v>
      </c>
      <c r="R57">
        <v>0</v>
      </c>
      <c r="S57">
        <v>0</v>
      </c>
      <c r="T57">
        <v>0</v>
      </c>
      <c r="U57">
        <v>0</v>
      </c>
      <c r="V57">
        <v>0</v>
      </c>
      <c r="W57">
        <v>0</v>
      </c>
      <c r="X57">
        <v>1</v>
      </c>
      <c r="Y57">
        <v>0</v>
      </c>
      <c r="Z57">
        <v>0</v>
      </c>
      <c r="AA57">
        <v>0</v>
      </c>
      <c r="AB57">
        <v>0</v>
      </c>
      <c r="AC57">
        <v>0</v>
      </c>
      <c r="AD57">
        <v>0</v>
      </c>
      <c r="AE57">
        <v>0</v>
      </c>
      <c r="AF57">
        <v>0</v>
      </c>
      <c r="AG57">
        <v>0</v>
      </c>
      <c r="AH57">
        <v>1</v>
      </c>
      <c r="AI57">
        <v>1</v>
      </c>
      <c r="AJ57">
        <v>1</v>
      </c>
      <c r="AK57">
        <v>0</v>
      </c>
      <c r="AL57">
        <v>0</v>
      </c>
      <c r="AM57">
        <v>0</v>
      </c>
      <c r="AN57">
        <v>0</v>
      </c>
      <c r="AO57">
        <v>1</v>
      </c>
      <c r="AP57">
        <v>0</v>
      </c>
      <c r="AQ57">
        <v>0</v>
      </c>
      <c r="AR57">
        <v>1</v>
      </c>
      <c r="AS57">
        <v>0</v>
      </c>
      <c r="AT57">
        <v>0</v>
      </c>
      <c r="AU57">
        <v>0</v>
      </c>
      <c r="AV57">
        <v>1</v>
      </c>
      <c r="AW57">
        <v>0</v>
      </c>
      <c r="AX57">
        <v>1</v>
      </c>
    </row>
    <row r="58" spans="1:50" x14ac:dyDescent="0.35">
      <c r="A58" t="s">
        <v>71</v>
      </c>
      <c r="B58" s="1">
        <v>43831</v>
      </c>
      <c r="C58" s="1">
        <v>44196</v>
      </c>
      <c r="D58">
        <v>1</v>
      </c>
      <c r="E58">
        <v>1</v>
      </c>
      <c r="F58">
        <v>1</v>
      </c>
      <c r="G58">
        <v>1</v>
      </c>
      <c r="H58">
        <v>0</v>
      </c>
      <c r="I58">
        <v>0</v>
      </c>
      <c r="J58">
        <v>0</v>
      </c>
      <c r="K58">
        <v>1</v>
      </c>
      <c r="L58">
        <v>1</v>
      </c>
      <c r="M58">
        <v>0</v>
      </c>
      <c r="N58">
        <v>0</v>
      </c>
      <c r="O58">
        <v>0</v>
      </c>
      <c r="P58">
        <v>0</v>
      </c>
      <c r="Q58">
        <v>0</v>
      </c>
      <c r="R58">
        <v>0</v>
      </c>
      <c r="S58">
        <v>0</v>
      </c>
      <c r="T58">
        <v>0</v>
      </c>
      <c r="U58">
        <v>0</v>
      </c>
      <c r="V58">
        <v>0</v>
      </c>
      <c r="W58">
        <v>0</v>
      </c>
      <c r="X58">
        <v>1</v>
      </c>
      <c r="Y58">
        <v>0</v>
      </c>
      <c r="Z58">
        <v>0</v>
      </c>
      <c r="AA58">
        <v>0</v>
      </c>
      <c r="AB58">
        <v>0</v>
      </c>
      <c r="AC58">
        <v>0</v>
      </c>
      <c r="AD58">
        <v>0</v>
      </c>
      <c r="AE58">
        <v>0</v>
      </c>
      <c r="AF58">
        <v>0</v>
      </c>
      <c r="AG58">
        <v>0</v>
      </c>
      <c r="AH58">
        <v>1</v>
      </c>
      <c r="AI58">
        <v>1</v>
      </c>
      <c r="AJ58">
        <v>1</v>
      </c>
      <c r="AK58">
        <v>0</v>
      </c>
      <c r="AL58">
        <v>0</v>
      </c>
      <c r="AM58">
        <v>0</v>
      </c>
      <c r="AN58">
        <v>0</v>
      </c>
      <c r="AO58">
        <v>1</v>
      </c>
      <c r="AP58">
        <v>0</v>
      </c>
      <c r="AQ58">
        <v>0</v>
      </c>
      <c r="AR58">
        <v>1</v>
      </c>
      <c r="AS58">
        <v>0</v>
      </c>
      <c r="AT58">
        <v>0</v>
      </c>
      <c r="AU58">
        <v>0</v>
      </c>
      <c r="AV58">
        <v>1</v>
      </c>
      <c r="AW58">
        <v>0</v>
      </c>
      <c r="AX58">
        <v>1</v>
      </c>
    </row>
    <row r="59" spans="1:50" x14ac:dyDescent="0.35">
      <c r="A59" t="s">
        <v>71</v>
      </c>
      <c r="B59" s="1">
        <v>44197</v>
      </c>
      <c r="C59" s="1">
        <v>44409</v>
      </c>
      <c r="D59">
        <v>1</v>
      </c>
      <c r="E59">
        <v>1</v>
      </c>
      <c r="F59">
        <v>1</v>
      </c>
      <c r="G59">
        <v>1</v>
      </c>
      <c r="H59">
        <v>0</v>
      </c>
      <c r="I59">
        <v>0</v>
      </c>
      <c r="J59">
        <v>0</v>
      </c>
      <c r="K59">
        <v>1</v>
      </c>
      <c r="L59">
        <v>1</v>
      </c>
      <c r="M59">
        <v>0</v>
      </c>
      <c r="N59">
        <v>0</v>
      </c>
      <c r="O59">
        <v>0</v>
      </c>
      <c r="P59">
        <v>0</v>
      </c>
      <c r="Q59">
        <v>0</v>
      </c>
      <c r="R59">
        <v>0</v>
      </c>
      <c r="S59">
        <v>0</v>
      </c>
      <c r="T59">
        <v>0</v>
      </c>
      <c r="U59">
        <v>0</v>
      </c>
      <c r="V59">
        <v>0</v>
      </c>
      <c r="W59">
        <v>0</v>
      </c>
      <c r="X59">
        <v>1</v>
      </c>
      <c r="Y59">
        <v>0</v>
      </c>
      <c r="Z59">
        <v>0</v>
      </c>
      <c r="AA59">
        <v>0</v>
      </c>
      <c r="AB59">
        <v>0</v>
      </c>
      <c r="AC59">
        <v>0</v>
      </c>
      <c r="AD59">
        <v>0</v>
      </c>
      <c r="AE59">
        <v>0</v>
      </c>
      <c r="AF59">
        <v>0</v>
      </c>
      <c r="AG59">
        <v>0</v>
      </c>
      <c r="AH59">
        <v>1</v>
      </c>
      <c r="AI59">
        <v>1</v>
      </c>
      <c r="AJ59">
        <v>1</v>
      </c>
      <c r="AK59">
        <v>0</v>
      </c>
      <c r="AL59">
        <v>0</v>
      </c>
      <c r="AM59">
        <v>0</v>
      </c>
      <c r="AN59">
        <v>0</v>
      </c>
      <c r="AO59">
        <v>1</v>
      </c>
      <c r="AP59">
        <v>0</v>
      </c>
      <c r="AQ59">
        <v>0</v>
      </c>
      <c r="AR59">
        <v>1</v>
      </c>
      <c r="AS59">
        <v>0</v>
      </c>
      <c r="AT59">
        <v>0</v>
      </c>
      <c r="AU59">
        <v>0</v>
      </c>
      <c r="AV59">
        <v>1</v>
      </c>
      <c r="AW59">
        <v>0</v>
      </c>
      <c r="AX59">
        <v>1</v>
      </c>
    </row>
    <row r="60" spans="1:50" x14ac:dyDescent="0.35">
      <c r="A60" t="s">
        <v>72</v>
      </c>
      <c r="B60" s="1">
        <v>43678</v>
      </c>
      <c r="C60" s="1">
        <v>44409</v>
      </c>
      <c r="D60">
        <v>1</v>
      </c>
      <c r="E60">
        <v>0</v>
      </c>
      <c r="F60">
        <v>1</v>
      </c>
      <c r="G60">
        <v>0</v>
      </c>
      <c r="H60">
        <v>0</v>
      </c>
      <c r="I60">
        <v>0</v>
      </c>
      <c r="J60">
        <v>0</v>
      </c>
      <c r="K60">
        <v>0</v>
      </c>
      <c r="L60" t="s">
        <v>50</v>
      </c>
      <c r="M60" t="s">
        <v>50</v>
      </c>
      <c r="N60" t="s">
        <v>50</v>
      </c>
      <c r="O60" t="s">
        <v>50</v>
      </c>
      <c r="P60" t="s">
        <v>50</v>
      </c>
      <c r="Q60" t="s">
        <v>50</v>
      </c>
      <c r="R60" t="s">
        <v>50</v>
      </c>
      <c r="S60" t="s">
        <v>50</v>
      </c>
      <c r="T60" t="s">
        <v>50</v>
      </c>
      <c r="U60" t="s">
        <v>50</v>
      </c>
      <c r="V60" t="s">
        <v>50</v>
      </c>
      <c r="W60" t="s">
        <v>50</v>
      </c>
      <c r="X60" t="s">
        <v>50</v>
      </c>
      <c r="Y60" t="s">
        <v>50</v>
      </c>
      <c r="Z60" t="s">
        <v>50</v>
      </c>
      <c r="AA60" t="s">
        <v>50</v>
      </c>
      <c r="AB60" t="s">
        <v>50</v>
      </c>
      <c r="AC60" t="s">
        <v>50</v>
      </c>
      <c r="AD60" t="s">
        <v>50</v>
      </c>
      <c r="AE60" t="s">
        <v>50</v>
      </c>
      <c r="AF60" t="s">
        <v>50</v>
      </c>
      <c r="AG60" t="s">
        <v>50</v>
      </c>
      <c r="AH60" t="s">
        <v>50</v>
      </c>
      <c r="AI60">
        <v>1</v>
      </c>
      <c r="AJ60">
        <v>0</v>
      </c>
      <c r="AK60">
        <v>0</v>
      </c>
      <c r="AL60">
        <v>1</v>
      </c>
      <c r="AM60">
        <v>0</v>
      </c>
      <c r="AN60">
        <v>0</v>
      </c>
      <c r="AO60">
        <v>0</v>
      </c>
      <c r="AP60">
        <v>0</v>
      </c>
      <c r="AQ60">
        <v>0</v>
      </c>
      <c r="AR60">
        <v>1</v>
      </c>
      <c r="AS60">
        <v>0</v>
      </c>
      <c r="AT60">
        <v>1</v>
      </c>
      <c r="AU60">
        <v>0</v>
      </c>
      <c r="AV60">
        <v>0</v>
      </c>
      <c r="AW60">
        <v>0</v>
      </c>
      <c r="AX60">
        <v>1</v>
      </c>
    </row>
    <row r="61" spans="1:50" x14ac:dyDescent="0.35">
      <c r="A61" t="s">
        <v>73</v>
      </c>
      <c r="B61" s="1">
        <v>43678</v>
      </c>
      <c r="C61" s="1">
        <v>44377</v>
      </c>
      <c r="D61">
        <v>1</v>
      </c>
      <c r="E61">
        <v>1</v>
      </c>
      <c r="F61">
        <v>0</v>
      </c>
      <c r="G61">
        <v>0</v>
      </c>
      <c r="H61">
        <v>0</v>
      </c>
      <c r="I61">
        <v>0</v>
      </c>
      <c r="J61">
        <v>0</v>
      </c>
      <c r="K61">
        <v>1</v>
      </c>
      <c r="L61">
        <v>0</v>
      </c>
      <c r="M61">
        <v>0</v>
      </c>
      <c r="N61">
        <v>0</v>
      </c>
      <c r="O61">
        <v>0</v>
      </c>
      <c r="P61">
        <v>0</v>
      </c>
      <c r="Q61">
        <v>0</v>
      </c>
      <c r="R61">
        <v>0</v>
      </c>
      <c r="S61">
        <v>0</v>
      </c>
      <c r="T61">
        <v>0</v>
      </c>
      <c r="U61">
        <v>0</v>
      </c>
      <c r="V61">
        <v>0</v>
      </c>
      <c r="W61">
        <v>1</v>
      </c>
      <c r="X61">
        <v>0</v>
      </c>
      <c r="Y61">
        <v>0</v>
      </c>
      <c r="Z61">
        <v>0</v>
      </c>
      <c r="AA61">
        <v>0</v>
      </c>
      <c r="AB61">
        <v>0</v>
      </c>
      <c r="AC61">
        <v>0</v>
      </c>
      <c r="AD61">
        <v>0</v>
      </c>
      <c r="AE61">
        <v>0</v>
      </c>
      <c r="AF61">
        <v>0</v>
      </c>
      <c r="AG61">
        <v>0</v>
      </c>
      <c r="AH61">
        <v>1</v>
      </c>
      <c r="AI61">
        <v>0</v>
      </c>
      <c r="AJ61" t="s">
        <v>50</v>
      </c>
      <c r="AK61" t="s">
        <v>50</v>
      </c>
      <c r="AL61" t="s">
        <v>50</v>
      </c>
      <c r="AM61" t="s">
        <v>50</v>
      </c>
      <c r="AN61" t="s">
        <v>50</v>
      </c>
      <c r="AO61" t="s">
        <v>50</v>
      </c>
      <c r="AP61" t="s">
        <v>50</v>
      </c>
      <c r="AQ61" t="s">
        <v>50</v>
      </c>
      <c r="AR61">
        <v>1</v>
      </c>
      <c r="AS61">
        <v>0</v>
      </c>
      <c r="AT61">
        <v>1</v>
      </c>
      <c r="AU61">
        <v>0</v>
      </c>
      <c r="AV61">
        <v>0</v>
      </c>
      <c r="AW61">
        <v>1</v>
      </c>
      <c r="AX61">
        <v>1</v>
      </c>
    </row>
    <row r="62" spans="1:50" x14ac:dyDescent="0.35">
      <c r="A62" t="s">
        <v>73</v>
      </c>
      <c r="B62" s="1">
        <v>44378</v>
      </c>
      <c r="C62" s="1">
        <v>44409</v>
      </c>
      <c r="D62">
        <v>1</v>
      </c>
      <c r="E62">
        <v>1</v>
      </c>
      <c r="F62">
        <v>0</v>
      </c>
      <c r="G62">
        <v>0</v>
      </c>
      <c r="H62">
        <v>0</v>
      </c>
      <c r="I62">
        <v>0</v>
      </c>
      <c r="J62">
        <v>0</v>
      </c>
      <c r="K62">
        <v>1</v>
      </c>
      <c r="L62">
        <v>0</v>
      </c>
      <c r="M62">
        <v>0</v>
      </c>
      <c r="N62">
        <v>0</v>
      </c>
      <c r="O62">
        <v>0</v>
      </c>
      <c r="P62">
        <v>0</v>
      </c>
      <c r="Q62">
        <v>0</v>
      </c>
      <c r="R62">
        <v>0</v>
      </c>
      <c r="S62">
        <v>0</v>
      </c>
      <c r="T62">
        <v>0</v>
      </c>
      <c r="U62">
        <v>0</v>
      </c>
      <c r="V62">
        <v>0</v>
      </c>
      <c r="W62">
        <v>1</v>
      </c>
      <c r="X62">
        <v>0</v>
      </c>
      <c r="Y62">
        <v>0</v>
      </c>
      <c r="Z62">
        <v>0</v>
      </c>
      <c r="AA62">
        <v>0</v>
      </c>
      <c r="AB62">
        <v>0</v>
      </c>
      <c r="AC62">
        <v>0</v>
      </c>
      <c r="AD62">
        <v>0</v>
      </c>
      <c r="AE62">
        <v>0</v>
      </c>
      <c r="AF62">
        <v>0</v>
      </c>
      <c r="AG62">
        <v>0</v>
      </c>
      <c r="AH62">
        <v>1</v>
      </c>
      <c r="AI62">
        <v>0</v>
      </c>
      <c r="AJ62" t="s">
        <v>50</v>
      </c>
      <c r="AK62" t="s">
        <v>50</v>
      </c>
      <c r="AL62" t="s">
        <v>50</v>
      </c>
      <c r="AM62" t="s">
        <v>50</v>
      </c>
      <c r="AN62" t="s">
        <v>50</v>
      </c>
      <c r="AO62" t="s">
        <v>50</v>
      </c>
      <c r="AP62" t="s">
        <v>50</v>
      </c>
      <c r="AQ62" t="s">
        <v>50</v>
      </c>
      <c r="AR62">
        <v>1</v>
      </c>
      <c r="AS62">
        <v>0</v>
      </c>
      <c r="AT62">
        <v>1</v>
      </c>
      <c r="AU62">
        <v>0</v>
      </c>
      <c r="AV62">
        <v>0</v>
      </c>
      <c r="AW62">
        <v>1</v>
      </c>
      <c r="AX62">
        <v>1</v>
      </c>
    </row>
    <row r="63" spans="1:50" x14ac:dyDescent="0.35">
      <c r="A63" t="s">
        <v>74</v>
      </c>
      <c r="B63" s="1">
        <v>43678</v>
      </c>
      <c r="C63" s="1">
        <v>44010</v>
      </c>
      <c r="D63">
        <v>0</v>
      </c>
      <c r="E63" t="s">
        <v>50</v>
      </c>
      <c r="F63" t="s">
        <v>50</v>
      </c>
      <c r="G63" t="s">
        <v>50</v>
      </c>
      <c r="H63" t="s">
        <v>50</v>
      </c>
      <c r="I63" t="s">
        <v>50</v>
      </c>
      <c r="J63" t="s">
        <v>50</v>
      </c>
      <c r="K63">
        <v>0</v>
      </c>
      <c r="L63" t="s">
        <v>50</v>
      </c>
      <c r="M63" t="s">
        <v>50</v>
      </c>
      <c r="N63" t="s">
        <v>50</v>
      </c>
      <c r="O63" t="s">
        <v>50</v>
      </c>
      <c r="P63" t="s">
        <v>50</v>
      </c>
      <c r="Q63" t="s">
        <v>50</v>
      </c>
      <c r="R63" t="s">
        <v>50</v>
      </c>
      <c r="S63" t="s">
        <v>50</v>
      </c>
      <c r="T63" t="s">
        <v>50</v>
      </c>
      <c r="U63" t="s">
        <v>50</v>
      </c>
      <c r="V63" t="s">
        <v>50</v>
      </c>
      <c r="W63" t="s">
        <v>50</v>
      </c>
      <c r="X63" t="s">
        <v>50</v>
      </c>
      <c r="Y63" t="s">
        <v>50</v>
      </c>
      <c r="Z63" t="s">
        <v>50</v>
      </c>
      <c r="AA63" t="s">
        <v>50</v>
      </c>
      <c r="AB63" t="s">
        <v>50</v>
      </c>
      <c r="AC63" t="s">
        <v>50</v>
      </c>
      <c r="AD63" t="s">
        <v>50</v>
      </c>
      <c r="AE63" t="s">
        <v>50</v>
      </c>
      <c r="AF63" t="s">
        <v>50</v>
      </c>
      <c r="AG63" t="s">
        <v>50</v>
      </c>
      <c r="AH63" t="s">
        <v>50</v>
      </c>
      <c r="AI63">
        <v>0</v>
      </c>
      <c r="AJ63" t="s">
        <v>50</v>
      </c>
      <c r="AK63" t="s">
        <v>50</v>
      </c>
      <c r="AL63" t="s">
        <v>50</v>
      </c>
      <c r="AM63" t="s">
        <v>50</v>
      </c>
      <c r="AN63" t="s">
        <v>50</v>
      </c>
      <c r="AO63" t="s">
        <v>50</v>
      </c>
      <c r="AP63" t="s">
        <v>50</v>
      </c>
      <c r="AQ63" t="s">
        <v>50</v>
      </c>
      <c r="AR63">
        <v>1</v>
      </c>
      <c r="AS63">
        <v>1</v>
      </c>
      <c r="AT63">
        <v>1</v>
      </c>
      <c r="AU63">
        <v>0</v>
      </c>
      <c r="AV63">
        <v>0</v>
      </c>
      <c r="AW63">
        <v>0</v>
      </c>
      <c r="AX63">
        <v>0</v>
      </c>
    </row>
    <row r="64" spans="1:50" x14ac:dyDescent="0.35">
      <c r="A64" t="s">
        <v>74</v>
      </c>
      <c r="B64" s="1">
        <v>44011</v>
      </c>
      <c r="C64" s="1">
        <v>44409</v>
      </c>
      <c r="D64">
        <v>0</v>
      </c>
      <c r="E64" t="s">
        <v>50</v>
      </c>
      <c r="F64" t="s">
        <v>50</v>
      </c>
      <c r="G64" t="s">
        <v>50</v>
      </c>
      <c r="H64" t="s">
        <v>50</v>
      </c>
      <c r="I64" t="s">
        <v>50</v>
      </c>
      <c r="J64" t="s">
        <v>50</v>
      </c>
      <c r="K64">
        <v>0</v>
      </c>
      <c r="L64" t="s">
        <v>50</v>
      </c>
      <c r="M64" t="s">
        <v>50</v>
      </c>
      <c r="N64" t="s">
        <v>50</v>
      </c>
      <c r="O64" t="s">
        <v>50</v>
      </c>
      <c r="P64" t="s">
        <v>50</v>
      </c>
      <c r="Q64" t="s">
        <v>50</v>
      </c>
      <c r="R64" t="s">
        <v>50</v>
      </c>
      <c r="S64" t="s">
        <v>50</v>
      </c>
      <c r="T64" t="s">
        <v>50</v>
      </c>
      <c r="U64" t="s">
        <v>50</v>
      </c>
      <c r="V64" t="s">
        <v>50</v>
      </c>
      <c r="W64" t="s">
        <v>50</v>
      </c>
      <c r="X64" t="s">
        <v>50</v>
      </c>
      <c r="Y64" t="s">
        <v>50</v>
      </c>
      <c r="Z64" t="s">
        <v>50</v>
      </c>
      <c r="AA64" t="s">
        <v>50</v>
      </c>
      <c r="AB64" t="s">
        <v>50</v>
      </c>
      <c r="AC64" t="s">
        <v>50</v>
      </c>
      <c r="AD64" t="s">
        <v>50</v>
      </c>
      <c r="AE64" t="s">
        <v>50</v>
      </c>
      <c r="AF64" t="s">
        <v>50</v>
      </c>
      <c r="AG64" t="s">
        <v>50</v>
      </c>
      <c r="AH64" t="s">
        <v>50</v>
      </c>
      <c r="AI64">
        <v>0</v>
      </c>
      <c r="AJ64" t="s">
        <v>50</v>
      </c>
      <c r="AK64" t="s">
        <v>50</v>
      </c>
      <c r="AL64" t="s">
        <v>50</v>
      </c>
      <c r="AM64" t="s">
        <v>50</v>
      </c>
      <c r="AN64" t="s">
        <v>50</v>
      </c>
      <c r="AO64" t="s">
        <v>50</v>
      </c>
      <c r="AP64" t="s">
        <v>50</v>
      </c>
      <c r="AQ64" t="s">
        <v>50</v>
      </c>
      <c r="AR64">
        <v>1</v>
      </c>
      <c r="AS64">
        <v>1</v>
      </c>
      <c r="AT64">
        <v>1</v>
      </c>
      <c r="AU64">
        <v>0</v>
      </c>
      <c r="AV64">
        <v>0</v>
      </c>
      <c r="AW64">
        <v>0</v>
      </c>
      <c r="AX64">
        <v>0</v>
      </c>
    </row>
    <row r="65" spans="1:50" x14ac:dyDescent="0.35">
      <c r="A65" t="s">
        <v>75</v>
      </c>
      <c r="B65" s="1">
        <v>43678</v>
      </c>
      <c r="C65" s="1">
        <v>44409</v>
      </c>
      <c r="D65">
        <v>0</v>
      </c>
      <c r="E65" t="s">
        <v>50</v>
      </c>
      <c r="F65" t="s">
        <v>50</v>
      </c>
      <c r="G65" t="s">
        <v>50</v>
      </c>
      <c r="H65" t="s">
        <v>50</v>
      </c>
      <c r="I65" t="s">
        <v>50</v>
      </c>
      <c r="J65" t="s">
        <v>50</v>
      </c>
      <c r="K65">
        <v>0</v>
      </c>
      <c r="L65" t="s">
        <v>50</v>
      </c>
      <c r="M65" t="s">
        <v>50</v>
      </c>
      <c r="N65" t="s">
        <v>50</v>
      </c>
      <c r="O65" t="s">
        <v>50</v>
      </c>
      <c r="P65" t="s">
        <v>50</v>
      </c>
      <c r="Q65" t="s">
        <v>50</v>
      </c>
      <c r="R65" t="s">
        <v>50</v>
      </c>
      <c r="S65" t="s">
        <v>50</v>
      </c>
      <c r="T65" t="s">
        <v>50</v>
      </c>
      <c r="U65" t="s">
        <v>50</v>
      </c>
      <c r="V65" t="s">
        <v>50</v>
      </c>
      <c r="W65" t="s">
        <v>50</v>
      </c>
      <c r="X65" t="s">
        <v>50</v>
      </c>
      <c r="Y65" t="s">
        <v>50</v>
      </c>
      <c r="Z65" t="s">
        <v>50</v>
      </c>
      <c r="AA65" t="s">
        <v>50</v>
      </c>
      <c r="AB65" t="s">
        <v>50</v>
      </c>
      <c r="AC65" t="s">
        <v>50</v>
      </c>
      <c r="AD65" t="s">
        <v>50</v>
      </c>
      <c r="AE65" t="s">
        <v>50</v>
      </c>
      <c r="AF65" t="s">
        <v>50</v>
      </c>
      <c r="AG65" t="s">
        <v>50</v>
      </c>
      <c r="AH65" t="s">
        <v>50</v>
      </c>
      <c r="AI65">
        <v>0</v>
      </c>
      <c r="AJ65" t="s">
        <v>50</v>
      </c>
      <c r="AK65" t="s">
        <v>50</v>
      </c>
      <c r="AL65" t="s">
        <v>50</v>
      </c>
      <c r="AM65" t="s">
        <v>50</v>
      </c>
      <c r="AN65" t="s">
        <v>50</v>
      </c>
      <c r="AO65" t="s">
        <v>50</v>
      </c>
      <c r="AP65" t="s">
        <v>50</v>
      </c>
      <c r="AQ65" t="s">
        <v>50</v>
      </c>
      <c r="AR65">
        <v>1</v>
      </c>
      <c r="AS65">
        <v>1</v>
      </c>
      <c r="AT65">
        <v>1</v>
      </c>
      <c r="AU65">
        <v>0</v>
      </c>
      <c r="AV65">
        <v>0</v>
      </c>
      <c r="AW65">
        <v>0</v>
      </c>
      <c r="AX65">
        <v>1</v>
      </c>
    </row>
    <row r="66" spans="1:50" x14ac:dyDescent="0.35">
      <c r="A66" t="s">
        <v>76</v>
      </c>
      <c r="B66" s="1">
        <v>43678</v>
      </c>
      <c r="C66" s="1">
        <v>44196</v>
      </c>
      <c r="D66">
        <v>1</v>
      </c>
      <c r="E66">
        <v>1</v>
      </c>
      <c r="F66">
        <v>0</v>
      </c>
      <c r="G66">
        <v>0</v>
      </c>
      <c r="H66">
        <v>0</v>
      </c>
      <c r="I66">
        <v>0</v>
      </c>
      <c r="J66">
        <v>0</v>
      </c>
      <c r="K66">
        <v>1</v>
      </c>
      <c r="L66">
        <v>0</v>
      </c>
      <c r="M66">
        <v>0</v>
      </c>
      <c r="N66">
        <v>0</v>
      </c>
      <c r="O66">
        <v>0</v>
      </c>
      <c r="P66">
        <v>0</v>
      </c>
      <c r="Q66">
        <v>0</v>
      </c>
      <c r="R66">
        <v>0</v>
      </c>
      <c r="S66">
        <v>0</v>
      </c>
      <c r="T66">
        <v>0</v>
      </c>
      <c r="U66">
        <v>0</v>
      </c>
      <c r="V66">
        <v>0</v>
      </c>
      <c r="W66">
        <v>0</v>
      </c>
      <c r="X66">
        <v>1</v>
      </c>
      <c r="Y66">
        <v>0</v>
      </c>
      <c r="Z66">
        <v>0</v>
      </c>
      <c r="AA66">
        <v>0</v>
      </c>
      <c r="AB66">
        <v>0</v>
      </c>
      <c r="AC66">
        <v>0</v>
      </c>
      <c r="AD66">
        <v>0</v>
      </c>
      <c r="AE66">
        <v>0</v>
      </c>
      <c r="AF66">
        <v>0</v>
      </c>
      <c r="AG66">
        <v>0</v>
      </c>
      <c r="AH66">
        <v>1</v>
      </c>
      <c r="AI66">
        <v>0</v>
      </c>
      <c r="AJ66" t="s">
        <v>50</v>
      </c>
      <c r="AK66" t="s">
        <v>50</v>
      </c>
      <c r="AL66" t="s">
        <v>50</v>
      </c>
      <c r="AM66" t="s">
        <v>50</v>
      </c>
      <c r="AN66" t="s">
        <v>50</v>
      </c>
      <c r="AO66" t="s">
        <v>50</v>
      </c>
      <c r="AP66" t="s">
        <v>50</v>
      </c>
      <c r="AQ66" t="s">
        <v>50</v>
      </c>
      <c r="AR66">
        <v>1</v>
      </c>
      <c r="AS66">
        <v>0</v>
      </c>
      <c r="AT66">
        <v>1</v>
      </c>
      <c r="AU66">
        <v>0</v>
      </c>
      <c r="AV66">
        <v>0</v>
      </c>
      <c r="AW66">
        <v>0</v>
      </c>
      <c r="AX66">
        <v>1</v>
      </c>
    </row>
    <row r="67" spans="1:50" x14ac:dyDescent="0.35">
      <c r="A67" t="s">
        <v>76</v>
      </c>
      <c r="B67" s="1">
        <v>44197</v>
      </c>
      <c r="C67" s="1">
        <v>44409</v>
      </c>
      <c r="D67">
        <v>1</v>
      </c>
      <c r="E67">
        <v>1</v>
      </c>
      <c r="F67">
        <v>0</v>
      </c>
      <c r="G67">
        <v>0</v>
      </c>
      <c r="H67">
        <v>0</v>
      </c>
      <c r="I67">
        <v>0</v>
      </c>
      <c r="J67">
        <v>0</v>
      </c>
      <c r="K67">
        <v>1</v>
      </c>
      <c r="L67">
        <v>0</v>
      </c>
      <c r="M67">
        <v>0</v>
      </c>
      <c r="N67">
        <v>0</v>
      </c>
      <c r="O67">
        <v>0</v>
      </c>
      <c r="P67">
        <v>0</v>
      </c>
      <c r="Q67">
        <v>0</v>
      </c>
      <c r="R67">
        <v>0</v>
      </c>
      <c r="S67">
        <v>0</v>
      </c>
      <c r="T67">
        <v>0</v>
      </c>
      <c r="U67">
        <v>0</v>
      </c>
      <c r="V67">
        <v>0</v>
      </c>
      <c r="W67">
        <v>0</v>
      </c>
      <c r="X67">
        <v>1</v>
      </c>
      <c r="Y67">
        <v>0</v>
      </c>
      <c r="Z67">
        <v>0</v>
      </c>
      <c r="AA67">
        <v>0</v>
      </c>
      <c r="AB67">
        <v>0</v>
      </c>
      <c r="AC67">
        <v>0</v>
      </c>
      <c r="AD67">
        <v>0</v>
      </c>
      <c r="AE67">
        <v>0</v>
      </c>
      <c r="AF67">
        <v>0</v>
      </c>
      <c r="AG67">
        <v>0</v>
      </c>
      <c r="AH67">
        <v>1</v>
      </c>
      <c r="AI67">
        <v>0</v>
      </c>
      <c r="AJ67" t="s">
        <v>50</v>
      </c>
      <c r="AK67" t="s">
        <v>50</v>
      </c>
      <c r="AL67" t="s">
        <v>50</v>
      </c>
      <c r="AM67" t="s">
        <v>50</v>
      </c>
      <c r="AN67" t="s">
        <v>50</v>
      </c>
      <c r="AO67" t="s">
        <v>50</v>
      </c>
      <c r="AP67" t="s">
        <v>50</v>
      </c>
      <c r="AQ67" t="s">
        <v>50</v>
      </c>
      <c r="AR67">
        <v>1</v>
      </c>
      <c r="AS67">
        <v>0</v>
      </c>
      <c r="AT67">
        <v>1</v>
      </c>
      <c r="AU67">
        <v>0</v>
      </c>
      <c r="AV67">
        <v>0</v>
      </c>
      <c r="AW67">
        <v>0</v>
      </c>
      <c r="AX67">
        <v>1</v>
      </c>
    </row>
    <row r="68" spans="1:50" x14ac:dyDescent="0.35">
      <c r="A68" t="s">
        <v>77</v>
      </c>
      <c r="B68" s="1">
        <v>43678</v>
      </c>
      <c r="C68" s="1">
        <v>44409</v>
      </c>
      <c r="D68">
        <v>0</v>
      </c>
      <c r="E68" t="s">
        <v>50</v>
      </c>
      <c r="F68" t="s">
        <v>50</v>
      </c>
      <c r="G68" t="s">
        <v>50</v>
      </c>
      <c r="H68" t="s">
        <v>50</v>
      </c>
      <c r="I68" t="s">
        <v>50</v>
      </c>
      <c r="J68" t="s">
        <v>50</v>
      </c>
      <c r="K68">
        <v>0</v>
      </c>
      <c r="L68" t="s">
        <v>50</v>
      </c>
      <c r="M68" t="s">
        <v>50</v>
      </c>
      <c r="N68" t="s">
        <v>50</v>
      </c>
      <c r="O68" t="s">
        <v>50</v>
      </c>
      <c r="P68" t="s">
        <v>50</v>
      </c>
      <c r="Q68" t="s">
        <v>50</v>
      </c>
      <c r="R68" t="s">
        <v>50</v>
      </c>
      <c r="S68" t="s">
        <v>50</v>
      </c>
      <c r="T68" t="s">
        <v>50</v>
      </c>
      <c r="U68" t="s">
        <v>50</v>
      </c>
      <c r="V68" t="s">
        <v>50</v>
      </c>
      <c r="W68" t="s">
        <v>50</v>
      </c>
      <c r="X68" t="s">
        <v>50</v>
      </c>
      <c r="Y68" t="s">
        <v>50</v>
      </c>
      <c r="Z68" t="s">
        <v>50</v>
      </c>
      <c r="AA68" t="s">
        <v>50</v>
      </c>
      <c r="AB68" t="s">
        <v>50</v>
      </c>
      <c r="AC68" t="s">
        <v>50</v>
      </c>
      <c r="AD68" t="s">
        <v>50</v>
      </c>
      <c r="AE68" t="s">
        <v>50</v>
      </c>
      <c r="AF68" t="s">
        <v>50</v>
      </c>
      <c r="AG68" t="s">
        <v>50</v>
      </c>
      <c r="AH68" t="s">
        <v>50</v>
      </c>
      <c r="AI68">
        <v>0</v>
      </c>
      <c r="AJ68" t="s">
        <v>50</v>
      </c>
      <c r="AK68" t="s">
        <v>50</v>
      </c>
      <c r="AL68" t="s">
        <v>50</v>
      </c>
      <c r="AM68" t="s">
        <v>50</v>
      </c>
      <c r="AN68" t="s">
        <v>50</v>
      </c>
      <c r="AO68" t="s">
        <v>50</v>
      </c>
      <c r="AP68" t="s">
        <v>50</v>
      </c>
      <c r="AQ68" t="s">
        <v>50</v>
      </c>
      <c r="AR68">
        <v>1</v>
      </c>
      <c r="AS68">
        <v>1</v>
      </c>
      <c r="AT68">
        <v>1</v>
      </c>
      <c r="AU68">
        <v>0</v>
      </c>
      <c r="AV68">
        <v>0</v>
      </c>
      <c r="AW68">
        <v>0</v>
      </c>
      <c r="AX68">
        <v>0</v>
      </c>
    </row>
    <row r="69" spans="1:50" x14ac:dyDescent="0.35">
      <c r="A69" t="s">
        <v>78</v>
      </c>
      <c r="B69" s="1">
        <v>43678</v>
      </c>
      <c r="C69" s="1">
        <v>44012</v>
      </c>
      <c r="D69">
        <v>1</v>
      </c>
      <c r="E69">
        <v>1</v>
      </c>
      <c r="F69">
        <v>0</v>
      </c>
      <c r="G69">
        <v>0</v>
      </c>
      <c r="H69">
        <v>1</v>
      </c>
      <c r="I69">
        <v>0</v>
      </c>
      <c r="J69">
        <v>1</v>
      </c>
      <c r="K69">
        <v>1</v>
      </c>
      <c r="L69">
        <v>0</v>
      </c>
      <c r="M69">
        <v>0</v>
      </c>
      <c r="N69">
        <v>0</v>
      </c>
      <c r="O69">
        <v>0</v>
      </c>
      <c r="P69">
        <v>0</v>
      </c>
      <c r="Q69">
        <v>0</v>
      </c>
      <c r="R69">
        <v>0</v>
      </c>
      <c r="S69">
        <v>0</v>
      </c>
      <c r="T69">
        <v>0</v>
      </c>
      <c r="U69">
        <v>1</v>
      </c>
      <c r="V69">
        <v>0</v>
      </c>
      <c r="W69">
        <v>1</v>
      </c>
      <c r="X69">
        <v>0</v>
      </c>
      <c r="Y69">
        <v>0</v>
      </c>
      <c r="Z69">
        <v>0</v>
      </c>
      <c r="AA69">
        <v>0</v>
      </c>
      <c r="AB69">
        <v>0</v>
      </c>
      <c r="AC69">
        <v>0</v>
      </c>
      <c r="AD69">
        <v>0</v>
      </c>
      <c r="AE69">
        <v>0</v>
      </c>
      <c r="AF69">
        <v>0</v>
      </c>
      <c r="AG69">
        <v>0</v>
      </c>
      <c r="AH69">
        <v>1</v>
      </c>
      <c r="AI69">
        <v>1</v>
      </c>
      <c r="AJ69">
        <v>0</v>
      </c>
      <c r="AK69">
        <v>0</v>
      </c>
      <c r="AL69">
        <v>0</v>
      </c>
      <c r="AM69">
        <v>1</v>
      </c>
      <c r="AN69">
        <v>0</v>
      </c>
      <c r="AO69">
        <v>0</v>
      </c>
      <c r="AP69">
        <v>0</v>
      </c>
      <c r="AQ69">
        <v>0</v>
      </c>
      <c r="AR69">
        <v>1</v>
      </c>
      <c r="AS69">
        <v>0</v>
      </c>
      <c r="AT69">
        <v>0</v>
      </c>
      <c r="AU69">
        <v>1</v>
      </c>
      <c r="AV69">
        <v>0</v>
      </c>
      <c r="AW69">
        <v>0</v>
      </c>
      <c r="AX69">
        <v>1</v>
      </c>
    </row>
    <row r="70" spans="1:50" x14ac:dyDescent="0.35">
      <c r="A70" t="s">
        <v>78</v>
      </c>
      <c r="B70" s="1">
        <v>44013</v>
      </c>
      <c r="C70" s="1">
        <v>44343</v>
      </c>
      <c r="D70">
        <v>1</v>
      </c>
      <c r="E70">
        <v>1</v>
      </c>
      <c r="F70">
        <v>0</v>
      </c>
      <c r="G70">
        <v>0</v>
      </c>
      <c r="H70">
        <v>1</v>
      </c>
      <c r="I70">
        <v>0</v>
      </c>
      <c r="J70">
        <v>1</v>
      </c>
      <c r="K70">
        <v>1</v>
      </c>
      <c r="L70">
        <v>0</v>
      </c>
      <c r="M70">
        <v>0</v>
      </c>
      <c r="N70">
        <v>0</v>
      </c>
      <c r="O70">
        <v>0</v>
      </c>
      <c r="P70">
        <v>0</v>
      </c>
      <c r="Q70">
        <v>0</v>
      </c>
      <c r="R70">
        <v>0</v>
      </c>
      <c r="S70">
        <v>0</v>
      </c>
      <c r="T70">
        <v>0</v>
      </c>
      <c r="U70">
        <v>1</v>
      </c>
      <c r="V70">
        <v>0</v>
      </c>
      <c r="W70">
        <v>1</v>
      </c>
      <c r="X70">
        <v>0</v>
      </c>
      <c r="Y70">
        <v>0</v>
      </c>
      <c r="Z70">
        <v>0</v>
      </c>
      <c r="AA70">
        <v>0</v>
      </c>
      <c r="AB70">
        <v>0</v>
      </c>
      <c r="AC70">
        <v>0</v>
      </c>
      <c r="AD70">
        <v>0</v>
      </c>
      <c r="AE70">
        <v>0</v>
      </c>
      <c r="AF70">
        <v>0</v>
      </c>
      <c r="AG70">
        <v>0</v>
      </c>
      <c r="AH70">
        <v>1</v>
      </c>
      <c r="AI70">
        <v>1</v>
      </c>
      <c r="AJ70">
        <v>0</v>
      </c>
      <c r="AK70">
        <v>0</v>
      </c>
      <c r="AL70">
        <v>0</v>
      </c>
      <c r="AM70">
        <v>1</v>
      </c>
      <c r="AN70">
        <v>0</v>
      </c>
      <c r="AO70">
        <v>0</v>
      </c>
      <c r="AP70">
        <v>0</v>
      </c>
      <c r="AQ70">
        <v>0</v>
      </c>
      <c r="AR70">
        <v>1</v>
      </c>
      <c r="AS70">
        <v>0</v>
      </c>
      <c r="AT70">
        <v>0</v>
      </c>
      <c r="AU70">
        <v>1</v>
      </c>
      <c r="AV70">
        <v>0</v>
      </c>
      <c r="AW70">
        <v>0</v>
      </c>
      <c r="AX70">
        <v>1</v>
      </c>
    </row>
    <row r="71" spans="1:50" x14ac:dyDescent="0.35">
      <c r="A71" t="s">
        <v>78</v>
      </c>
      <c r="B71" s="1">
        <v>44344</v>
      </c>
      <c r="C71" s="1">
        <v>44377</v>
      </c>
      <c r="D71">
        <v>1</v>
      </c>
      <c r="E71">
        <v>1</v>
      </c>
      <c r="F71">
        <v>0</v>
      </c>
      <c r="G71">
        <v>0</v>
      </c>
      <c r="H71">
        <v>1</v>
      </c>
      <c r="I71">
        <v>0</v>
      </c>
      <c r="J71">
        <v>1</v>
      </c>
      <c r="K71">
        <v>1</v>
      </c>
      <c r="L71">
        <v>0</v>
      </c>
      <c r="M71">
        <v>0</v>
      </c>
      <c r="N71">
        <v>0</v>
      </c>
      <c r="O71">
        <v>0</v>
      </c>
      <c r="P71">
        <v>0</v>
      </c>
      <c r="Q71">
        <v>0</v>
      </c>
      <c r="R71">
        <v>0</v>
      </c>
      <c r="S71">
        <v>0</v>
      </c>
      <c r="T71">
        <v>0</v>
      </c>
      <c r="U71">
        <v>1</v>
      </c>
      <c r="V71">
        <v>0</v>
      </c>
      <c r="W71">
        <v>1</v>
      </c>
      <c r="X71">
        <v>0</v>
      </c>
      <c r="Y71">
        <v>0</v>
      </c>
      <c r="Z71">
        <v>0</v>
      </c>
      <c r="AA71">
        <v>0</v>
      </c>
      <c r="AB71">
        <v>0</v>
      </c>
      <c r="AC71">
        <v>0</v>
      </c>
      <c r="AD71">
        <v>0</v>
      </c>
      <c r="AE71">
        <v>0</v>
      </c>
      <c r="AF71">
        <v>0</v>
      </c>
      <c r="AG71">
        <v>0</v>
      </c>
      <c r="AH71">
        <v>1</v>
      </c>
      <c r="AI71">
        <v>1</v>
      </c>
      <c r="AJ71">
        <v>0</v>
      </c>
      <c r="AK71">
        <v>0</v>
      </c>
      <c r="AL71">
        <v>0</v>
      </c>
      <c r="AM71">
        <v>1</v>
      </c>
      <c r="AN71">
        <v>0</v>
      </c>
      <c r="AO71">
        <v>0</v>
      </c>
      <c r="AP71">
        <v>0</v>
      </c>
      <c r="AQ71">
        <v>0</v>
      </c>
      <c r="AR71">
        <v>1</v>
      </c>
      <c r="AS71">
        <v>0</v>
      </c>
      <c r="AT71">
        <v>0</v>
      </c>
      <c r="AU71">
        <v>1</v>
      </c>
      <c r="AV71">
        <v>0</v>
      </c>
      <c r="AW71">
        <v>0</v>
      </c>
      <c r="AX71">
        <v>1</v>
      </c>
    </row>
    <row r="72" spans="1:50" x14ac:dyDescent="0.35">
      <c r="A72" t="s">
        <v>78</v>
      </c>
      <c r="B72" s="1">
        <v>44378</v>
      </c>
      <c r="C72" s="1">
        <v>44409</v>
      </c>
      <c r="D72">
        <v>1</v>
      </c>
      <c r="E72">
        <v>1</v>
      </c>
      <c r="F72">
        <v>0</v>
      </c>
      <c r="G72">
        <v>0</v>
      </c>
      <c r="H72">
        <v>1</v>
      </c>
      <c r="I72">
        <v>0</v>
      </c>
      <c r="J72">
        <v>1</v>
      </c>
      <c r="K72">
        <v>1</v>
      </c>
      <c r="L72">
        <v>0</v>
      </c>
      <c r="M72">
        <v>0</v>
      </c>
      <c r="N72">
        <v>0</v>
      </c>
      <c r="O72">
        <v>0</v>
      </c>
      <c r="P72">
        <v>0</v>
      </c>
      <c r="Q72">
        <v>0</v>
      </c>
      <c r="R72">
        <v>0</v>
      </c>
      <c r="S72">
        <v>0</v>
      </c>
      <c r="T72">
        <v>0</v>
      </c>
      <c r="U72">
        <v>1</v>
      </c>
      <c r="V72">
        <v>0</v>
      </c>
      <c r="W72">
        <v>1</v>
      </c>
      <c r="X72">
        <v>0</v>
      </c>
      <c r="Y72">
        <v>0</v>
      </c>
      <c r="Z72">
        <v>0</v>
      </c>
      <c r="AA72">
        <v>0</v>
      </c>
      <c r="AB72">
        <v>0</v>
      </c>
      <c r="AC72">
        <v>0</v>
      </c>
      <c r="AD72">
        <v>0</v>
      </c>
      <c r="AE72">
        <v>0</v>
      </c>
      <c r="AF72">
        <v>0</v>
      </c>
      <c r="AG72">
        <v>0</v>
      </c>
      <c r="AH72">
        <v>1</v>
      </c>
      <c r="AI72">
        <v>1</v>
      </c>
      <c r="AJ72">
        <v>0</v>
      </c>
      <c r="AK72">
        <v>0</v>
      </c>
      <c r="AL72">
        <v>0</v>
      </c>
      <c r="AM72">
        <v>1</v>
      </c>
      <c r="AN72">
        <v>0</v>
      </c>
      <c r="AO72">
        <v>0</v>
      </c>
      <c r="AP72">
        <v>0</v>
      </c>
      <c r="AQ72">
        <v>0</v>
      </c>
      <c r="AR72">
        <v>1</v>
      </c>
      <c r="AS72">
        <v>0</v>
      </c>
      <c r="AT72">
        <v>0</v>
      </c>
      <c r="AU72">
        <v>1</v>
      </c>
      <c r="AV72">
        <v>0</v>
      </c>
      <c r="AW72">
        <v>0</v>
      </c>
      <c r="AX72">
        <v>1</v>
      </c>
    </row>
    <row r="73" spans="1:50" x14ac:dyDescent="0.35">
      <c r="A73" t="s">
        <v>79</v>
      </c>
      <c r="B73" s="1">
        <v>43678</v>
      </c>
      <c r="C73" s="1">
        <v>44032</v>
      </c>
      <c r="D73">
        <v>1</v>
      </c>
      <c r="E73">
        <v>1</v>
      </c>
      <c r="F73">
        <v>0</v>
      </c>
      <c r="G73">
        <v>1</v>
      </c>
      <c r="H73">
        <v>0</v>
      </c>
      <c r="I73">
        <v>0</v>
      </c>
      <c r="J73">
        <v>1</v>
      </c>
      <c r="K73">
        <v>1</v>
      </c>
      <c r="L73">
        <v>0</v>
      </c>
      <c r="M73">
        <v>0</v>
      </c>
      <c r="N73">
        <v>0</v>
      </c>
      <c r="O73">
        <v>0</v>
      </c>
      <c r="P73">
        <v>0</v>
      </c>
      <c r="Q73">
        <v>0</v>
      </c>
      <c r="R73">
        <v>0</v>
      </c>
      <c r="S73">
        <v>0</v>
      </c>
      <c r="T73">
        <v>0</v>
      </c>
      <c r="U73">
        <v>0</v>
      </c>
      <c r="V73">
        <v>0</v>
      </c>
      <c r="W73">
        <v>0</v>
      </c>
      <c r="X73">
        <v>1</v>
      </c>
      <c r="Y73">
        <v>1</v>
      </c>
      <c r="Z73">
        <v>1</v>
      </c>
      <c r="AA73">
        <v>1</v>
      </c>
      <c r="AB73">
        <v>0</v>
      </c>
      <c r="AC73">
        <v>0</v>
      </c>
      <c r="AD73">
        <v>0</v>
      </c>
      <c r="AE73">
        <v>0</v>
      </c>
      <c r="AF73">
        <v>0</v>
      </c>
      <c r="AG73">
        <v>0</v>
      </c>
      <c r="AH73">
        <v>0</v>
      </c>
      <c r="AI73">
        <v>1</v>
      </c>
      <c r="AJ73">
        <v>0</v>
      </c>
      <c r="AK73">
        <v>1</v>
      </c>
      <c r="AL73">
        <v>1</v>
      </c>
      <c r="AM73">
        <v>0</v>
      </c>
      <c r="AN73">
        <v>0</v>
      </c>
      <c r="AO73">
        <v>1</v>
      </c>
      <c r="AP73">
        <v>0</v>
      </c>
      <c r="AQ73">
        <v>0</v>
      </c>
      <c r="AR73">
        <v>1</v>
      </c>
      <c r="AS73">
        <v>0</v>
      </c>
      <c r="AT73">
        <v>0</v>
      </c>
      <c r="AU73">
        <v>0</v>
      </c>
      <c r="AV73">
        <v>1</v>
      </c>
      <c r="AW73">
        <v>0</v>
      </c>
      <c r="AX73">
        <v>1</v>
      </c>
    </row>
    <row r="74" spans="1:50" x14ac:dyDescent="0.35">
      <c r="A74" t="s">
        <v>79</v>
      </c>
      <c r="B74" s="1">
        <v>44033</v>
      </c>
      <c r="C74" s="1">
        <v>44409</v>
      </c>
      <c r="D74">
        <v>1</v>
      </c>
      <c r="E74">
        <v>1</v>
      </c>
      <c r="F74">
        <v>0</v>
      </c>
      <c r="G74">
        <v>1</v>
      </c>
      <c r="H74">
        <v>0</v>
      </c>
      <c r="I74">
        <v>0</v>
      </c>
      <c r="J74">
        <v>1</v>
      </c>
      <c r="K74">
        <v>1</v>
      </c>
      <c r="L74">
        <v>0</v>
      </c>
      <c r="M74">
        <v>0</v>
      </c>
      <c r="N74">
        <v>0</v>
      </c>
      <c r="O74">
        <v>0</v>
      </c>
      <c r="P74">
        <v>0</v>
      </c>
      <c r="Q74">
        <v>0</v>
      </c>
      <c r="R74">
        <v>0</v>
      </c>
      <c r="S74">
        <v>0</v>
      </c>
      <c r="T74">
        <v>0</v>
      </c>
      <c r="U74">
        <v>0</v>
      </c>
      <c r="V74">
        <v>0</v>
      </c>
      <c r="W74">
        <v>0</v>
      </c>
      <c r="X74">
        <v>1</v>
      </c>
      <c r="Y74">
        <v>1</v>
      </c>
      <c r="Z74">
        <v>1</v>
      </c>
      <c r="AA74">
        <v>1</v>
      </c>
      <c r="AB74">
        <v>0</v>
      </c>
      <c r="AC74">
        <v>0</v>
      </c>
      <c r="AD74">
        <v>0</v>
      </c>
      <c r="AE74">
        <v>0</v>
      </c>
      <c r="AF74">
        <v>0</v>
      </c>
      <c r="AG74">
        <v>0</v>
      </c>
      <c r="AH74">
        <v>0</v>
      </c>
      <c r="AI74">
        <v>1</v>
      </c>
      <c r="AJ74">
        <v>0</v>
      </c>
      <c r="AK74">
        <v>1</v>
      </c>
      <c r="AL74">
        <v>1</v>
      </c>
      <c r="AM74">
        <v>0</v>
      </c>
      <c r="AN74">
        <v>0</v>
      </c>
      <c r="AO74">
        <v>1</v>
      </c>
      <c r="AP74">
        <v>0</v>
      </c>
      <c r="AQ74">
        <v>0</v>
      </c>
      <c r="AR74">
        <v>1</v>
      </c>
      <c r="AS74">
        <v>0</v>
      </c>
      <c r="AT74">
        <v>0</v>
      </c>
      <c r="AU74">
        <v>0</v>
      </c>
      <c r="AV74">
        <v>1</v>
      </c>
      <c r="AW74">
        <v>0</v>
      </c>
      <c r="AX74">
        <v>1</v>
      </c>
    </row>
    <row r="75" spans="1:50" x14ac:dyDescent="0.35">
      <c r="A75" t="s">
        <v>80</v>
      </c>
      <c r="B75" s="1">
        <v>43678</v>
      </c>
      <c r="C75" s="1">
        <v>44230</v>
      </c>
      <c r="D75">
        <v>1</v>
      </c>
      <c r="E75">
        <v>1</v>
      </c>
      <c r="F75">
        <v>0</v>
      </c>
      <c r="G75">
        <v>0</v>
      </c>
      <c r="H75">
        <v>0</v>
      </c>
      <c r="I75">
        <v>0</v>
      </c>
      <c r="J75">
        <v>1</v>
      </c>
      <c r="K75">
        <v>1</v>
      </c>
      <c r="L75">
        <v>1</v>
      </c>
      <c r="M75">
        <v>0</v>
      </c>
      <c r="N75">
        <v>0</v>
      </c>
      <c r="O75">
        <v>0</v>
      </c>
      <c r="P75">
        <v>1</v>
      </c>
      <c r="Q75">
        <v>0</v>
      </c>
      <c r="R75">
        <v>0</v>
      </c>
      <c r="S75">
        <v>0</v>
      </c>
      <c r="T75">
        <v>0</v>
      </c>
      <c r="U75">
        <v>1</v>
      </c>
      <c r="V75">
        <v>0</v>
      </c>
      <c r="W75">
        <v>1</v>
      </c>
      <c r="X75">
        <v>0</v>
      </c>
      <c r="Y75">
        <v>1</v>
      </c>
      <c r="Z75">
        <v>1</v>
      </c>
      <c r="AA75">
        <v>1</v>
      </c>
      <c r="AB75">
        <v>0</v>
      </c>
      <c r="AC75">
        <v>0</v>
      </c>
      <c r="AD75">
        <v>0</v>
      </c>
      <c r="AE75">
        <v>1</v>
      </c>
      <c r="AF75">
        <v>0</v>
      </c>
      <c r="AG75">
        <v>0</v>
      </c>
      <c r="AH75">
        <v>0</v>
      </c>
      <c r="AI75">
        <v>1</v>
      </c>
      <c r="AJ75">
        <v>1</v>
      </c>
      <c r="AK75">
        <v>0</v>
      </c>
      <c r="AL75">
        <v>0</v>
      </c>
      <c r="AM75">
        <v>0</v>
      </c>
      <c r="AN75">
        <v>0</v>
      </c>
      <c r="AO75">
        <v>1</v>
      </c>
      <c r="AP75">
        <v>0</v>
      </c>
      <c r="AQ75">
        <v>0</v>
      </c>
      <c r="AR75">
        <v>1</v>
      </c>
      <c r="AS75">
        <v>0</v>
      </c>
      <c r="AT75">
        <v>0</v>
      </c>
      <c r="AU75">
        <v>0</v>
      </c>
      <c r="AV75">
        <v>1</v>
      </c>
      <c r="AW75">
        <v>1</v>
      </c>
      <c r="AX75">
        <v>1</v>
      </c>
    </row>
    <row r="76" spans="1:50" x14ac:dyDescent="0.35">
      <c r="A76" t="s">
        <v>80</v>
      </c>
      <c r="B76" s="1">
        <v>44231</v>
      </c>
      <c r="C76" s="1">
        <v>44248</v>
      </c>
      <c r="D76">
        <v>1</v>
      </c>
      <c r="E76">
        <v>1</v>
      </c>
      <c r="F76">
        <v>0</v>
      </c>
      <c r="G76">
        <v>0</v>
      </c>
      <c r="H76">
        <v>0</v>
      </c>
      <c r="I76">
        <v>0</v>
      </c>
      <c r="J76">
        <v>1</v>
      </c>
      <c r="K76">
        <v>1</v>
      </c>
      <c r="L76">
        <v>1</v>
      </c>
      <c r="M76">
        <v>0</v>
      </c>
      <c r="N76">
        <v>0</v>
      </c>
      <c r="O76">
        <v>0</v>
      </c>
      <c r="P76">
        <v>1</v>
      </c>
      <c r="Q76">
        <v>0</v>
      </c>
      <c r="R76">
        <v>0</v>
      </c>
      <c r="S76">
        <v>0</v>
      </c>
      <c r="T76">
        <v>0</v>
      </c>
      <c r="U76">
        <v>1</v>
      </c>
      <c r="V76">
        <v>0</v>
      </c>
      <c r="W76">
        <v>1</v>
      </c>
      <c r="X76">
        <v>0</v>
      </c>
      <c r="Y76">
        <v>1</v>
      </c>
      <c r="Z76">
        <v>1</v>
      </c>
      <c r="AA76">
        <v>1</v>
      </c>
      <c r="AB76">
        <v>0</v>
      </c>
      <c r="AC76">
        <v>0</v>
      </c>
      <c r="AD76">
        <v>0</v>
      </c>
      <c r="AE76">
        <v>1</v>
      </c>
      <c r="AF76">
        <v>0</v>
      </c>
      <c r="AG76">
        <v>0</v>
      </c>
      <c r="AH76">
        <v>0</v>
      </c>
      <c r="AI76">
        <v>1</v>
      </c>
      <c r="AJ76">
        <v>1</v>
      </c>
      <c r="AK76">
        <v>0</v>
      </c>
      <c r="AL76">
        <v>0</v>
      </c>
      <c r="AM76">
        <v>0</v>
      </c>
      <c r="AN76">
        <v>0</v>
      </c>
      <c r="AO76">
        <v>1</v>
      </c>
      <c r="AP76">
        <v>0</v>
      </c>
      <c r="AQ76">
        <v>0</v>
      </c>
      <c r="AR76">
        <v>1</v>
      </c>
      <c r="AS76">
        <v>0</v>
      </c>
      <c r="AT76">
        <v>0</v>
      </c>
      <c r="AU76">
        <v>0</v>
      </c>
      <c r="AV76">
        <v>1</v>
      </c>
      <c r="AW76">
        <v>1</v>
      </c>
      <c r="AX76">
        <v>1</v>
      </c>
    </row>
    <row r="77" spans="1:50" x14ac:dyDescent="0.35">
      <c r="A77" t="s">
        <v>80</v>
      </c>
      <c r="B77" s="1">
        <v>44249</v>
      </c>
      <c r="C77" s="1">
        <v>44409</v>
      </c>
      <c r="D77">
        <v>1</v>
      </c>
      <c r="E77">
        <v>1</v>
      </c>
      <c r="F77">
        <v>0</v>
      </c>
      <c r="G77">
        <v>0</v>
      </c>
      <c r="H77">
        <v>0</v>
      </c>
      <c r="I77">
        <v>0</v>
      </c>
      <c r="J77">
        <v>1</v>
      </c>
      <c r="K77">
        <v>1</v>
      </c>
      <c r="L77">
        <v>1</v>
      </c>
      <c r="M77">
        <v>0</v>
      </c>
      <c r="N77">
        <v>0</v>
      </c>
      <c r="O77">
        <v>0</v>
      </c>
      <c r="P77">
        <v>1</v>
      </c>
      <c r="Q77">
        <v>0</v>
      </c>
      <c r="R77">
        <v>0</v>
      </c>
      <c r="S77">
        <v>0</v>
      </c>
      <c r="T77">
        <v>0</v>
      </c>
      <c r="U77">
        <v>1</v>
      </c>
      <c r="V77">
        <v>0</v>
      </c>
      <c r="W77">
        <v>1</v>
      </c>
      <c r="X77">
        <v>0</v>
      </c>
      <c r="Y77">
        <v>1</v>
      </c>
      <c r="Z77">
        <v>1</v>
      </c>
      <c r="AA77">
        <v>1</v>
      </c>
      <c r="AB77">
        <v>0</v>
      </c>
      <c r="AC77">
        <v>0</v>
      </c>
      <c r="AD77">
        <v>0</v>
      </c>
      <c r="AE77">
        <v>1</v>
      </c>
      <c r="AF77">
        <v>0</v>
      </c>
      <c r="AG77">
        <v>0</v>
      </c>
      <c r="AH77">
        <v>0</v>
      </c>
      <c r="AI77">
        <v>1</v>
      </c>
      <c r="AJ77">
        <v>1</v>
      </c>
      <c r="AK77">
        <v>0</v>
      </c>
      <c r="AL77">
        <v>0</v>
      </c>
      <c r="AM77">
        <v>0</v>
      </c>
      <c r="AN77">
        <v>0</v>
      </c>
      <c r="AO77">
        <v>1</v>
      </c>
      <c r="AP77">
        <v>0</v>
      </c>
      <c r="AQ77">
        <v>0</v>
      </c>
      <c r="AR77">
        <v>1</v>
      </c>
      <c r="AS77">
        <v>0</v>
      </c>
      <c r="AT77">
        <v>0</v>
      </c>
      <c r="AU77">
        <v>0</v>
      </c>
      <c r="AV77">
        <v>1</v>
      </c>
      <c r="AW77">
        <v>1</v>
      </c>
      <c r="AX77">
        <v>1</v>
      </c>
    </row>
    <row r="78" spans="1:50" x14ac:dyDescent="0.35">
      <c r="A78" t="s">
        <v>81</v>
      </c>
      <c r="B78" s="1">
        <v>43678</v>
      </c>
      <c r="C78" s="1">
        <v>44375</v>
      </c>
      <c r="D78">
        <v>1</v>
      </c>
      <c r="E78">
        <v>1</v>
      </c>
      <c r="F78">
        <v>0</v>
      </c>
      <c r="G78">
        <v>0</v>
      </c>
      <c r="H78">
        <v>0</v>
      </c>
      <c r="I78">
        <v>0</v>
      </c>
      <c r="J78">
        <v>0</v>
      </c>
      <c r="K78">
        <v>1</v>
      </c>
      <c r="L78">
        <v>0</v>
      </c>
      <c r="M78">
        <v>0</v>
      </c>
      <c r="N78">
        <v>0</v>
      </c>
      <c r="O78">
        <v>0</v>
      </c>
      <c r="P78">
        <v>0</v>
      </c>
      <c r="Q78">
        <v>0</v>
      </c>
      <c r="R78">
        <v>0</v>
      </c>
      <c r="S78">
        <v>0</v>
      </c>
      <c r="T78">
        <v>0</v>
      </c>
      <c r="U78">
        <v>1</v>
      </c>
      <c r="V78">
        <v>0</v>
      </c>
      <c r="W78">
        <v>0</v>
      </c>
      <c r="X78">
        <v>0</v>
      </c>
      <c r="Y78">
        <v>1</v>
      </c>
      <c r="Z78">
        <v>0</v>
      </c>
      <c r="AA78">
        <v>0</v>
      </c>
      <c r="AB78">
        <v>0</v>
      </c>
      <c r="AC78">
        <v>0</v>
      </c>
      <c r="AD78">
        <v>0</v>
      </c>
      <c r="AE78">
        <v>0</v>
      </c>
      <c r="AF78">
        <v>0</v>
      </c>
      <c r="AG78">
        <v>0</v>
      </c>
      <c r="AH78">
        <v>0</v>
      </c>
      <c r="AI78">
        <v>1</v>
      </c>
      <c r="AJ78">
        <v>1</v>
      </c>
      <c r="AK78">
        <v>0</v>
      </c>
      <c r="AL78">
        <v>0</v>
      </c>
      <c r="AM78">
        <v>0</v>
      </c>
      <c r="AN78">
        <v>0</v>
      </c>
      <c r="AO78">
        <v>0</v>
      </c>
      <c r="AP78">
        <v>0</v>
      </c>
      <c r="AQ78">
        <v>0</v>
      </c>
      <c r="AR78">
        <v>1</v>
      </c>
      <c r="AS78">
        <v>1</v>
      </c>
      <c r="AT78">
        <v>1</v>
      </c>
      <c r="AU78">
        <v>0</v>
      </c>
      <c r="AV78">
        <v>0</v>
      </c>
      <c r="AW78">
        <v>0</v>
      </c>
      <c r="AX78">
        <v>1</v>
      </c>
    </row>
    <row r="79" spans="1:50" x14ac:dyDescent="0.35">
      <c r="A79" t="s">
        <v>81</v>
      </c>
      <c r="B79" s="1">
        <v>44376</v>
      </c>
      <c r="C79" s="1">
        <v>44409</v>
      </c>
      <c r="D79">
        <v>1</v>
      </c>
      <c r="E79">
        <v>1</v>
      </c>
      <c r="F79">
        <v>0</v>
      </c>
      <c r="G79">
        <v>0</v>
      </c>
      <c r="H79">
        <v>0</v>
      </c>
      <c r="I79">
        <v>0</v>
      </c>
      <c r="J79">
        <v>0</v>
      </c>
      <c r="K79">
        <v>1</v>
      </c>
      <c r="L79">
        <v>0</v>
      </c>
      <c r="M79">
        <v>0</v>
      </c>
      <c r="N79">
        <v>0</v>
      </c>
      <c r="O79">
        <v>0</v>
      </c>
      <c r="P79">
        <v>0</v>
      </c>
      <c r="Q79">
        <v>0</v>
      </c>
      <c r="R79">
        <v>0</v>
      </c>
      <c r="S79">
        <v>0</v>
      </c>
      <c r="T79">
        <v>0</v>
      </c>
      <c r="U79">
        <v>1</v>
      </c>
      <c r="V79">
        <v>0</v>
      </c>
      <c r="W79">
        <v>0</v>
      </c>
      <c r="X79">
        <v>0</v>
      </c>
      <c r="Y79">
        <v>1</v>
      </c>
      <c r="Z79">
        <v>0</v>
      </c>
      <c r="AA79">
        <v>0</v>
      </c>
      <c r="AB79">
        <v>0</v>
      </c>
      <c r="AC79">
        <v>0</v>
      </c>
      <c r="AD79">
        <v>0</v>
      </c>
      <c r="AE79">
        <v>0</v>
      </c>
      <c r="AF79">
        <v>0</v>
      </c>
      <c r="AG79">
        <v>0</v>
      </c>
      <c r="AH79">
        <v>0</v>
      </c>
      <c r="AI79">
        <v>1</v>
      </c>
      <c r="AJ79">
        <v>1</v>
      </c>
      <c r="AK79">
        <v>0</v>
      </c>
      <c r="AL79">
        <v>0</v>
      </c>
      <c r="AM79">
        <v>0</v>
      </c>
      <c r="AN79">
        <v>0</v>
      </c>
      <c r="AO79">
        <v>0</v>
      </c>
      <c r="AP79">
        <v>0</v>
      </c>
      <c r="AQ79">
        <v>0</v>
      </c>
      <c r="AR79">
        <v>1</v>
      </c>
      <c r="AS79">
        <v>1</v>
      </c>
      <c r="AT79">
        <v>1</v>
      </c>
      <c r="AU79">
        <v>0</v>
      </c>
      <c r="AV79">
        <v>0</v>
      </c>
      <c r="AW79">
        <v>0</v>
      </c>
      <c r="AX79">
        <v>1</v>
      </c>
    </row>
    <row r="80" spans="1:50" x14ac:dyDescent="0.35">
      <c r="A80" t="s">
        <v>82</v>
      </c>
      <c r="B80" s="1">
        <v>43678</v>
      </c>
      <c r="C80" s="1">
        <v>43780</v>
      </c>
      <c r="D80">
        <v>1</v>
      </c>
      <c r="E80">
        <v>1</v>
      </c>
      <c r="F80">
        <v>0</v>
      </c>
      <c r="G80">
        <v>0</v>
      </c>
      <c r="H80">
        <v>0</v>
      </c>
      <c r="I80">
        <v>0</v>
      </c>
      <c r="J80">
        <v>1</v>
      </c>
      <c r="K80">
        <v>1</v>
      </c>
      <c r="L80">
        <v>0</v>
      </c>
      <c r="M80">
        <v>0</v>
      </c>
      <c r="N80">
        <v>0</v>
      </c>
      <c r="O80">
        <v>0</v>
      </c>
      <c r="P80">
        <v>0</v>
      </c>
      <c r="Q80">
        <v>0</v>
      </c>
      <c r="R80">
        <v>0</v>
      </c>
      <c r="S80">
        <v>0</v>
      </c>
      <c r="T80">
        <v>0</v>
      </c>
      <c r="U80">
        <v>1</v>
      </c>
      <c r="V80">
        <v>0</v>
      </c>
      <c r="W80">
        <v>1</v>
      </c>
      <c r="X80">
        <v>0</v>
      </c>
      <c r="Y80">
        <v>1</v>
      </c>
      <c r="Z80">
        <v>1</v>
      </c>
      <c r="AA80">
        <v>0</v>
      </c>
      <c r="AB80">
        <v>1</v>
      </c>
      <c r="AC80">
        <v>1</v>
      </c>
      <c r="AD80">
        <v>0</v>
      </c>
      <c r="AE80">
        <v>0</v>
      </c>
      <c r="AF80">
        <v>0</v>
      </c>
      <c r="AG80">
        <v>1</v>
      </c>
      <c r="AH80">
        <v>0</v>
      </c>
      <c r="AI80">
        <v>1</v>
      </c>
      <c r="AJ80">
        <v>1</v>
      </c>
      <c r="AK80">
        <v>0</v>
      </c>
      <c r="AL80">
        <v>0</v>
      </c>
      <c r="AM80">
        <v>0</v>
      </c>
      <c r="AN80">
        <v>0</v>
      </c>
      <c r="AO80">
        <v>0</v>
      </c>
      <c r="AP80">
        <v>0</v>
      </c>
      <c r="AQ80">
        <v>0</v>
      </c>
      <c r="AR80">
        <v>1</v>
      </c>
      <c r="AS80">
        <v>1</v>
      </c>
      <c r="AT80">
        <v>1</v>
      </c>
      <c r="AU80">
        <v>0</v>
      </c>
      <c r="AV80">
        <v>0</v>
      </c>
      <c r="AW80">
        <v>1</v>
      </c>
      <c r="AX80">
        <v>1</v>
      </c>
    </row>
    <row r="81" spans="1:50" x14ac:dyDescent="0.35">
      <c r="A81" t="s">
        <v>82</v>
      </c>
      <c r="B81" s="1">
        <v>43781</v>
      </c>
      <c r="C81" s="1">
        <v>43870</v>
      </c>
      <c r="D81">
        <v>1</v>
      </c>
      <c r="E81">
        <v>1</v>
      </c>
      <c r="F81">
        <v>0</v>
      </c>
      <c r="G81">
        <v>0</v>
      </c>
      <c r="H81">
        <v>0</v>
      </c>
      <c r="I81">
        <v>0</v>
      </c>
      <c r="J81">
        <v>1</v>
      </c>
      <c r="K81">
        <v>1</v>
      </c>
      <c r="L81">
        <v>0</v>
      </c>
      <c r="M81">
        <v>0</v>
      </c>
      <c r="N81">
        <v>0</v>
      </c>
      <c r="O81">
        <v>0</v>
      </c>
      <c r="P81">
        <v>0</v>
      </c>
      <c r="Q81">
        <v>0</v>
      </c>
      <c r="R81">
        <v>0</v>
      </c>
      <c r="S81">
        <v>0</v>
      </c>
      <c r="T81">
        <v>0</v>
      </c>
      <c r="U81">
        <v>1</v>
      </c>
      <c r="V81">
        <v>0</v>
      </c>
      <c r="W81">
        <v>1</v>
      </c>
      <c r="X81">
        <v>0</v>
      </c>
      <c r="Y81">
        <v>1</v>
      </c>
      <c r="Z81">
        <v>1</v>
      </c>
      <c r="AA81">
        <v>0</v>
      </c>
      <c r="AB81">
        <v>1</v>
      </c>
      <c r="AC81">
        <v>1</v>
      </c>
      <c r="AD81">
        <v>0</v>
      </c>
      <c r="AE81">
        <v>0</v>
      </c>
      <c r="AF81">
        <v>0</v>
      </c>
      <c r="AG81">
        <v>1</v>
      </c>
      <c r="AH81">
        <v>0</v>
      </c>
      <c r="AI81">
        <v>1</v>
      </c>
      <c r="AJ81">
        <v>1</v>
      </c>
      <c r="AK81">
        <v>0</v>
      </c>
      <c r="AL81">
        <v>0</v>
      </c>
      <c r="AM81">
        <v>0</v>
      </c>
      <c r="AN81">
        <v>0</v>
      </c>
      <c r="AO81">
        <v>0</v>
      </c>
      <c r="AP81">
        <v>0</v>
      </c>
      <c r="AQ81">
        <v>0</v>
      </c>
      <c r="AR81">
        <v>1</v>
      </c>
      <c r="AS81">
        <v>1</v>
      </c>
      <c r="AT81">
        <v>1</v>
      </c>
      <c r="AU81">
        <v>0</v>
      </c>
      <c r="AV81">
        <v>0</v>
      </c>
      <c r="AW81">
        <v>1</v>
      </c>
      <c r="AX81">
        <v>1</v>
      </c>
    </row>
    <row r="82" spans="1:50" x14ac:dyDescent="0.35">
      <c r="A82" t="s">
        <v>82</v>
      </c>
      <c r="B82" s="1">
        <v>43871</v>
      </c>
      <c r="C82" s="1">
        <v>43928</v>
      </c>
      <c r="D82">
        <v>1</v>
      </c>
      <c r="E82">
        <v>1</v>
      </c>
      <c r="F82">
        <v>0</v>
      </c>
      <c r="G82">
        <v>0</v>
      </c>
      <c r="H82">
        <v>0</v>
      </c>
      <c r="I82">
        <v>0</v>
      </c>
      <c r="J82">
        <v>1</v>
      </c>
      <c r="K82">
        <v>1</v>
      </c>
      <c r="L82">
        <v>0</v>
      </c>
      <c r="M82">
        <v>0</v>
      </c>
      <c r="N82">
        <v>0</v>
      </c>
      <c r="O82">
        <v>0</v>
      </c>
      <c r="P82">
        <v>0</v>
      </c>
      <c r="Q82">
        <v>0</v>
      </c>
      <c r="R82">
        <v>0</v>
      </c>
      <c r="S82">
        <v>0</v>
      </c>
      <c r="T82">
        <v>0</v>
      </c>
      <c r="U82">
        <v>1</v>
      </c>
      <c r="V82">
        <v>0</v>
      </c>
      <c r="W82">
        <v>1</v>
      </c>
      <c r="X82">
        <v>0</v>
      </c>
      <c r="Y82">
        <v>1</v>
      </c>
      <c r="Z82">
        <v>1</v>
      </c>
      <c r="AA82">
        <v>0</v>
      </c>
      <c r="AB82">
        <v>1</v>
      </c>
      <c r="AC82">
        <v>1</v>
      </c>
      <c r="AD82">
        <v>0</v>
      </c>
      <c r="AE82">
        <v>0</v>
      </c>
      <c r="AF82">
        <v>0</v>
      </c>
      <c r="AG82">
        <v>1</v>
      </c>
      <c r="AH82">
        <v>0</v>
      </c>
      <c r="AI82">
        <v>1</v>
      </c>
      <c r="AJ82">
        <v>1</v>
      </c>
      <c r="AK82">
        <v>0</v>
      </c>
      <c r="AL82">
        <v>0</v>
      </c>
      <c r="AM82">
        <v>0</v>
      </c>
      <c r="AN82">
        <v>0</v>
      </c>
      <c r="AO82">
        <v>0</v>
      </c>
      <c r="AP82">
        <v>0</v>
      </c>
      <c r="AQ82">
        <v>0</v>
      </c>
      <c r="AR82">
        <v>1</v>
      </c>
      <c r="AS82">
        <v>1</v>
      </c>
      <c r="AT82">
        <v>1</v>
      </c>
      <c r="AU82">
        <v>0</v>
      </c>
      <c r="AV82">
        <v>0</v>
      </c>
      <c r="AW82">
        <v>1</v>
      </c>
      <c r="AX82">
        <v>1</v>
      </c>
    </row>
    <row r="83" spans="1:50" x14ac:dyDescent="0.35">
      <c r="A83" t="s">
        <v>82</v>
      </c>
      <c r="B83" s="1">
        <v>43929</v>
      </c>
      <c r="C83" s="1">
        <v>44285</v>
      </c>
      <c r="D83">
        <v>1</v>
      </c>
      <c r="E83">
        <v>1</v>
      </c>
      <c r="F83">
        <v>0</v>
      </c>
      <c r="G83">
        <v>0</v>
      </c>
      <c r="H83">
        <v>0</v>
      </c>
      <c r="I83">
        <v>0</v>
      </c>
      <c r="J83">
        <v>1</v>
      </c>
      <c r="K83">
        <v>1</v>
      </c>
      <c r="L83">
        <v>0</v>
      </c>
      <c r="M83">
        <v>0</v>
      </c>
      <c r="N83">
        <v>0</v>
      </c>
      <c r="O83">
        <v>0</v>
      </c>
      <c r="P83">
        <v>0</v>
      </c>
      <c r="Q83">
        <v>0</v>
      </c>
      <c r="R83">
        <v>0</v>
      </c>
      <c r="S83">
        <v>0</v>
      </c>
      <c r="T83">
        <v>0</v>
      </c>
      <c r="U83">
        <v>1</v>
      </c>
      <c r="V83">
        <v>0</v>
      </c>
      <c r="W83">
        <v>1</v>
      </c>
      <c r="X83">
        <v>0</v>
      </c>
      <c r="Y83">
        <v>1</v>
      </c>
      <c r="Z83">
        <v>1</v>
      </c>
      <c r="AA83">
        <v>0</v>
      </c>
      <c r="AB83">
        <v>1</v>
      </c>
      <c r="AC83">
        <v>1</v>
      </c>
      <c r="AD83">
        <v>0</v>
      </c>
      <c r="AE83">
        <v>0</v>
      </c>
      <c r="AF83">
        <v>0</v>
      </c>
      <c r="AG83">
        <v>1</v>
      </c>
      <c r="AH83">
        <v>0</v>
      </c>
      <c r="AI83">
        <v>1</v>
      </c>
      <c r="AJ83">
        <v>1</v>
      </c>
      <c r="AK83">
        <v>0</v>
      </c>
      <c r="AL83">
        <v>0</v>
      </c>
      <c r="AM83">
        <v>0</v>
      </c>
      <c r="AN83">
        <v>0</v>
      </c>
      <c r="AO83">
        <v>0</v>
      </c>
      <c r="AP83">
        <v>0</v>
      </c>
      <c r="AQ83">
        <v>0</v>
      </c>
      <c r="AR83">
        <v>1</v>
      </c>
      <c r="AS83">
        <v>1</v>
      </c>
      <c r="AT83">
        <v>1</v>
      </c>
      <c r="AU83">
        <v>0</v>
      </c>
      <c r="AV83">
        <v>0</v>
      </c>
      <c r="AW83">
        <v>1</v>
      </c>
      <c r="AX83">
        <v>1</v>
      </c>
    </row>
    <row r="84" spans="1:50" x14ac:dyDescent="0.35">
      <c r="A84" t="s">
        <v>82</v>
      </c>
      <c r="B84" s="1">
        <v>44286</v>
      </c>
      <c r="C84" s="1">
        <v>44409</v>
      </c>
      <c r="D84">
        <v>1</v>
      </c>
      <c r="E84">
        <v>1</v>
      </c>
      <c r="F84">
        <v>0</v>
      </c>
      <c r="G84">
        <v>0</v>
      </c>
      <c r="H84">
        <v>0</v>
      </c>
      <c r="I84">
        <v>0</v>
      </c>
      <c r="J84">
        <v>1</v>
      </c>
      <c r="K84">
        <v>1</v>
      </c>
      <c r="L84">
        <v>0</v>
      </c>
      <c r="M84">
        <v>0</v>
      </c>
      <c r="N84">
        <v>0</v>
      </c>
      <c r="O84">
        <v>0</v>
      </c>
      <c r="P84">
        <v>0</v>
      </c>
      <c r="Q84">
        <v>0</v>
      </c>
      <c r="R84">
        <v>0</v>
      </c>
      <c r="S84">
        <v>0</v>
      </c>
      <c r="T84">
        <v>0</v>
      </c>
      <c r="U84">
        <v>1</v>
      </c>
      <c r="V84">
        <v>0</v>
      </c>
      <c r="W84">
        <v>1</v>
      </c>
      <c r="X84">
        <v>0</v>
      </c>
      <c r="Y84">
        <v>1</v>
      </c>
      <c r="Z84">
        <v>1</v>
      </c>
      <c r="AA84">
        <v>0</v>
      </c>
      <c r="AB84">
        <v>1</v>
      </c>
      <c r="AC84">
        <v>1</v>
      </c>
      <c r="AD84">
        <v>0</v>
      </c>
      <c r="AE84">
        <v>0</v>
      </c>
      <c r="AF84">
        <v>0</v>
      </c>
      <c r="AG84">
        <v>1</v>
      </c>
      <c r="AH84">
        <v>0</v>
      </c>
      <c r="AI84">
        <v>1</v>
      </c>
      <c r="AJ84">
        <v>1</v>
      </c>
      <c r="AK84">
        <v>0</v>
      </c>
      <c r="AL84">
        <v>0</v>
      </c>
      <c r="AM84">
        <v>0</v>
      </c>
      <c r="AN84">
        <v>0</v>
      </c>
      <c r="AO84">
        <v>0</v>
      </c>
      <c r="AP84">
        <v>0</v>
      </c>
      <c r="AQ84">
        <v>0</v>
      </c>
      <c r="AR84">
        <v>1</v>
      </c>
      <c r="AS84">
        <v>1</v>
      </c>
      <c r="AT84">
        <v>1</v>
      </c>
      <c r="AU84">
        <v>0</v>
      </c>
      <c r="AV84">
        <v>0</v>
      </c>
      <c r="AW84">
        <v>1</v>
      </c>
      <c r="AX84">
        <v>1</v>
      </c>
    </row>
    <row r="85" spans="1:50" x14ac:dyDescent="0.35">
      <c r="A85" t="s">
        <v>83</v>
      </c>
      <c r="B85" s="1">
        <v>43678</v>
      </c>
      <c r="C85" s="1">
        <v>44007</v>
      </c>
      <c r="D85">
        <v>1</v>
      </c>
      <c r="E85">
        <v>1</v>
      </c>
      <c r="F85">
        <v>0</v>
      </c>
      <c r="G85">
        <v>0</v>
      </c>
      <c r="H85">
        <v>0</v>
      </c>
      <c r="I85">
        <v>0</v>
      </c>
      <c r="J85">
        <v>1</v>
      </c>
      <c r="K85">
        <v>1</v>
      </c>
      <c r="L85">
        <v>0</v>
      </c>
      <c r="M85">
        <v>0</v>
      </c>
      <c r="N85">
        <v>0</v>
      </c>
      <c r="O85">
        <v>0</v>
      </c>
      <c r="P85">
        <v>0</v>
      </c>
      <c r="Q85">
        <v>0</v>
      </c>
      <c r="R85">
        <v>0</v>
      </c>
      <c r="S85">
        <v>0</v>
      </c>
      <c r="T85">
        <v>0</v>
      </c>
      <c r="U85">
        <v>1</v>
      </c>
      <c r="V85">
        <v>1</v>
      </c>
      <c r="W85">
        <v>1</v>
      </c>
      <c r="X85">
        <v>0</v>
      </c>
      <c r="Y85">
        <v>1</v>
      </c>
      <c r="Z85">
        <v>0</v>
      </c>
      <c r="AA85">
        <v>0</v>
      </c>
      <c r="AB85">
        <v>0</v>
      </c>
      <c r="AC85">
        <v>0</v>
      </c>
      <c r="AD85">
        <v>0</v>
      </c>
      <c r="AE85">
        <v>0</v>
      </c>
      <c r="AF85">
        <v>0</v>
      </c>
      <c r="AG85">
        <v>0</v>
      </c>
      <c r="AH85">
        <v>0</v>
      </c>
      <c r="AI85">
        <v>1</v>
      </c>
      <c r="AJ85">
        <v>1</v>
      </c>
      <c r="AK85">
        <v>0</v>
      </c>
      <c r="AL85">
        <v>0</v>
      </c>
      <c r="AM85">
        <v>0</v>
      </c>
      <c r="AN85">
        <v>1</v>
      </c>
      <c r="AO85">
        <v>0</v>
      </c>
      <c r="AP85">
        <v>0</v>
      </c>
      <c r="AQ85">
        <v>0</v>
      </c>
      <c r="AR85">
        <v>1</v>
      </c>
      <c r="AS85">
        <v>1</v>
      </c>
      <c r="AT85">
        <v>1</v>
      </c>
      <c r="AU85">
        <v>0</v>
      </c>
      <c r="AV85">
        <v>0</v>
      </c>
      <c r="AW85">
        <v>0</v>
      </c>
      <c r="AX85">
        <v>1</v>
      </c>
    </row>
    <row r="86" spans="1:50" x14ac:dyDescent="0.35">
      <c r="A86" t="s">
        <v>83</v>
      </c>
      <c r="B86" s="1">
        <v>44008</v>
      </c>
      <c r="C86" s="1">
        <v>44165</v>
      </c>
      <c r="D86">
        <v>1</v>
      </c>
      <c r="E86">
        <v>1</v>
      </c>
      <c r="F86">
        <v>0</v>
      </c>
      <c r="G86">
        <v>0</v>
      </c>
      <c r="H86">
        <v>0</v>
      </c>
      <c r="I86">
        <v>0</v>
      </c>
      <c r="J86">
        <v>1</v>
      </c>
      <c r="K86">
        <v>1</v>
      </c>
      <c r="L86">
        <v>0</v>
      </c>
      <c r="M86">
        <v>0</v>
      </c>
      <c r="N86">
        <v>0</v>
      </c>
      <c r="O86">
        <v>0</v>
      </c>
      <c r="P86">
        <v>0</v>
      </c>
      <c r="Q86">
        <v>0</v>
      </c>
      <c r="R86">
        <v>0</v>
      </c>
      <c r="S86">
        <v>0</v>
      </c>
      <c r="T86">
        <v>0</v>
      </c>
      <c r="U86">
        <v>1</v>
      </c>
      <c r="V86">
        <v>1</v>
      </c>
      <c r="W86">
        <v>1</v>
      </c>
      <c r="X86">
        <v>0</v>
      </c>
      <c r="Y86">
        <v>1</v>
      </c>
      <c r="Z86">
        <v>0</v>
      </c>
      <c r="AA86">
        <v>0</v>
      </c>
      <c r="AB86">
        <v>0</v>
      </c>
      <c r="AC86">
        <v>0</v>
      </c>
      <c r="AD86">
        <v>0</v>
      </c>
      <c r="AE86">
        <v>0</v>
      </c>
      <c r="AF86">
        <v>0</v>
      </c>
      <c r="AG86">
        <v>0</v>
      </c>
      <c r="AH86">
        <v>0</v>
      </c>
      <c r="AI86">
        <v>1</v>
      </c>
      <c r="AJ86">
        <v>1</v>
      </c>
      <c r="AK86">
        <v>0</v>
      </c>
      <c r="AL86">
        <v>0</v>
      </c>
      <c r="AM86">
        <v>0</v>
      </c>
      <c r="AN86">
        <v>1</v>
      </c>
      <c r="AO86">
        <v>0</v>
      </c>
      <c r="AP86">
        <v>0</v>
      </c>
      <c r="AQ86">
        <v>0</v>
      </c>
      <c r="AR86">
        <v>1</v>
      </c>
      <c r="AS86">
        <v>1</v>
      </c>
      <c r="AT86">
        <v>1</v>
      </c>
      <c r="AU86">
        <v>0</v>
      </c>
      <c r="AV86">
        <v>0</v>
      </c>
      <c r="AW86">
        <v>0</v>
      </c>
      <c r="AX86">
        <v>1</v>
      </c>
    </row>
    <row r="87" spans="1:50" x14ac:dyDescent="0.35">
      <c r="A87" t="s">
        <v>83</v>
      </c>
      <c r="B87" s="1">
        <v>44166</v>
      </c>
      <c r="C87" s="1">
        <v>44409</v>
      </c>
      <c r="D87">
        <v>1</v>
      </c>
      <c r="E87">
        <v>1</v>
      </c>
      <c r="F87">
        <v>0</v>
      </c>
      <c r="G87">
        <v>0</v>
      </c>
      <c r="H87">
        <v>0</v>
      </c>
      <c r="I87">
        <v>0</v>
      </c>
      <c r="J87">
        <v>1</v>
      </c>
      <c r="K87">
        <v>1</v>
      </c>
      <c r="L87">
        <v>0</v>
      </c>
      <c r="M87">
        <v>0</v>
      </c>
      <c r="N87">
        <v>0</v>
      </c>
      <c r="O87">
        <v>0</v>
      </c>
      <c r="P87">
        <v>0</v>
      </c>
      <c r="Q87">
        <v>0</v>
      </c>
      <c r="R87">
        <v>0</v>
      </c>
      <c r="S87">
        <v>0</v>
      </c>
      <c r="T87">
        <v>0</v>
      </c>
      <c r="U87">
        <v>1</v>
      </c>
      <c r="V87">
        <v>1</v>
      </c>
      <c r="W87">
        <v>1</v>
      </c>
      <c r="X87">
        <v>0</v>
      </c>
      <c r="Y87">
        <v>1</v>
      </c>
      <c r="Z87">
        <v>0</v>
      </c>
      <c r="AA87">
        <v>0</v>
      </c>
      <c r="AB87">
        <v>0</v>
      </c>
      <c r="AC87">
        <v>0</v>
      </c>
      <c r="AD87">
        <v>0</v>
      </c>
      <c r="AE87">
        <v>0</v>
      </c>
      <c r="AF87">
        <v>0</v>
      </c>
      <c r="AG87">
        <v>0</v>
      </c>
      <c r="AH87">
        <v>0</v>
      </c>
      <c r="AI87">
        <v>1</v>
      </c>
      <c r="AJ87">
        <v>1</v>
      </c>
      <c r="AK87">
        <v>0</v>
      </c>
      <c r="AL87">
        <v>0</v>
      </c>
      <c r="AM87">
        <v>0</v>
      </c>
      <c r="AN87">
        <v>1</v>
      </c>
      <c r="AO87">
        <v>0</v>
      </c>
      <c r="AP87">
        <v>0</v>
      </c>
      <c r="AQ87">
        <v>0</v>
      </c>
      <c r="AR87">
        <v>1</v>
      </c>
      <c r="AS87">
        <v>1</v>
      </c>
      <c r="AT87">
        <v>1</v>
      </c>
      <c r="AU87">
        <v>0</v>
      </c>
      <c r="AV87">
        <v>0</v>
      </c>
      <c r="AW87">
        <v>0</v>
      </c>
      <c r="AX87">
        <v>1</v>
      </c>
    </row>
    <row r="88" spans="1:50" x14ac:dyDescent="0.35">
      <c r="A88" t="s">
        <v>84</v>
      </c>
      <c r="B88" s="1">
        <v>43678</v>
      </c>
      <c r="C88" s="1">
        <v>44318</v>
      </c>
      <c r="D88">
        <v>1</v>
      </c>
      <c r="E88">
        <v>1</v>
      </c>
      <c r="F88">
        <v>0</v>
      </c>
      <c r="G88">
        <v>0</v>
      </c>
      <c r="H88">
        <v>0</v>
      </c>
      <c r="I88">
        <v>0</v>
      </c>
      <c r="J88">
        <v>0</v>
      </c>
      <c r="K88">
        <v>1</v>
      </c>
      <c r="L88">
        <v>0</v>
      </c>
      <c r="M88">
        <v>0</v>
      </c>
      <c r="N88">
        <v>0</v>
      </c>
      <c r="O88">
        <v>0</v>
      </c>
      <c r="P88">
        <v>0</v>
      </c>
      <c r="Q88">
        <v>0</v>
      </c>
      <c r="R88">
        <v>0</v>
      </c>
      <c r="S88">
        <v>0</v>
      </c>
      <c r="T88">
        <v>0</v>
      </c>
      <c r="U88">
        <v>1</v>
      </c>
      <c r="V88">
        <v>0</v>
      </c>
      <c r="W88">
        <v>1</v>
      </c>
      <c r="X88">
        <v>0</v>
      </c>
      <c r="Y88">
        <v>1</v>
      </c>
      <c r="Z88">
        <v>1</v>
      </c>
      <c r="AA88">
        <v>1</v>
      </c>
      <c r="AB88">
        <v>1</v>
      </c>
      <c r="AC88">
        <v>0</v>
      </c>
      <c r="AD88">
        <v>0</v>
      </c>
      <c r="AE88">
        <v>0</v>
      </c>
      <c r="AF88">
        <v>0</v>
      </c>
      <c r="AG88">
        <v>0</v>
      </c>
      <c r="AH88">
        <v>0</v>
      </c>
      <c r="AI88">
        <v>1</v>
      </c>
      <c r="AJ88">
        <v>1</v>
      </c>
      <c r="AK88">
        <v>0</v>
      </c>
      <c r="AL88">
        <v>0</v>
      </c>
      <c r="AM88">
        <v>0</v>
      </c>
      <c r="AN88">
        <v>0</v>
      </c>
      <c r="AO88">
        <v>0</v>
      </c>
      <c r="AP88">
        <v>0</v>
      </c>
      <c r="AQ88">
        <v>0</v>
      </c>
      <c r="AR88">
        <v>1</v>
      </c>
      <c r="AS88">
        <v>1</v>
      </c>
      <c r="AT88">
        <v>1</v>
      </c>
      <c r="AU88">
        <v>0</v>
      </c>
      <c r="AV88">
        <v>0</v>
      </c>
      <c r="AW88">
        <v>0</v>
      </c>
      <c r="AX88">
        <v>1</v>
      </c>
    </row>
    <row r="89" spans="1:50" x14ac:dyDescent="0.35">
      <c r="A89" t="s">
        <v>84</v>
      </c>
      <c r="B89" s="1">
        <v>44319</v>
      </c>
      <c r="C89" s="1">
        <v>44408</v>
      </c>
      <c r="D89">
        <v>1</v>
      </c>
      <c r="E89">
        <v>1</v>
      </c>
      <c r="F89">
        <v>0</v>
      </c>
      <c r="G89">
        <v>0</v>
      </c>
      <c r="H89">
        <v>0</v>
      </c>
      <c r="I89">
        <v>0</v>
      </c>
      <c r="J89">
        <v>0</v>
      </c>
      <c r="K89">
        <v>1</v>
      </c>
      <c r="L89">
        <v>0</v>
      </c>
      <c r="M89">
        <v>0</v>
      </c>
      <c r="N89">
        <v>0</v>
      </c>
      <c r="O89">
        <v>0</v>
      </c>
      <c r="P89">
        <v>0</v>
      </c>
      <c r="Q89">
        <v>0</v>
      </c>
      <c r="R89">
        <v>0</v>
      </c>
      <c r="S89">
        <v>0</v>
      </c>
      <c r="T89">
        <v>0</v>
      </c>
      <c r="U89">
        <v>1</v>
      </c>
      <c r="V89">
        <v>0</v>
      </c>
      <c r="W89">
        <v>1</v>
      </c>
      <c r="X89">
        <v>0</v>
      </c>
      <c r="Y89">
        <v>1</v>
      </c>
      <c r="Z89">
        <v>1</v>
      </c>
      <c r="AA89">
        <v>1</v>
      </c>
      <c r="AB89">
        <v>1</v>
      </c>
      <c r="AC89">
        <v>0</v>
      </c>
      <c r="AD89">
        <v>0</v>
      </c>
      <c r="AE89">
        <v>0</v>
      </c>
      <c r="AF89">
        <v>0</v>
      </c>
      <c r="AG89">
        <v>0</v>
      </c>
      <c r="AH89">
        <v>0</v>
      </c>
      <c r="AI89">
        <v>1</v>
      </c>
      <c r="AJ89">
        <v>1</v>
      </c>
      <c r="AK89">
        <v>0</v>
      </c>
      <c r="AL89">
        <v>0</v>
      </c>
      <c r="AM89">
        <v>0</v>
      </c>
      <c r="AN89">
        <v>0</v>
      </c>
      <c r="AO89">
        <v>0</v>
      </c>
      <c r="AP89">
        <v>0</v>
      </c>
      <c r="AQ89">
        <v>0</v>
      </c>
      <c r="AR89">
        <v>1</v>
      </c>
      <c r="AS89">
        <v>1</v>
      </c>
      <c r="AT89">
        <v>1</v>
      </c>
      <c r="AU89">
        <v>0</v>
      </c>
      <c r="AV89">
        <v>0</v>
      </c>
      <c r="AW89">
        <v>0</v>
      </c>
      <c r="AX89">
        <v>1</v>
      </c>
    </row>
    <row r="90" spans="1:50" x14ac:dyDescent="0.35">
      <c r="A90" t="s">
        <v>84</v>
      </c>
      <c r="B90" s="1">
        <v>44409</v>
      </c>
      <c r="C90" s="1">
        <v>44409</v>
      </c>
      <c r="D90">
        <v>1</v>
      </c>
      <c r="E90">
        <v>1</v>
      </c>
      <c r="F90">
        <v>0</v>
      </c>
      <c r="G90">
        <v>0</v>
      </c>
      <c r="H90">
        <v>0</v>
      </c>
      <c r="I90">
        <v>0</v>
      </c>
      <c r="J90">
        <v>0</v>
      </c>
      <c r="K90">
        <v>1</v>
      </c>
      <c r="L90">
        <v>0</v>
      </c>
      <c r="M90">
        <v>0</v>
      </c>
      <c r="N90">
        <v>0</v>
      </c>
      <c r="O90">
        <v>0</v>
      </c>
      <c r="P90">
        <v>0</v>
      </c>
      <c r="Q90">
        <v>0</v>
      </c>
      <c r="R90">
        <v>0</v>
      </c>
      <c r="S90">
        <v>0</v>
      </c>
      <c r="T90">
        <v>0</v>
      </c>
      <c r="U90">
        <v>1</v>
      </c>
      <c r="V90">
        <v>1</v>
      </c>
      <c r="W90">
        <v>1</v>
      </c>
      <c r="X90">
        <v>0</v>
      </c>
      <c r="Y90">
        <v>1</v>
      </c>
      <c r="Z90">
        <v>1</v>
      </c>
      <c r="AA90">
        <v>1</v>
      </c>
      <c r="AB90">
        <v>1</v>
      </c>
      <c r="AC90">
        <v>0</v>
      </c>
      <c r="AD90">
        <v>0</v>
      </c>
      <c r="AE90">
        <v>0</v>
      </c>
      <c r="AF90">
        <v>0</v>
      </c>
      <c r="AG90">
        <v>0</v>
      </c>
      <c r="AH90">
        <v>0</v>
      </c>
      <c r="AI90">
        <v>1</v>
      </c>
      <c r="AJ90">
        <v>1</v>
      </c>
      <c r="AK90">
        <v>0</v>
      </c>
      <c r="AL90">
        <v>0</v>
      </c>
      <c r="AM90">
        <v>0</v>
      </c>
      <c r="AN90">
        <v>0</v>
      </c>
      <c r="AO90">
        <v>0</v>
      </c>
      <c r="AP90">
        <v>0</v>
      </c>
      <c r="AQ90">
        <v>0</v>
      </c>
      <c r="AR90">
        <v>1</v>
      </c>
      <c r="AS90">
        <v>1</v>
      </c>
      <c r="AT90">
        <v>1</v>
      </c>
      <c r="AU90">
        <v>0</v>
      </c>
      <c r="AV90">
        <v>0</v>
      </c>
      <c r="AW90">
        <v>0</v>
      </c>
      <c r="AX90">
        <v>1</v>
      </c>
    </row>
    <row r="91" spans="1:50" x14ac:dyDescent="0.35">
      <c r="A91" t="s">
        <v>85</v>
      </c>
      <c r="B91" s="1">
        <v>43678</v>
      </c>
      <c r="C91" s="1">
        <v>44409</v>
      </c>
      <c r="D91">
        <v>1</v>
      </c>
      <c r="E91">
        <v>1</v>
      </c>
      <c r="F91">
        <v>0</v>
      </c>
      <c r="G91">
        <v>0</v>
      </c>
      <c r="H91">
        <v>0</v>
      </c>
      <c r="I91">
        <v>0</v>
      </c>
      <c r="J91">
        <v>0</v>
      </c>
      <c r="K91">
        <v>1</v>
      </c>
      <c r="L91">
        <v>0</v>
      </c>
      <c r="M91">
        <v>1</v>
      </c>
      <c r="N91">
        <v>0</v>
      </c>
      <c r="O91">
        <v>0</v>
      </c>
      <c r="P91">
        <v>0</v>
      </c>
      <c r="Q91">
        <v>1</v>
      </c>
      <c r="R91">
        <v>1</v>
      </c>
      <c r="S91">
        <v>0</v>
      </c>
      <c r="T91">
        <v>0</v>
      </c>
      <c r="U91">
        <v>1</v>
      </c>
      <c r="V91">
        <v>0</v>
      </c>
      <c r="W91">
        <v>0</v>
      </c>
      <c r="X91">
        <v>0</v>
      </c>
      <c r="Y91">
        <v>1</v>
      </c>
      <c r="Z91">
        <v>0</v>
      </c>
      <c r="AA91">
        <v>0</v>
      </c>
      <c r="AB91">
        <v>0</v>
      </c>
      <c r="AC91">
        <v>0</v>
      </c>
      <c r="AD91">
        <v>0</v>
      </c>
      <c r="AE91">
        <v>0</v>
      </c>
      <c r="AF91">
        <v>0</v>
      </c>
      <c r="AG91">
        <v>0</v>
      </c>
      <c r="AH91">
        <v>0</v>
      </c>
      <c r="AI91">
        <v>1</v>
      </c>
      <c r="AJ91">
        <v>1</v>
      </c>
      <c r="AK91">
        <v>0</v>
      </c>
      <c r="AL91">
        <v>0</v>
      </c>
      <c r="AM91">
        <v>0</v>
      </c>
      <c r="AN91">
        <v>0</v>
      </c>
      <c r="AO91">
        <v>0</v>
      </c>
      <c r="AP91">
        <v>0</v>
      </c>
      <c r="AQ91">
        <v>0</v>
      </c>
      <c r="AR91">
        <v>1</v>
      </c>
      <c r="AS91">
        <v>1</v>
      </c>
      <c r="AT91">
        <v>1</v>
      </c>
      <c r="AU91">
        <v>0</v>
      </c>
      <c r="AV91">
        <v>0</v>
      </c>
      <c r="AW91">
        <v>0</v>
      </c>
      <c r="AX91">
        <v>1</v>
      </c>
    </row>
    <row r="92" spans="1:50" x14ac:dyDescent="0.35">
      <c r="A92" t="s">
        <v>86</v>
      </c>
      <c r="B92" s="1">
        <v>43678</v>
      </c>
      <c r="C92" s="1">
        <v>44135</v>
      </c>
      <c r="D92">
        <v>0</v>
      </c>
      <c r="E92" t="s">
        <v>50</v>
      </c>
      <c r="F92" t="s">
        <v>50</v>
      </c>
      <c r="G92" t="s">
        <v>50</v>
      </c>
      <c r="H92" t="s">
        <v>50</v>
      </c>
      <c r="I92" t="s">
        <v>50</v>
      </c>
      <c r="J92" t="s">
        <v>50</v>
      </c>
      <c r="K92">
        <v>0</v>
      </c>
      <c r="L92" t="s">
        <v>50</v>
      </c>
      <c r="M92" t="s">
        <v>50</v>
      </c>
      <c r="N92" t="s">
        <v>50</v>
      </c>
      <c r="O92" t="s">
        <v>50</v>
      </c>
      <c r="P92" t="s">
        <v>50</v>
      </c>
      <c r="Q92" t="s">
        <v>50</v>
      </c>
      <c r="R92" t="s">
        <v>50</v>
      </c>
      <c r="S92" t="s">
        <v>50</v>
      </c>
      <c r="T92" t="s">
        <v>50</v>
      </c>
      <c r="U92" t="s">
        <v>50</v>
      </c>
      <c r="V92" t="s">
        <v>50</v>
      </c>
      <c r="W92" t="s">
        <v>50</v>
      </c>
      <c r="X92" t="s">
        <v>50</v>
      </c>
      <c r="Y92" t="s">
        <v>50</v>
      </c>
      <c r="Z92" t="s">
        <v>50</v>
      </c>
      <c r="AA92" t="s">
        <v>50</v>
      </c>
      <c r="AB92" t="s">
        <v>50</v>
      </c>
      <c r="AC92" t="s">
        <v>50</v>
      </c>
      <c r="AD92" t="s">
        <v>50</v>
      </c>
      <c r="AE92" t="s">
        <v>50</v>
      </c>
      <c r="AF92" t="s">
        <v>50</v>
      </c>
      <c r="AG92" t="s">
        <v>50</v>
      </c>
      <c r="AH92" t="s">
        <v>50</v>
      </c>
      <c r="AI92">
        <v>0</v>
      </c>
      <c r="AJ92" t="s">
        <v>50</v>
      </c>
      <c r="AK92" t="s">
        <v>50</v>
      </c>
      <c r="AL92" t="s">
        <v>50</v>
      </c>
      <c r="AM92" t="s">
        <v>50</v>
      </c>
      <c r="AN92" t="s">
        <v>50</v>
      </c>
      <c r="AO92" t="s">
        <v>50</v>
      </c>
      <c r="AP92" t="s">
        <v>50</v>
      </c>
      <c r="AQ92" t="s">
        <v>50</v>
      </c>
      <c r="AR92">
        <v>1</v>
      </c>
      <c r="AS92">
        <v>1</v>
      </c>
      <c r="AT92">
        <v>1</v>
      </c>
      <c r="AU92">
        <v>0</v>
      </c>
      <c r="AV92">
        <v>0</v>
      </c>
      <c r="AW92">
        <v>0</v>
      </c>
      <c r="AX92">
        <v>1</v>
      </c>
    </row>
    <row r="93" spans="1:50" x14ac:dyDescent="0.35">
      <c r="A93" t="s">
        <v>86</v>
      </c>
      <c r="B93" s="1">
        <v>44136</v>
      </c>
      <c r="C93" s="1">
        <v>44305</v>
      </c>
      <c r="D93">
        <v>0</v>
      </c>
      <c r="E93" t="s">
        <v>50</v>
      </c>
      <c r="F93" t="s">
        <v>50</v>
      </c>
      <c r="G93" t="s">
        <v>50</v>
      </c>
      <c r="H93" t="s">
        <v>50</v>
      </c>
      <c r="I93" t="s">
        <v>50</v>
      </c>
      <c r="J93" t="s">
        <v>50</v>
      </c>
      <c r="K93">
        <v>0</v>
      </c>
      <c r="L93" t="s">
        <v>50</v>
      </c>
      <c r="M93" t="s">
        <v>50</v>
      </c>
      <c r="N93" t="s">
        <v>50</v>
      </c>
      <c r="O93" t="s">
        <v>50</v>
      </c>
      <c r="P93" t="s">
        <v>50</v>
      </c>
      <c r="Q93" t="s">
        <v>50</v>
      </c>
      <c r="R93" t="s">
        <v>50</v>
      </c>
      <c r="S93" t="s">
        <v>50</v>
      </c>
      <c r="T93" t="s">
        <v>50</v>
      </c>
      <c r="U93" t="s">
        <v>50</v>
      </c>
      <c r="V93" t="s">
        <v>50</v>
      </c>
      <c r="W93" t="s">
        <v>50</v>
      </c>
      <c r="X93" t="s">
        <v>50</v>
      </c>
      <c r="Y93" t="s">
        <v>50</v>
      </c>
      <c r="Z93" t="s">
        <v>50</v>
      </c>
      <c r="AA93" t="s">
        <v>50</v>
      </c>
      <c r="AB93" t="s">
        <v>50</v>
      </c>
      <c r="AC93" t="s">
        <v>50</v>
      </c>
      <c r="AD93" t="s">
        <v>50</v>
      </c>
      <c r="AE93" t="s">
        <v>50</v>
      </c>
      <c r="AF93" t="s">
        <v>50</v>
      </c>
      <c r="AG93" t="s">
        <v>50</v>
      </c>
      <c r="AH93" t="s">
        <v>50</v>
      </c>
      <c r="AI93">
        <v>0</v>
      </c>
      <c r="AJ93" t="s">
        <v>50</v>
      </c>
      <c r="AK93" t="s">
        <v>50</v>
      </c>
      <c r="AL93" t="s">
        <v>50</v>
      </c>
      <c r="AM93" t="s">
        <v>50</v>
      </c>
      <c r="AN93" t="s">
        <v>50</v>
      </c>
      <c r="AO93" t="s">
        <v>50</v>
      </c>
      <c r="AP93" t="s">
        <v>50</v>
      </c>
      <c r="AQ93" t="s">
        <v>50</v>
      </c>
      <c r="AR93">
        <v>1</v>
      </c>
      <c r="AS93">
        <v>1</v>
      </c>
      <c r="AT93">
        <v>1</v>
      </c>
      <c r="AU93">
        <v>0</v>
      </c>
      <c r="AV93">
        <v>0</v>
      </c>
      <c r="AW93">
        <v>0</v>
      </c>
      <c r="AX93">
        <v>1</v>
      </c>
    </row>
    <row r="94" spans="1:50" x14ac:dyDescent="0.35">
      <c r="A94" t="s">
        <v>86</v>
      </c>
      <c r="B94" s="1">
        <v>44306</v>
      </c>
      <c r="C94" s="1">
        <v>44409</v>
      </c>
      <c r="D94">
        <v>0</v>
      </c>
      <c r="E94" t="s">
        <v>50</v>
      </c>
      <c r="F94" t="s">
        <v>50</v>
      </c>
      <c r="G94" t="s">
        <v>50</v>
      </c>
      <c r="H94" t="s">
        <v>50</v>
      </c>
      <c r="I94" t="s">
        <v>50</v>
      </c>
      <c r="J94" t="s">
        <v>50</v>
      </c>
      <c r="K94">
        <v>0</v>
      </c>
      <c r="L94" t="s">
        <v>50</v>
      </c>
      <c r="M94" t="s">
        <v>50</v>
      </c>
      <c r="N94" t="s">
        <v>50</v>
      </c>
      <c r="O94" t="s">
        <v>50</v>
      </c>
      <c r="P94" t="s">
        <v>50</v>
      </c>
      <c r="Q94" t="s">
        <v>50</v>
      </c>
      <c r="R94" t="s">
        <v>50</v>
      </c>
      <c r="S94" t="s">
        <v>50</v>
      </c>
      <c r="T94" t="s">
        <v>50</v>
      </c>
      <c r="U94" t="s">
        <v>50</v>
      </c>
      <c r="V94" t="s">
        <v>50</v>
      </c>
      <c r="W94" t="s">
        <v>50</v>
      </c>
      <c r="X94" t="s">
        <v>50</v>
      </c>
      <c r="Y94" t="s">
        <v>50</v>
      </c>
      <c r="Z94" t="s">
        <v>50</v>
      </c>
      <c r="AA94" t="s">
        <v>50</v>
      </c>
      <c r="AB94" t="s">
        <v>50</v>
      </c>
      <c r="AC94" t="s">
        <v>50</v>
      </c>
      <c r="AD94" t="s">
        <v>50</v>
      </c>
      <c r="AE94" t="s">
        <v>50</v>
      </c>
      <c r="AF94" t="s">
        <v>50</v>
      </c>
      <c r="AG94" t="s">
        <v>50</v>
      </c>
      <c r="AH94" t="s">
        <v>50</v>
      </c>
      <c r="AI94">
        <v>0</v>
      </c>
      <c r="AJ94" t="s">
        <v>50</v>
      </c>
      <c r="AK94" t="s">
        <v>50</v>
      </c>
      <c r="AL94" t="s">
        <v>50</v>
      </c>
      <c r="AM94" t="s">
        <v>50</v>
      </c>
      <c r="AN94" t="s">
        <v>50</v>
      </c>
      <c r="AO94" t="s">
        <v>50</v>
      </c>
      <c r="AP94" t="s">
        <v>50</v>
      </c>
      <c r="AQ94" t="s">
        <v>50</v>
      </c>
      <c r="AR94">
        <v>1</v>
      </c>
      <c r="AS94">
        <v>1</v>
      </c>
      <c r="AT94">
        <v>1</v>
      </c>
      <c r="AU94">
        <v>0</v>
      </c>
      <c r="AV94">
        <v>0</v>
      </c>
      <c r="AW94">
        <v>0</v>
      </c>
      <c r="AX94">
        <v>1</v>
      </c>
    </row>
    <row r="95" spans="1:50" x14ac:dyDescent="0.35">
      <c r="A95" t="s">
        <v>87</v>
      </c>
      <c r="B95" s="1">
        <v>43678</v>
      </c>
      <c r="C95" s="1">
        <v>44137</v>
      </c>
      <c r="D95">
        <v>1</v>
      </c>
      <c r="E95">
        <v>0</v>
      </c>
      <c r="F95">
        <v>0</v>
      </c>
      <c r="G95">
        <v>0</v>
      </c>
      <c r="H95">
        <v>1</v>
      </c>
      <c r="I95">
        <v>0</v>
      </c>
      <c r="J95">
        <v>0</v>
      </c>
      <c r="K95">
        <v>0</v>
      </c>
      <c r="L95" t="s">
        <v>50</v>
      </c>
      <c r="M95" t="s">
        <v>50</v>
      </c>
      <c r="N95" t="s">
        <v>50</v>
      </c>
      <c r="O95" t="s">
        <v>50</v>
      </c>
      <c r="P95" t="s">
        <v>50</v>
      </c>
      <c r="Q95" t="s">
        <v>50</v>
      </c>
      <c r="R95" t="s">
        <v>50</v>
      </c>
      <c r="S95" t="s">
        <v>50</v>
      </c>
      <c r="T95" t="s">
        <v>50</v>
      </c>
      <c r="U95" t="s">
        <v>50</v>
      </c>
      <c r="V95" t="s">
        <v>50</v>
      </c>
      <c r="W95" t="s">
        <v>50</v>
      </c>
      <c r="X95" t="s">
        <v>50</v>
      </c>
      <c r="Y95" t="s">
        <v>50</v>
      </c>
      <c r="Z95" t="s">
        <v>50</v>
      </c>
      <c r="AA95" t="s">
        <v>50</v>
      </c>
      <c r="AB95" t="s">
        <v>50</v>
      </c>
      <c r="AC95" t="s">
        <v>50</v>
      </c>
      <c r="AD95" t="s">
        <v>50</v>
      </c>
      <c r="AE95" t="s">
        <v>50</v>
      </c>
      <c r="AF95" t="s">
        <v>50</v>
      </c>
      <c r="AG95" t="s">
        <v>50</v>
      </c>
      <c r="AH95" t="s">
        <v>50</v>
      </c>
      <c r="AI95">
        <v>1</v>
      </c>
      <c r="AJ95">
        <v>0</v>
      </c>
      <c r="AK95">
        <v>0</v>
      </c>
      <c r="AL95">
        <v>1</v>
      </c>
      <c r="AM95">
        <v>1</v>
      </c>
      <c r="AN95">
        <v>0</v>
      </c>
      <c r="AO95">
        <v>0</v>
      </c>
      <c r="AP95">
        <v>0</v>
      </c>
      <c r="AQ95">
        <v>0</v>
      </c>
      <c r="AR95">
        <v>1</v>
      </c>
      <c r="AS95">
        <v>0</v>
      </c>
      <c r="AT95">
        <v>0</v>
      </c>
      <c r="AU95">
        <v>1</v>
      </c>
      <c r="AV95">
        <v>0</v>
      </c>
      <c r="AW95">
        <v>0</v>
      </c>
      <c r="AX95">
        <v>1</v>
      </c>
    </row>
    <row r="96" spans="1:50" x14ac:dyDescent="0.35">
      <c r="A96" t="s">
        <v>87</v>
      </c>
      <c r="B96" s="1">
        <v>44138</v>
      </c>
      <c r="C96" s="1">
        <v>44395</v>
      </c>
      <c r="D96">
        <v>1</v>
      </c>
      <c r="E96">
        <v>0</v>
      </c>
      <c r="F96">
        <v>0</v>
      </c>
      <c r="G96">
        <v>0</v>
      </c>
      <c r="H96">
        <v>1</v>
      </c>
      <c r="I96">
        <v>0</v>
      </c>
      <c r="J96">
        <v>0</v>
      </c>
      <c r="K96">
        <v>0</v>
      </c>
      <c r="L96" t="s">
        <v>50</v>
      </c>
      <c r="M96" t="s">
        <v>50</v>
      </c>
      <c r="N96" t="s">
        <v>50</v>
      </c>
      <c r="O96" t="s">
        <v>50</v>
      </c>
      <c r="P96" t="s">
        <v>50</v>
      </c>
      <c r="Q96" t="s">
        <v>50</v>
      </c>
      <c r="R96" t="s">
        <v>50</v>
      </c>
      <c r="S96" t="s">
        <v>50</v>
      </c>
      <c r="T96" t="s">
        <v>50</v>
      </c>
      <c r="U96" t="s">
        <v>50</v>
      </c>
      <c r="V96" t="s">
        <v>50</v>
      </c>
      <c r="W96" t="s">
        <v>50</v>
      </c>
      <c r="X96" t="s">
        <v>50</v>
      </c>
      <c r="Y96" t="s">
        <v>50</v>
      </c>
      <c r="Z96" t="s">
        <v>50</v>
      </c>
      <c r="AA96" t="s">
        <v>50</v>
      </c>
      <c r="AB96" t="s">
        <v>50</v>
      </c>
      <c r="AC96" t="s">
        <v>50</v>
      </c>
      <c r="AD96" t="s">
        <v>50</v>
      </c>
      <c r="AE96" t="s">
        <v>50</v>
      </c>
      <c r="AF96" t="s">
        <v>50</v>
      </c>
      <c r="AG96" t="s">
        <v>50</v>
      </c>
      <c r="AH96" t="s">
        <v>50</v>
      </c>
      <c r="AI96">
        <v>1</v>
      </c>
      <c r="AJ96">
        <v>0</v>
      </c>
      <c r="AK96">
        <v>0</v>
      </c>
      <c r="AL96">
        <v>1</v>
      </c>
      <c r="AM96">
        <v>1</v>
      </c>
      <c r="AN96">
        <v>0</v>
      </c>
      <c r="AO96">
        <v>0</v>
      </c>
      <c r="AP96">
        <v>0</v>
      </c>
      <c r="AQ96">
        <v>0</v>
      </c>
      <c r="AR96">
        <v>1</v>
      </c>
      <c r="AS96">
        <v>0</v>
      </c>
      <c r="AT96">
        <v>0</v>
      </c>
      <c r="AU96">
        <v>1</v>
      </c>
      <c r="AV96">
        <v>0</v>
      </c>
      <c r="AW96">
        <v>0</v>
      </c>
      <c r="AX96">
        <v>1</v>
      </c>
    </row>
    <row r="97" spans="1:50" x14ac:dyDescent="0.35">
      <c r="A97" t="s">
        <v>87</v>
      </c>
      <c r="B97" s="1">
        <v>44396</v>
      </c>
      <c r="C97" s="1">
        <v>44409</v>
      </c>
      <c r="D97">
        <v>1</v>
      </c>
      <c r="E97">
        <v>0</v>
      </c>
      <c r="F97">
        <v>0</v>
      </c>
      <c r="G97">
        <v>0</v>
      </c>
      <c r="H97">
        <v>1</v>
      </c>
      <c r="I97">
        <v>0</v>
      </c>
      <c r="J97">
        <v>0</v>
      </c>
      <c r="K97">
        <v>0</v>
      </c>
      <c r="L97" t="s">
        <v>50</v>
      </c>
      <c r="M97" t="s">
        <v>50</v>
      </c>
      <c r="N97" t="s">
        <v>50</v>
      </c>
      <c r="O97" t="s">
        <v>50</v>
      </c>
      <c r="P97" t="s">
        <v>50</v>
      </c>
      <c r="Q97" t="s">
        <v>50</v>
      </c>
      <c r="R97" t="s">
        <v>50</v>
      </c>
      <c r="S97" t="s">
        <v>50</v>
      </c>
      <c r="T97" t="s">
        <v>50</v>
      </c>
      <c r="U97" t="s">
        <v>50</v>
      </c>
      <c r="V97" t="s">
        <v>50</v>
      </c>
      <c r="W97" t="s">
        <v>50</v>
      </c>
      <c r="X97" t="s">
        <v>50</v>
      </c>
      <c r="Y97" t="s">
        <v>50</v>
      </c>
      <c r="Z97" t="s">
        <v>50</v>
      </c>
      <c r="AA97" t="s">
        <v>50</v>
      </c>
      <c r="AB97" t="s">
        <v>50</v>
      </c>
      <c r="AC97" t="s">
        <v>50</v>
      </c>
      <c r="AD97" t="s">
        <v>50</v>
      </c>
      <c r="AE97" t="s">
        <v>50</v>
      </c>
      <c r="AF97" t="s">
        <v>50</v>
      </c>
      <c r="AG97" t="s">
        <v>50</v>
      </c>
      <c r="AH97" t="s">
        <v>50</v>
      </c>
      <c r="AI97">
        <v>1</v>
      </c>
      <c r="AJ97">
        <v>0</v>
      </c>
      <c r="AK97">
        <v>0</v>
      </c>
      <c r="AL97">
        <v>1</v>
      </c>
      <c r="AM97">
        <v>1</v>
      </c>
      <c r="AN97">
        <v>0</v>
      </c>
      <c r="AO97">
        <v>0</v>
      </c>
      <c r="AP97">
        <v>0</v>
      </c>
      <c r="AQ97">
        <v>0</v>
      </c>
      <c r="AR97">
        <v>1</v>
      </c>
      <c r="AS97">
        <v>0</v>
      </c>
      <c r="AT97">
        <v>0</v>
      </c>
      <c r="AU97">
        <v>1</v>
      </c>
      <c r="AV97">
        <v>0</v>
      </c>
      <c r="AW97">
        <v>0</v>
      </c>
      <c r="AX97">
        <v>1</v>
      </c>
    </row>
    <row r="98" spans="1:50" x14ac:dyDescent="0.35">
      <c r="A98" t="s">
        <v>88</v>
      </c>
      <c r="B98" s="1">
        <v>43678</v>
      </c>
      <c r="C98" s="1">
        <v>44409</v>
      </c>
      <c r="D98">
        <v>0</v>
      </c>
      <c r="E98" t="s">
        <v>50</v>
      </c>
      <c r="F98" t="s">
        <v>50</v>
      </c>
      <c r="G98" t="s">
        <v>50</v>
      </c>
      <c r="H98" t="s">
        <v>50</v>
      </c>
      <c r="I98" t="s">
        <v>50</v>
      </c>
      <c r="J98" t="s">
        <v>50</v>
      </c>
      <c r="K98">
        <v>0</v>
      </c>
      <c r="L98" t="s">
        <v>50</v>
      </c>
      <c r="M98" t="s">
        <v>50</v>
      </c>
      <c r="N98" t="s">
        <v>50</v>
      </c>
      <c r="O98" t="s">
        <v>50</v>
      </c>
      <c r="P98" t="s">
        <v>50</v>
      </c>
      <c r="Q98" t="s">
        <v>50</v>
      </c>
      <c r="R98" t="s">
        <v>50</v>
      </c>
      <c r="S98" t="s">
        <v>50</v>
      </c>
      <c r="T98" t="s">
        <v>50</v>
      </c>
      <c r="U98" t="s">
        <v>50</v>
      </c>
      <c r="V98" t="s">
        <v>50</v>
      </c>
      <c r="W98" t="s">
        <v>50</v>
      </c>
      <c r="X98" t="s">
        <v>50</v>
      </c>
      <c r="Y98" t="s">
        <v>50</v>
      </c>
      <c r="Z98" t="s">
        <v>50</v>
      </c>
      <c r="AA98" t="s">
        <v>50</v>
      </c>
      <c r="AB98" t="s">
        <v>50</v>
      </c>
      <c r="AC98" t="s">
        <v>50</v>
      </c>
      <c r="AD98" t="s">
        <v>50</v>
      </c>
      <c r="AE98" t="s">
        <v>50</v>
      </c>
      <c r="AF98" t="s">
        <v>50</v>
      </c>
      <c r="AG98" t="s">
        <v>50</v>
      </c>
      <c r="AH98" t="s">
        <v>50</v>
      </c>
      <c r="AI98">
        <v>0</v>
      </c>
      <c r="AJ98" t="s">
        <v>50</v>
      </c>
      <c r="AK98" t="s">
        <v>50</v>
      </c>
      <c r="AL98" t="s">
        <v>50</v>
      </c>
      <c r="AM98" t="s">
        <v>50</v>
      </c>
      <c r="AN98" t="s">
        <v>50</v>
      </c>
      <c r="AO98" t="s">
        <v>50</v>
      </c>
      <c r="AP98" t="s">
        <v>50</v>
      </c>
      <c r="AQ98" t="s">
        <v>50</v>
      </c>
      <c r="AR98">
        <v>1</v>
      </c>
      <c r="AS98">
        <v>1</v>
      </c>
      <c r="AT98">
        <v>1</v>
      </c>
      <c r="AU98">
        <v>0</v>
      </c>
      <c r="AV98">
        <v>0</v>
      </c>
      <c r="AW98">
        <v>0</v>
      </c>
      <c r="AX98">
        <v>1</v>
      </c>
    </row>
    <row r="99" spans="1:50" x14ac:dyDescent="0.35">
      <c r="A99" t="s">
        <v>89</v>
      </c>
      <c r="B99" s="1">
        <v>43678</v>
      </c>
      <c r="C99" s="1">
        <v>44377</v>
      </c>
      <c r="D99">
        <v>1</v>
      </c>
      <c r="E99">
        <v>1</v>
      </c>
      <c r="F99">
        <v>0</v>
      </c>
      <c r="G99">
        <v>1</v>
      </c>
      <c r="H99">
        <v>0</v>
      </c>
      <c r="I99">
        <v>0</v>
      </c>
      <c r="J99">
        <v>0</v>
      </c>
      <c r="K99">
        <v>1</v>
      </c>
      <c r="L99">
        <v>0</v>
      </c>
      <c r="M99">
        <v>0</v>
      </c>
      <c r="N99">
        <v>0</v>
      </c>
      <c r="O99">
        <v>0</v>
      </c>
      <c r="P99">
        <v>0</v>
      </c>
      <c r="Q99">
        <v>1</v>
      </c>
      <c r="R99">
        <v>0</v>
      </c>
      <c r="S99">
        <v>0</v>
      </c>
      <c r="T99">
        <v>0</v>
      </c>
      <c r="U99">
        <v>1</v>
      </c>
      <c r="V99">
        <v>0</v>
      </c>
      <c r="W99">
        <v>0</v>
      </c>
      <c r="X99">
        <v>0</v>
      </c>
      <c r="Y99">
        <v>1</v>
      </c>
      <c r="Z99">
        <v>1</v>
      </c>
      <c r="AA99">
        <v>1</v>
      </c>
      <c r="AB99">
        <v>0</v>
      </c>
      <c r="AC99">
        <v>0</v>
      </c>
      <c r="AD99">
        <v>0</v>
      </c>
      <c r="AE99">
        <v>1</v>
      </c>
      <c r="AF99">
        <v>0</v>
      </c>
      <c r="AG99">
        <v>0</v>
      </c>
      <c r="AH99">
        <v>0</v>
      </c>
      <c r="AI99">
        <v>1</v>
      </c>
      <c r="AJ99">
        <v>0</v>
      </c>
      <c r="AK99">
        <v>0</v>
      </c>
      <c r="AL99">
        <v>1</v>
      </c>
      <c r="AM99">
        <v>0</v>
      </c>
      <c r="AN99">
        <v>0</v>
      </c>
      <c r="AO99">
        <v>1</v>
      </c>
      <c r="AP99">
        <v>0</v>
      </c>
      <c r="AQ99">
        <v>0</v>
      </c>
      <c r="AR99">
        <v>1</v>
      </c>
      <c r="AS99">
        <v>0</v>
      </c>
      <c r="AT99">
        <v>0</v>
      </c>
      <c r="AU99">
        <v>0</v>
      </c>
      <c r="AV99">
        <v>1</v>
      </c>
      <c r="AW99">
        <v>0</v>
      </c>
      <c r="AX99">
        <v>1</v>
      </c>
    </row>
    <row r="100" spans="1:50" x14ac:dyDescent="0.35">
      <c r="A100" t="s">
        <v>89</v>
      </c>
      <c r="B100" s="1">
        <v>44378</v>
      </c>
      <c r="C100" s="1">
        <v>44385</v>
      </c>
      <c r="D100">
        <v>1</v>
      </c>
      <c r="E100">
        <v>1</v>
      </c>
      <c r="F100">
        <v>0</v>
      </c>
      <c r="G100">
        <v>1</v>
      </c>
      <c r="H100">
        <v>0</v>
      </c>
      <c r="I100">
        <v>0</v>
      </c>
      <c r="J100">
        <v>0</v>
      </c>
      <c r="K100">
        <v>1</v>
      </c>
      <c r="L100">
        <v>0</v>
      </c>
      <c r="M100">
        <v>0</v>
      </c>
      <c r="N100">
        <v>0</v>
      </c>
      <c r="O100">
        <v>0</v>
      </c>
      <c r="P100">
        <v>0</v>
      </c>
      <c r="Q100">
        <v>1</v>
      </c>
      <c r="R100">
        <v>0</v>
      </c>
      <c r="S100">
        <v>0</v>
      </c>
      <c r="T100">
        <v>0</v>
      </c>
      <c r="U100">
        <v>1</v>
      </c>
      <c r="V100">
        <v>0</v>
      </c>
      <c r="W100">
        <v>0</v>
      </c>
      <c r="X100">
        <v>0</v>
      </c>
      <c r="Y100">
        <v>1</v>
      </c>
      <c r="Z100">
        <v>1</v>
      </c>
      <c r="AA100">
        <v>1</v>
      </c>
      <c r="AB100">
        <v>0</v>
      </c>
      <c r="AC100">
        <v>0</v>
      </c>
      <c r="AD100">
        <v>0</v>
      </c>
      <c r="AE100">
        <v>1</v>
      </c>
      <c r="AF100">
        <v>0</v>
      </c>
      <c r="AG100">
        <v>0</v>
      </c>
      <c r="AH100">
        <v>0</v>
      </c>
      <c r="AI100">
        <v>1</v>
      </c>
      <c r="AJ100">
        <v>0</v>
      </c>
      <c r="AK100">
        <v>0</v>
      </c>
      <c r="AL100">
        <v>1</v>
      </c>
      <c r="AM100">
        <v>0</v>
      </c>
      <c r="AN100">
        <v>0</v>
      </c>
      <c r="AO100">
        <v>1</v>
      </c>
      <c r="AP100">
        <v>0</v>
      </c>
      <c r="AQ100">
        <v>0</v>
      </c>
      <c r="AR100">
        <v>1</v>
      </c>
      <c r="AS100">
        <v>0</v>
      </c>
      <c r="AT100">
        <v>0</v>
      </c>
      <c r="AU100">
        <v>0</v>
      </c>
      <c r="AV100">
        <v>1</v>
      </c>
      <c r="AW100">
        <v>0</v>
      </c>
      <c r="AX100">
        <v>1</v>
      </c>
    </row>
    <row r="101" spans="1:50" x14ac:dyDescent="0.35">
      <c r="A101" t="s">
        <v>89</v>
      </c>
      <c r="B101" s="1">
        <v>44386</v>
      </c>
      <c r="C101" s="1">
        <v>44409</v>
      </c>
      <c r="D101">
        <v>1</v>
      </c>
      <c r="E101">
        <v>1</v>
      </c>
      <c r="F101">
        <v>0</v>
      </c>
      <c r="G101">
        <v>1</v>
      </c>
      <c r="H101">
        <v>0</v>
      </c>
      <c r="I101">
        <v>0</v>
      </c>
      <c r="J101">
        <v>0</v>
      </c>
      <c r="K101">
        <v>1</v>
      </c>
      <c r="L101">
        <v>0</v>
      </c>
      <c r="M101">
        <v>0</v>
      </c>
      <c r="N101">
        <v>0</v>
      </c>
      <c r="O101">
        <v>0</v>
      </c>
      <c r="P101">
        <v>0</v>
      </c>
      <c r="Q101">
        <v>1</v>
      </c>
      <c r="R101">
        <v>0</v>
      </c>
      <c r="S101">
        <v>0</v>
      </c>
      <c r="T101">
        <v>0</v>
      </c>
      <c r="U101">
        <v>1</v>
      </c>
      <c r="V101">
        <v>0</v>
      </c>
      <c r="W101">
        <v>0</v>
      </c>
      <c r="X101">
        <v>0</v>
      </c>
      <c r="Y101">
        <v>1</v>
      </c>
      <c r="Z101">
        <v>1</v>
      </c>
      <c r="AA101">
        <v>1</v>
      </c>
      <c r="AB101">
        <v>0</v>
      </c>
      <c r="AC101">
        <v>0</v>
      </c>
      <c r="AD101">
        <v>0</v>
      </c>
      <c r="AE101">
        <v>1</v>
      </c>
      <c r="AF101">
        <v>0</v>
      </c>
      <c r="AG101">
        <v>0</v>
      </c>
      <c r="AH101">
        <v>0</v>
      </c>
      <c r="AI101">
        <v>1</v>
      </c>
      <c r="AJ101">
        <v>0</v>
      </c>
      <c r="AK101">
        <v>0</v>
      </c>
      <c r="AL101">
        <v>1</v>
      </c>
      <c r="AM101">
        <v>0</v>
      </c>
      <c r="AN101">
        <v>0</v>
      </c>
      <c r="AO101">
        <v>1</v>
      </c>
      <c r="AP101">
        <v>0</v>
      </c>
      <c r="AQ101">
        <v>0</v>
      </c>
      <c r="AR101">
        <v>1</v>
      </c>
      <c r="AS101">
        <v>0</v>
      </c>
      <c r="AT101">
        <v>0</v>
      </c>
      <c r="AU101">
        <v>0</v>
      </c>
      <c r="AV101">
        <v>1</v>
      </c>
      <c r="AW101">
        <v>0</v>
      </c>
      <c r="AX101">
        <v>1</v>
      </c>
    </row>
    <row r="102" spans="1:50" x14ac:dyDescent="0.35">
      <c r="A102" t="s">
        <v>90</v>
      </c>
      <c r="B102" s="1">
        <v>43678</v>
      </c>
      <c r="C102" s="1">
        <v>44409</v>
      </c>
      <c r="D102">
        <v>1</v>
      </c>
      <c r="E102">
        <v>0</v>
      </c>
      <c r="F102">
        <v>0</v>
      </c>
      <c r="G102">
        <v>1</v>
      </c>
      <c r="H102">
        <v>0</v>
      </c>
      <c r="I102">
        <v>0</v>
      </c>
      <c r="J102">
        <v>0</v>
      </c>
      <c r="K102">
        <v>0</v>
      </c>
      <c r="L102" t="s">
        <v>50</v>
      </c>
      <c r="M102" t="s">
        <v>50</v>
      </c>
      <c r="N102" t="s">
        <v>50</v>
      </c>
      <c r="O102" t="s">
        <v>50</v>
      </c>
      <c r="P102" t="s">
        <v>50</v>
      </c>
      <c r="Q102" t="s">
        <v>50</v>
      </c>
      <c r="R102" t="s">
        <v>50</v>
      </c>
      <c r="S102" t="s">
        <v>50</v>
      </c>
      <c r="T102" t="s">
        <v>50</v>
      </c>
      <c r="U102" t="s">
        <v>50</v>
      </c>
      <c r="V102" t="s">
        <v>50</v>
      </c>
      <c r="W102" t="s">
        <v>50</v>
      </c>
      <c r="X102" t="s">
        <v>50</v>
      </c>
      <c r="Y102" t="s">
        <v>50</v>
      </c>
      <c r="Z102" t="s">
        <v>50</v>
      </c>
      <c r="AA102" t="s">
        <v>50</v>
      </c>
      <c r="AB102" t="s">
        <v>50</v>
      </c>
      <c r="AC102" t="s">
        <v>50</v>
      </c>
      <c r="AD102" t="s">
        <v>50</v>
      </c>
      <c r="AE102" t="s">
        <v>50</v>
      </c>
      <c r="AF102" t="s">
        <v>50</v>
      </c>
      <c r="AG102" t="s">
        <v>50</v>
      </c>
      <c r="AH102" t="s">
        <v>50</v>
      </c>
      <c r="AI102">
        <v>1</v>
      </c>
      <c r="AJ102">
        <v>0</v>
      </c>
      <c r="AK102">
        <v>0</v>
      </c>
      <c r="AL102">
        <v>0</v>
      </c>
      <c r="AM102">
        <v>0</v>
      </c>
      <c r="AN102">
        <v>0</v>
      </c>
      <c r="AO102">
        <v>1</v>
      </c>
      <c r="AP102">
        <v>0</v>
      </c>
      <c r="AQ102">
        <v>0</v>
      </c>
      <c r="AR102">
        <v>1</v>
      </c>
      <c r="AS102">
        <v>0</v>
      </c>
      <c r="AT102">
        <v>0</v>
      </c>
      <c r="AU102">
        <v>0</v>
      </c>
      <c r="AV102">
        <v>1</v>
      </c>
      <c r="AW102">
        <v>0</v>
      </c>
      <c r="AX102">
        <v>1</v>
      </c>
    </row>
    <row r="103" spans="1:50" x14ac:dyDescent="0.35">
      <c r="A103" t="s">
        <v>91</v>
      </c>
      <c r="B103" s="1">
        <v>43678</v>
      </c>
      <c r="C103" s="1">
        <v>44409</v>
      </c>
      <c r="D103">
        <v>0</v>
      </c>
      <c r="E103" t="s">
        <v>50</v>
      </c>
      <c r="F103" t="s">
        <v>50</v>
      </c>
      <c r="G103" t="s">
        <v>50</v>
      </c>
      <c r="H103" t="s">
        <v>50</v>
      </c>
      <c r="I103" t="s">
        <v>50</v>
      </c>
      <c r="J103" t="s">
        <v>50</v>
      </c>
      <c r="K103">
        <v>0</v>
      </c>
      <c r="L103" t="s">
        <v>50</v>
      </c>
      <c r="M103" t="s">
        <v>50</v>
      </c>
      <c r="N103" t="s">
        <v>50</v>
      </c>
      <c r="O103" t="s">
        <v>50</v>
      </c>
      <c r="P103" t="s">
        <v>50</v>
      </c>
      <c r="Q103" t="s">
        <v>50</v>
      </c>
      <c r="R103" t="s">
        <v>50</v>
      </c>
      <c r="S103" t="s">
        <v>50</v>
      </c>
      <c r="T103" t="s">
        <v>50</v>
      </c>
      <c r="U103" t="s">
        <v>50</v>
      </c>
      <c r="V103" t="s">
        <v>50</v>
      </c>
      <c r="W103" t="s">
        <v>50</v>
      </c>
      <c r="X103" t="s">
        <v>50</v>
      </c>
      <c r="Y103" t="s">
        <v>50</v>
      </c>
      <c r="Z103" t="s">
        <v>50</v>
      </c>
      <c r="AA103" t="s">
        <v>50</v>
      </c>
      <c r="AB103" t="s">
        <v>50</v>
      </c>
      <c r="AC103" t="s">
        <v>50</v>
      </c>
      <c r="AD103" t="s">
        <v>50</v>
      </c>
      <c r="AE103" t="s">
        <v>50</v>
      </c>
      <c r="AF103" t="s">
        <v>50</v>
      </c>
      <c r="AG103" t="s">
        <v>50</v>
      </c>
      <c r="AH103" t="s">
        <v>50</v>
      </c>
      <c r="AI103">
        <v>0</v>
      </c>
      <c r="AJ103" t="s">
        <v>50</v>
      </c>
      <c r="AK103" t="s">
        <v>50</v>
      </c>
      <c r="AL103" t="s">
        <v>50</v>
      </c>
      <c r="AM103" t="s">
        <v>50</v>
      </c>
      <c r="AN103" t="s">
        <v>50</v>
      </c>
      <c r="AO103" t="s">
        <v>50</v>
      </c>
      <c r="AP103" t="s">
        <v>50</v>
      </c>
      <c r="AQ103" t="s">
        <v>50</v>
      </c>
      <c r="AR103">
        <v>1</v>
      </c>
      <c r="AS103">
        <v>1</v>
      </c>
      <c r="AT103">
        <v>1</v>
      </c>
      <c r="AU103">
        <v>0</v>
      </c>
      <c r="AV103">
        <v>0</v>
      </c>
      <c r="AW103">
        <v>0</v>
      </c>
      <c r="AX103">
        <v>0</v>
      </c>
    </row>
    <row r="104" spans="1:50" x14ac:dyDescent="0.35">
      <c r="A104" t="s">
        <v>92</v>
      </c>
      <c r="B104" s="1">
        <v>43678</v>
      </c>
      <c r="C104" s="1">
        <v>44306</v>
      </c>
      <c r="D104">
        <v>1</v>
      </c>
      <c r="E104">
        <v>1</v>
      </c>
      <c r="F104">
        <v>0</v>
      </c>
      <c r="G104">
        <v>0</v>
      </c>
      <c r="H104">
        <v>0</v>
      </c>
      <c r="I104">
        <v>0</v>
      </c>
      <c r="J104">
        <v>1</v>
      </c>
      <c r="K104">
        <v>1</v>
      </c>
      <c r="L104">
        <v>0</v>
      </c>
      <c r="M104">
        <v>0</v>
      </c>
      <c r="N104">
        <v>0</v>
      </c>
      <c r="O104">
        <v>0</v>
      </c>
      <c r="P104">
        <v>1</v>
      </c>
      <c r="Q104">
        <v>0</v>
      </c>
      <c r="R104">
        <v>0</v>
      </c>
      <c r="S104">
        <v>0</v>
      </c>
      <c r="T104">
        <v>0</v>
      </c>
      <c r="U104">
        <v>1</v>
      </c>
      <c r="V104">
        <v>1</v>
      </c>
      <c r="W104">
        <v>1</v>
      </c>
      <c r="X104">
        <v>0</v>
      </c>
      <c r="Y104">
        <v>1</v>
      </c>
      <c r="Z104">
        <v>0</v>
      </c>
      <c r="AA104">
        <v>0</v>
      </c>
      <c r="AB104">
        <v>0</v>
      </c>
      <c r="AC104">
        <v>0</v>
      </c>
      <c r="AD104">
        <v>0</v>
      </c>
      <c r="AE104">
        <v>0</v>
      </c>
      <c r="AF104">
        <v>1</v>
      </c>
      <c r="AG104">
        <v>0</v>
      </c>
      <c r="AH104">
        <v>0</v>
      </c>
      <c r="AI104">
        <v>1</v>
      </c>
      <c r="AJ104">
        <v>1</v>
      </c>
      <c r="AK104">
        <v>0</v>
      </c>
      <c r="AL104">
        <v>0</v>
      </c>
      <c r="AM104">
        <v>0</v>
      </c>
      <c r="AN104">
        <v>1</v>
      </c>
      <c r="AO104">
        <v>0</v>
      </c>
      <c r="AP104">
        <v>0</v>
      </c>
      <c r="AQ104">
        <v>0</v>
      </c>
      <c r="AR104">
        <v>1</v>
      </c>
      <c r="AS104">
        <v>0</v>
      </c>
      <c r="AT104">
        <v>1</v>
      </c>
      <c r="AU104">
        <v>0</v>
      </c>
      <c r="AV104">
        <v>0</v>
      </c>
      <c r="AW104">
        <v>0</v>
      </c>
      <c r="AX104">
        <v>1</v>
      </c>
    </row>
    <row r="105" spans="1:50" x14ac:dyDescent="0.35">
      <c r="A105" t="s">
        <v>92</v>
      </c>
      <c r="B105" s="1">
        <v>44307</v>
      </c>
      <c r="C105" s="1">
        <v>44342</v>
      </c>
      <c r="D105">
        <v>1</v>
      </c>
      <c r="E105">
        <v>1</v>
      </c>
      <c r="F105">
        <v>0</v>
      </c>
      <c r="G105">
        <v>0</v>
      </c>
      <c r="H105">
        <v>0</v>
      </c>
      <c r="I105">
        <v>0</v>
      </c>
      <c r="J105">
        <v>1</v>
      </c>
      <c r="K105">
        <v>1</v>
      </c>
      <c r="L105">
        <v>0</v>
      </c>
      <c r="M105">
        <v>0</v>
      </c>
      <c r="N105">
        <v>0</v>
      </c>
      <c r="O105">
        <v>0</v>
      </c>
      <c r="P105">
        <v>1</v>
      </c>
      <c r="Q105">
        <v>0</v>
      </c>
      <c r="R105">
        <v>0</v>
      </c>
      <c r="S105">
        <v>0</v>
      </c>
      <c r="T105">
        <v>0</v>
      </c>
      <c r="U105">
        <v>1</v>
      </c>
      <c r="V105">
        <v>1</v>
      </c>
      <c r="W105">
        <v>1</v>
      </c>
      <c r="X105">
        <v>0</v>
      </c>
      <c r="Y105">
        <v>1</v>
      </c>
      <c r="Z105">
        <v>0</v>
      </c>
      <c r="AA105">
        <v>0</v>
      </c>
      <c r="AB105">
        <v>0</v>
      </c>
      <c r="AC105">
        <v>0</v>
      </c>
      <c r="AD105">
        <v>0</v>
      </c>
      <c r="AE105">
        <v>0</v>
      </c>
      <c r="AF105">
        <v>1</v>
      </c>
      <c r="AG105">
        <v>0</v>
      </c>
      <c r="AH105">
        <v>0</v>
      </c>
      <c r="AI105">
        <v>1</v>
      </c>
      <c r="AJ105">
        <v>1</v>
      </c>
      <c r="AK105">
        <v>0</v>
      </c>
      <c r="AL105">
        <v>0</v>
      </c>
      <c r="AM105">
        <v>0</v>
      </c>
      <c r="AN105">
        <v>1</v>
      </c>
      <c r="AO105">
        <v>0</v>
      </c>
      <c r="AP105">
        <v>0</v>
      </c>
      <c r="AQ105">
        <v>0</v>
      </c>
      <c r="AR105">
        <v>1</v>
      </c>
      <c r="AS105">
        <v>0</v>
      </c>
      <c r="AT105">
        <v>1</v>
      </c>
      <c r="AU105">
        <v>0</v>
      </c>
      <c r="AV105">
        <v>0</v>
      </c>
      <c r="AW105">
        <v>0</v>
      </c>
      <c r="AX105">
        <v>1</v>
      </c>
    </row>
    <row r="106" spans="1:50" x14ac:dyDescent="0.35">
      <c r="A106" t="s">
        <v>92</v>
      </c>
      <c r="B106" s="1">
        <v>44343</v>
      </c>
      <c r="C106" s="1">
        <v>44377</v>
      </c>
      <c r="D106">
        <v>1</v>
      </c>
      <c r="E106">
        <v>1</v>
      </c>
      <c r="F106">
        <v>0</v>
      </c>
      <c r="G106">
        <v>0</v>
      </c>
      <c r="H106">
        <v>0</v>
      </c>
      <c r="I106">
        <v>0</v>
      </c>
      <c r="J106">
        <v>1</v>
      </c>
      <c r="K106">
        <v>1</v>
      </c>
      <c r="L106">
        <v>0</v>
      </c>
      <c r="M106">
        <v>0</v>
      </c>
      <c r="N106">
        <v>0</v>
      </c>
      <c r="O106">
        <v>0</v>
      </c>
      <c r="P106">
        <v>1</v>
      </c>
      <c r="Q106">
        <v>0</v>
      </c>
      <c r="R106">
        <v>0</v>
      </c>
      <c r="S106">
        <v>0</v>
      </c>
      <c r="T106">
        <v>0</v>
      </c>
      <c r="U106">
        <v>1</v>
      </c>
      <c r="V106">
        <v>1</v>
      </c>
      <c r="W106">
        <v>1</v>
      </c>
      <c r="X106">
        <v>0</v>
      </c>
      <c r="Y106">
        <v>1</v>
      </c>
      <c r="Z106">
        <v>0</v>
      </c>
      <c r="AA106">
        <v>0</v>
      </c>
      <c r="AB106">
        <v>0</v>
      </c>
      <c r="AC106">
        <v>0</v>
      </c>
      <c r="AD106">
        <v>0</v>
      </c>
      <c r="AE106">
        <v>0</v>
      </c>
      <c r="AF106">
        <v>1</v>
      </c>
      <c r="AG106">
        <v>0</v>
      </c>
      <c r="AH106">
        <v>0</v>
      </c>
      <c r="AI106">
        <v>1</v>
      </c>
      <c r="AJ106">
        <v>1</v>
      </c>
      <c r="AK106">
        <v>0</v>
      </c>
      <c r="AL106">
        <v>0</v>
      </c>
      <c r="AM106">
        <v>0</v>
      </c>
      <c r="AN106">
        <v>1</v>
      </c>
      <c r="AO106">
        <v>0</v>
      </c>
      <c r="AP106">
        <v>0</v>
      </c>
      <c r="AQ106">
        <v>0</v>
      </c>
      <c r="AR106">
        <v>1</v>
      </c>
      <c r="AS106">
        <v>0</v>
      </c>
      <c r="AT106">
        <v>1</v>
      </c>
      <c r="AU106">
        <v>0</v>
      </c>
      <c r="AV106">
        <v>0</v>
      </c>
      <c r="AW106">
        <v>0</v>
      </c>
      <c r="AX106">
        <v>1</v>
      </c>
    </row>
    <row r="107" spans="1:50" x14ac:dyDescent="0.35">
      <c r="A107" t="s">
        <v>92</v>
      </c>
      <c r="B107" s="1">
        <v>44378</v>
      </c>
      <c r="C107" s="1">
        <v>44409</v>
      </c>
      <c r="D107">
        <v>1</v>
      </c>
      <c r="E107">
        <v>1</v>
      </c>
      <c r="F107">
        <v>0</v>
      </c>
      <c r="G107">
        <v>0</v>
      </c>
      <c r="H107">
        <v>0</v>
      </c>
      <c r="I107">
        <v>0</v>
      </c>
      <c r="J107">
        <v>1</v>
      </c>
      <c r="K107">
        <v>1</v>
      </c>
      <c r="L107">
        <v>0</v>
      </c>
      <c r="M107">
        <v>0</v>
      </c>
      <c r="N107">
        <v>0</v>
      </c>
      <c r="O107">
        <v>0</v>
      </c>
      <c r="P107">
        <v>1</v>
      </c>
      <c r="Q107">
        <v>0</v>
      </c>
      <c r="R107">
        <v>0</v>
      </c>
      <c r="S107">
        <v>0</v>
      </c>
      <c r="T107">
        <v>0</v>
      </c>
      <c r="U107">
        <v>1</v>
      </c>
      <c r="V107">
        <v>1</v>
      </c>
      <c r="W107">
        <v>1</v>
      </c>
      <c r="X107">
        <v>0</v>
      </c>
      <c r="Y107">
        <v>1</v>
      </c>
      <c r="Z107">
        <v>0</v>
      </c>
      <c r="AA107">
        <v>0</v>
      </c>
      <c r="AB107">
        <v>0</v>
      </c>
      <c r="AC107">
        <v>0</v>
      </c>
      <c r="AD107">
        <v>0</v>
      </c>
      <c r="AE107">
        <v>0</v>
      </c>
      <c r="AF107">
        <v>1</v>
      </c>
      <c r="AG107">
        <v>0</v>
      </c>
      <c r="AH107">
        <v>0</v>
      </c>
      <c r="AI107">
        <v>1</v>
      </c>
      <c r="AJ107">
        <v>1</v>
      </c>
      <c r="AK107">
        <v>0</v>
      </c>
      <c r="AL107">
        <v>0</v>
      </c>
      <c r="AM107">
        <v>0</v>
      </c>
      <c r="AN107">
        <v>1</v>
      </c>
      <c r="AO107">
        <v>0</v>
      </c>
      <c r="AP107">
        <v>0</v>
      </c>
      <c r="AQ107">
        <v>0</v>
      </c>
      <c r="AR107">
        <v>1</v>
      </c>
      <c r="AS107">
        <v>0</v>
      </c>
      <c r="AT107">
        <v>1</v>
      </c>
      <c r="AU107">
        <v>0</v>
      </c>
      <c r="AV107">
        <v>0</v>
      </c>
      <c r="AW107">
        <v>0</v>
      </c>
      <c r="AX107">
        <v>1</v>
      </c>
    </row>
    <row r="108" spans="1:50" x14ac:dyDescent="0.35">
      <c r="A108" t="s">
        <v>93</v>
      </c>
      <c r="B108" s="1">
        <v>43678</v>
      </c>
      <c r="C108" s="1">
        <v>43708</v>
      </c>
      <c r="D108">
        <v>0</v>
      </c>
      <c r="E108" t="s">
        <v>50</v>
      </c>
      <c r="F108" t="s">
        <v>50</v>
      </c>
      <c r="G108" t="s">
        <v>50</v>
      </c>
      <c r="H108" t="s">
        <v>50</v>
      </c>
      <c r="I108" t="s">
        <v>50</v>
      </c>
      <c r="J108">
        <v>0</v>
      </c>
      <c r="K108">
        <v>0</v>
      </c>
      <c r="L108" t="s">
        <v>50</v>
      </c>
      <c r="M108" t="s">
        <v>50</v>
      </c>
      <c r="N108" t="s">
        <v>50</v>
      </c>
      <c r="O108" t="s">
        <v>50</v>
      </c>
      <c r="P108" t="s">
        <v>50</v>
      </c>
      <c r="Q108" t="s">
        <v>50</v>
      </c>
      <c r="R108" t="s">
        <v>50</v>
      </c>
      <c r="S108" t="s">
        <v>50</v>
      </c>
      <c r="T108" t="s">
        <v>50</v>
      </c>
      <c r="U108" t="s">
        <v>50</v>
      </c>
      <c r="V108" t="s">
        <v>50</v>
      </c>
      <c r="W108" t="s">
        <v>50</v>
      </c>
      <c r="X108" t="s">
        <v>50</v>
      </c>
      <c r="Y108" t="s">
        <v>50</v>
      </c>
      <c r="Z108" t="s">
        <v>50</v>
      </c>
      <c r="AA108" t="s">
        <v>50</v>
      </c>
      <c r="AB108" t="s">
        <v>50</v>
      </c>
      <c r="AC108" t="s">
        <v>50</v>
      </c>
      <c r="AD108" t="s">
        <v>50</v>
      </c>
      <c r="AE108" t="s">
        <v>50</v>
      </c>
      <c r="AF108" t="s">
        <v>50</v>
      </c>
      <c r="AG108" t="s">
        <v>50</v>
      </c>
      <c r="AH108" t="s">
        <v>50</v>
      </c>
      <c r="AI108">
        <v>0</v>
      </c>
      <c r="AJ108" t="s">
        <v>50</v>
      </c>
      <c r="AK108" t="s">
        <v>50</v>
      </c>
      <c r="AL108" t="s">
        <v>50</v>
      </c>
      <c r="AM108" t="s">
        <v>50</v>
      </c>
      <c r="AN108" t="s">
        <v>50</v>
      </c>
      <c r="AO108" t="s">
        <v>50</v>
      </c>
      <c r="AP108" t="s">
        <v>50</v>
      </c>
      <c r="AQ108" t="s">
        <v>50</v>
      </c>
      <c r="AR108">
        <v>1</v>
      </c>
      <c r="AS108">
        <v>1</v>
      </c>
      <c r="AT108">
        <v>1</v>
      </c>
      <c r="AU108">
        <v>0</v>
      </c>
      <c r="AV108">
        <v>0</v>
      </c>
      <c r="AW108">
        <v>0</v>
      </c>
      <c r="AX108">
        <v>1</v>
      </c>
    </row>
    <row r="109" spans="1:50" x14ac:dyDescent="0.35">
      <c r="A109" t="s">
        <v>93</v>
      </c>
      <c r="B109" s="1">
        <v>43709</v>
      </c>
      <c r="C109" s="1">
        <v>44409</v>
      </c>
      <c r="D109">
        <v>0</v>
      </c>
      <c r="E109" t="s">
        <v>50</v>
      </c>
      <c r="F109" t="s">
        <v>50</v>
      </c>
      <c r="G109" t="s">
        <v>50</v>
      </c>
      <c r="H109" t="s">
        <v>50</v>
      </c>
      <c r="I109" t="s">
        <v>50</v>
      </c>
      <c r="J109">
        <v>0</v>
      </c>
      <c r="K109">
        <v>0</v>
      </c>
      <c r="L109" t="s">
        <v>50</v>
      </c>
      <c r="M109" t="s">
        <v>50</v>
      </c>
      <c r="N109" t="s">
        <v>50</v>
      </c>
      <c r="O109" t="s">
        <v>50</v>
      </c>
      <c r="P109" t="s">
        <v>50</v>
      </c>
      <c r="Q109" t="s">
        <v>50</v>
      </c>
      <c r="R109" t="s">
        <v>50</v>
      </c>
      <c r="S109" t="s">
        <v>50</v>
      </c>
      <c r="T109" t="s">
        <v>50</v>
      </c>
      <c r="U109" t="s">
        <v>50</v>
      </c>
      <c r="V109" t="s">
        <v>50</v>
      </c>
      <c r="W109" t="s">
        <v>50</v>
      </c>
      <c r="X109" t="s">
        <v>50</v>
      </c>
      <c r="Y109" t="s">
        <v>50</v>
      </c>
      <c r="Z109" t="s">
        <v>50</v>
      </c>
      <c r="AA109" t="s">
        <v>50</v>
      </c>
      <c r="AB109" t="s">
        <v>50</v>
      </c>
      <c r="AC109" t="s">
        <v>50</v>
      </c>
      <c r="AD109" t="s">
        <v>50</v>
      </c>
      <c r="AE109" t="s">
        <v>50</v>
      </c>
      <c r="AF109" t="s">
        <v>50</v>
      </c>
      <c r="AG109" t="s">
        <v>50</v>
      </c>
      <c r="AH109" t="s">
        <v>50</v>
      </c>
      <c r="AI109">
        <v>0</v>
      </c>
      <c r="AJ109" t="s">
        <v>50</v>
      </c>
      <c r="AK109" t="s">
        <v>50</v>
      </c>
      <c r="AL109" t="s">
        <v>50</v>
      </c>
      <c r="AM109" t="s">
        <v>50</v>
      </c>
      <c r="AN109" t="s">
        <v>50</v>
      </c>
      <c r="AO109" t="s">
        <v>50</v>
      </c>
      <c r="AP109" t="s">
        <v>50</v>
      </c>
      <c r="AQ109" t="s">
        <v>50</v>
      </c>
      <c r="AR109">
        <v>1</v>
      </c>
      <c r="AS109">
        <v>1</v>
      </c>
      <c r="AT109">
        <v>1</v>
      </c>
      <c r="AU109">
        <v>0</v>
      </c>
      <c r="AV109">
        <v>0</v>
      </c>
      <c r="AW109">
        <v>0</v>
      </c>
      <c r="AX109">
        <v>1</v>
      </c>
    </row>
    <row r="110" spans="1:50" x14ac:dyDescent="0.35">
      <c r="A110" t="s">
        <v>94</v>
      </c>
      <c r="B110" s="1">
        <v>43678</v>
      </c>
      <c r="C110" s="1">
        <v>43860</v>
      </c>
      <c r="D110">
        <v>1</v>
      </c>
      <c r="E110">
        <v>1</v>
      </c>
      <c r="F110">
        <v>0</v>
      </c>
      <c r="G110">
        <v>0</v>
      </c>
      <c r="H110">
        <v>0</v>
      </c>
      <c r="I110">
        <v>0</v>
      </c>
      <c r="J110">
        <v>0</v>
      </c>
      <c r="K110">
        <v>1</v>
      </c>
      <c r="L110">
        <v>1</v>
      </c>
      <c r="M110">
        <v>1</v>
      </c>
      <c r="N110">
        <v>0</v>
      </c>
      <c r="O110">
        <v>0</v>
      </c>
      <c r="P110">
        <v>0</v>
      </c>
      <c r="Q110">
        <v>0</v>
      </c>
      <c r="R110">
        <v>0</v>
      </c>
      <c r="S110">
        <v>0</v>
      </c>
      <c r="T110">
        <v>0</v>
      </c>
      <c r="U110">
        <v>1</v>
      </c>
      <c r="V110">
        <v>0</v>
      </c>
      <c r="W110">
        <v>1</v>
      </c>
      <c r="X110">
        <v>0</v>
      </c>
      <c r="Y110">
        <v>1</v>
      </c>
      <c r="Z110">
        <v>1</v>
      </c>
      <c r="AA110">
        <v>1</v>
      </c>
      <c r="AB110">
        <v>0</v>
      </c>
      <c r="AC110">
        <v>0</v>
      </c>
      <c r="AD110">
        <v>0</v>
      </c>
      <c r="AE110">
        <v>0</v>
      </c>
      <c r="AF110">
        <v>1</v>
      </c>
      <c r="AG110">
        <v>0</v>
      </c>
      <c r="AH110">
        <v>0</v>
      </c>
      <c r="AI110">
        <v>1</v>
      </c>
      <c r="AJ110">
        <v>0</v>
      </c>
      <c r="AK110">
        <v>0</v>
      </c>
      <c r="AL110">
        <v>0</v>
      </c>
      <c r="AM110">
        <v>0</v>
      </c>
      <c r="AN110">
        <v>0</v>
      </c>
      <c r="AO110">
        <v>0</v>
      </c>
      <c r="AP110">
        <v>1</v>
      </c>
      <c r="AQ110">
        <v>0</v>
      </c>
      <c r="AR110">
        <v>1</v>
      </c>
      <c r="AS110">
        <v>1</v>
      </c>
      <c r="AT110">
        <v>1</v>
      </c>
      <c r="AU110">
        <v>0</v>
      </c>
      <c r="AV110">
        <v>0</v>
      </c>
      <c r="AW110">
        <v>0</v>
      </c>
      <c r="AX110">
        <v>1</v>
      </c>
    </row>
    <row r="111" spans="1:50" x14ac:dyDescent="0.35">
      <c r="A111" t="s">
        <v>94</v>
      </c>
      <c r="B111" s="1">
        <v>43861</v>
      </c>
      <c r="C111" s="1">
        <v>43888</v>
      </c>
      <c r="D111">
        <v>1</v>
      </c>
      <c r="E111">
        <v>1</v>
      </c>
      <c r="F111">
        <v>0</v>
      </c>
      <c r="G111">
        <v>0</v>
      </c>
      <c r="H111">
        <v>0</v>
      </c>
      <c r="I111">
        <v>0</v>
      </c>
      <c r="J111">
        <v>0</v>
      </c>
      <c r="K111">
        <v>1</v>
      </c>
      <c r="L111">
        <v>1</v>
      </c>
      <c r="M111">
        <v>1</v>
      </c>
      <c r="N111">
        <v>0</v>
      </c>
      <c r="O111">
        <v>0</v>
      </c>
      <c r="P111">
        <v>0</v>
      </c>
      <c r="Q111">
        <v>0</v>
      </c>
      <c r="R111">
        <v>0</v>
      </c>
      <c r="S111">
        <v>0</v>
      </c>
      <c r="T111">
        <v>0</v>
      </c>
      <c r="U111">
        <v>1</v>
      </c>
      <c r="V111">
        <v>0</v>
      </c>
      <c r="W111">
        <v>1</v>
      </c>
      <c r="X111">
        <v>0</v>
      </c>
      <c r="Y111">
        <v>1</v>
      </c>
      <c r="Z111">
        <v>1</v>
      </c>
      <c r="AA111">
        <v>1</v>
      </c>
      <c r="AB111">
        <v>0</v>
      </c>
      <c r="AC111">
        <v>0</v>
      </c>
      <c r="AD111">
        <v>0</v>
      </c>
      <c r="AE111">
        <v>0</v>
      </c>
      <c r="AF111">
        <v>1</v>
      </c>
      <c r="AG111">
        <v>0</v>
      </c>
      <c r="AH111">
        <v>0</v>
      </c>
      <c r="AI111">
        <v>1</v>
      </c>
      <c r="AJ111">
        <v>0</v>
      </c>
      <c r="AK111">
        <v>0</v>
      </c>
      <c r="AL111">
        <v>0</v>
      </c>
      <c r="AM111">
        <v>0</v>
      </c>
      <c r="AN111">
        <v>0</v>
      </c>
      <c r="AO111">
        <v>0</v>
      </c>
      <c r="AP111">
        <v>1</v>
      </c>
      <c r="AQ111">
        <v>0</v>
      </c>
      <c r="AR111">
        <v>1</v>
      </c>
      <c r="AS111">
        <v>1</v>
      </c>
      <c r="AT111">
        <v>1</v>
      </c>
      <c r="AU111">
        <v>0</v>
      </c>
      <c r="AV111">
        <v>0</v>
      </c>
      <c r="AW111">
        <v>0</v>
      </c>
      <c r="AX111">
        <v>1</v>
      </c>
    </row>
    <row r="112" spans="1:50" x14ac:dyDescent="0.35">
      <c r="A112" t="s">
        <v>94</v>
      </c>
      <c r="B112" s="1">
        <v>43889</v>
      </c>
      <c r="C112" s="1">
        <v>43962</v>
      </c>
      <c r="D112">
        <v>1</v>
      </c>
      <c r="E112">
        <v>1</v>
      </c>
      <c r="F112">
        <v>0</v>
      </c>
      <c r="G112">
        <v>0</v>
      </c>
      <c r="H112">
        <v>0</v>
      </c>
      <c r="I112">
        <v>0</v>
      </c>
      <c r="J112">
        <v>0</v>
      </c>
      <c r="K112">
        <v>1</v>
      </c>
      <c r="L112">
        <v>1</v>
      </c>
      <c r="M112">
        <v>1</v>
      </c>
      <c r="N112">
        <v>0</v>
      </c>
      <c r="O112">
        <v>0</v>
      </c>
      <c r="P112">
        <v>0</v>
      </c>
      <c r="Q112">
        <v>0</v>
      </c>
      <c r="R112">
        <v>0</v>
      </c>
      <c r="S112">
        <v>0</v>
      </c>
      <c r="T112">
        <v>0</v>
      </c>
      <c r="U112">
        <v>1</v>
      </c>
      <c r="V112">
        <v>0</v>
      </c>
      <c r="W112">
        <v>1</v>
      </c>
      <c r="X112">
        <v>0</v>
      </c>
      <c r="Y112">
        <v>1</v>
      </c>
      <c r="Z112">
        <v>1</v>
      </c>
      <c r="AA112">
        <v>1</v>
      </c>
      <c r="AB112">
        <v>0</v>
      </c>
      <c r="AC112">
        <v>0</v>
      </c>
      <c r="AD112">
        <v>0</v>
      </c>
      <c r="AE112">
        <v>0</v>
      </c>
      <c r="AF112">
        <v>1</v>
      </c>
      <c r="AG112">
        <v>0</v>
      </c>
      <c r="AH112">
        <v>0</v>
      </c>
      <c r="AI112">
        <v>1</v>
      </c>
      <c r="AJ112">
        <v>0</v>
      </c>
      <c r="AK112">
        <v>0</v>
      </c>
      <c r="AL112">
        <v>0</v>
      </c>
      <c r="AM112">
        <v>0</v>
      </c>
      <c r="AN112">
        <v>0</v>
      </c>
      <c r="AO112">
        <v>0</v>
      </c>
      <c r="AP112">
        <v>1</v>
      </c>
      <c r="AQ112">
        <v>0</v>
      </c>
      <c r="AR112">
        <v>1</v>
      </c>
      <c r="AS112">
        <v>1</v>
      </c>
      <c r="AT112">
        <v>1</v>
      </c>
      <c r="AU112">
        <v>0</v>
      </c>
      <c r="AV112">
        <v>0</v>
      </c>
      <c r="AW112">
        <v>0</v>
      </c>
      <c r="AX112">
        <v>1</v>
      </c>
    </row>
    <row r="113" spans="1:50" x14ac:dyDescent="0.35">
      <c r="A113" t="s">
        <v>94</v>
      </c>
      <c r="B113" s="1">
        <v>43963</v>
      </c>
      <c r="C113" s="1">
        <v>44320</v>
      </c>
      <c r="D113">
        <v>1</v>
      </c>
      <c r="E113">
        <v>1</v>
      </c>
      <c r="F113">
        <v>0</v>
      </c>
      <c r="G113">
        <v>0</v>
      </c>
      <c r="H113">
        <v>0</v>
      </c>
      <c r="I113">
        <v>0</v>
      </c>
      <c r="J113">
        <v>0</v>
      </c>
      <c r="K113">
        <v>1</v>
      </c>
      <c r="L113">
        <v>1</v>
      </c>
      <c r="M113">
        <v>1</v>
      </c>
      <c r="N113">
        <v>0</v>
      </c>
      <c r="O113">
        <v>0</v>
      </c>
      <c r="P113">
        <v>0</v>
      </c>
      <c r="Q113">
        <v>0</v>
      </c>
      <c r="R113">
        <v>0</v>
      </c>
      <c r="S113">
        <v>0</v>
      </c>
      <c r="T113">
        <v>0</v>
      </c>
      <c r="U113">
        <v>1</v>
      </c>
      <c r="V113">
        <v>0</v>
      </c>
      <c r="W113">
        <v>1</v>
      </c>
      <c r="X113">
        <v>0</v>
      </c>
      <c r="Y113">
        <v>1</v>
      </c>
      <c r="Z113">
        <v>1</v>
      </c>
      <c r="AA113">
        <v>1</v>
      </c>
      <c r="AB113">
        <v>0</v>
      </c>
      <c r="AC113">
        <v>0</v>
      </c>
      <c r="AD113">
        <v>0</v>
      </c>
      <c r="AE113">
        <v>0</v>
      </c>
      <c r="AF113">
        <v>1</v>
      </c>
      <c r="AG113">
        <v>0</v>
      </c>
      <c r="AH113">
        <v>0</v>
      </c>
      <c r="AI113">
        <v>1</v>
      </c>
      <c r="AJ113">
        <v>0</v>
      </c>
      <c r="AK113">
        <v>0</v>
      </c>
      <c r="AL113">
        <v>0</v>
      </c>
      <c r="AM113">
        <v>0</v>
      </c>
      <c r="AN113">
        <v>0</v>
      </c>
      <c r="AO113">
        <v>0</v>
      </c>
      <c r="AP113">
        <v>1</v>
      </c>
      <c r="AQ113">
        <v>0</v>
      </c>
      <c r="AR113">
        <v>1</v>
      </c>
      <c r="AS113">
        <v>1</v>
      </c>
      <c r="AT113">
        <v>1</v>
      </c>
      <c r="AU113">
        <v>0</v>
      </c>
      <c r="AV113">
        <v>0</v>
      </c>
      <c r="AW113">
        <v>0</v>
      </c>
      <c r="AX113">
        <v>1</v>
      </c>
    </row>
    <row r="114" spans="1:50" x14ac:dyDescent="0.35">
      <c r="A114" t="s">
        <v>94</v>
      </c>
      <c r="B114" s="1">
        <v>44321</v>
      </c>
      <c r="C114" s="1">
        <v>44409</v>
      </c>
      <c r="D114">
        <v>1</v>
      </c>
      <c r="E114">
        <v>1</v>
      </c>
      <c r="F114">
        <v>0</v>
      </c>
      <c r="G114">
        <v>0</v>
      </c>
      <c r="H114">
        <v>0</v>
      </c>
      <c r="I114">
        <v>0</v>
      </c>
      <c r="J114">
        <v>0</v>
      </c>
      <c r="K114">
        <v>1</v>
      </c>
      <c r="L114">
        <v>1</v>
      </c>
      <c r="M114">
        <v>1</v>
      </c>
      <c r="N114">
        <v>0</v>
      </c>
      <c r="O114">
        <v>0</v>
      </c>
      <c r="P114">
        <v>0</v>
      </c>
      <c r="Q114">
        <v>0</v>
      </c>
      <c r="R114">
        <v>0</v>
      </c>
      <c r="S114">
        <v>0</v>
      </c>
      <c r="T114">
        <v>0</v>
      </c>
      <c r="U114">
        <v>1</v>
      </c>
      <c r="V114">
        <v>0</v>
      </c>
      <c r="W114">
        <v>1</v>
      </c>
      <c r="X114">
        <v>0</v>
      </c>
      <c r="Y114">
        <v>1</v>
      </c>
      <c r="Z114">
        <v>1</v>
      </c>
      <c r="AA114">
        <v>1</v>
      </c>
      <c r="AB114">
        <v>0</v>
      </c>
      <c r="AC114">
        <v>0</v>
      </c>
      <c r="AD114">
        <v>0</v>
      </c>
      <c r="AE114">
        <v>0</v>
      </c>
      <c r="AF114">
        <v>1</v>
      </c>
      <c r="AG114">
        <v>0</v>
      </c>
      <c r="AH114">
        <v>0</v>
      </c>
      <c r="AI114">
        <v>1</v>
      </c>
      <c r="AJ114">
        <v>0</v>
      </c>
      <c r="AK114">
        <v>0</v>
      </c>
      <c r="AL114">
        <v>0</v>
      </c>
      <c r="AM114">
        <v>0</v>
      </c>
      <c r="AN114">
        <v>0</v>
      </c>
      <c r="AO114">
        <v>0</v>
      </c>
      <c r="AP114">
        <v>1</v>
      </c>
      <c r="AQ114">
        <v>0</v>
      </c>
      <c r="AR114">
        <v>1</v>
      </c>
      <c r="AS114">
        <v>1</v>
      </c>
      <c r="AT114">
        <v>1</v>
      </c>
      <c r="AU114">
        <v>0</v>
      </c>
      <c r="AV114">
        <v>0</v>
      </c>
      <c r="AW114">
        <v>0</v>
      </c>
      <c r="AX114">
        <v>1</v>
      </c>
    </row>
    <row r="115" spans="1:50" x14ac:dyDescent="0.35">
      <c r="A115" t="s">
        <v>95</v>
      </c>
      <c r="B115" s="1">
        <v>43678</v>
      </c>
      <c r="C115" s="1">
        <v>44409</v>
      </c>
      <c r="D115">
        <v>1</v>
      </c>
      <c r="E115">
        <v>1</v>
      </c>
      <c r="F115">
        <v>1</v>
      </c>
      <c r="G115">
        <v>0</v>
      </c>
      <c r="H115">
        <v>0</v>
      </c>
      <c r="I115">
        <v>0</v>
      </c>
      <c r="J115">
        <v>0</v>
      </c>
      <c r="K115">
        <v>1</v>
      </c>
      <c r="L115">
        <v>0</v>
      </c>
      <c r="M115">
        <v>0</v>
      </c>
      <c r="N115">
        <v>0</v>
      </c>
      <c r="O115">
        <v>0</v>
      </c>
      <c r="P115">
        <v>0</v>
      </c>
      <c r="Q115">
        <v>0</v>
      </c>
      <c r="R115">
        <v>0</v>
      </c>
      <c r="S115">
        <v>0</v>
      </c>
      <c r="T115">
        <v>0</v>
      </c>
      <c r="U115">
        <v>0</v>
      </c>
      <c r="V115">
        <v>0</v>
      </c>
      <c r="W115">
        <v>0</v>
      </c>
      <c r="X115">
        <v>1</v>
      </c>
      <c r="Y115">
        <v>0</v>
      </c>
      <c r="Z115">
        <v>0</v>
      </c>
      <c r="AA115">
        <v>0</v>
      </c>
      <c r="AB115">
        <v>0</v>
      </c>
      <c r="AC115">
        <v>0</v>
      </c>
      <c r="AD115">
        <v>0</v>
      </c>
      <c r="AE115">
        <v>0</v>
      </c>
      <c r="AF115">
        <v>0</v>
      </c>
      <c r="AG115">
        <v>0</v>
      </c>
      <c r="AH115">
        <v>1</v>
      </c>
      <c r="AI115">
        <v>1</v>
      </c>
      <c r="AJ115">
        <v>0</v>
      </c>
      <c r="AK115">
        <v>0</v>
      </c>
      <c r="AL115">
        <v>1</v>
      </c>
      <c r="AM115">
        <v>0</v>
      </c>
      <c r="AN115">
        <v>0</v>
      </c>
      <c r="AO115">
        <v>0</v>
      </c>
      <c r="AP115">
        <v>0</v>
      </c>
      <c r="AQ115">
        <v>0</v>
      </c>
      <c r="AR115">
        <v>1</v>
      </c>
      <c r="AS115">
        <v>0</v>
      </c>
      <c r="AT115">
        <v>1</v>
      </c>
      <c r="AU115">
        <v>0</v>
      </c>
      <c r="AV115">
        <v>0</v>
      </c>
      <c r="AW115">
        <v>0</v>
      </c>
      <c r="AX115">
        <v>1</v>
      </c>
    </row>
    <row r="116" spans="1:50" x14ac:dyDescent="0.35">
      <c r="A116" t="s">
        <v>96</v>
      </c>
      <c r="B116" s="1">
        <v>43678</v>
      </c>
      <c r="C116" s="1">
        <v>44012</v>
      </c>
      <c r="D116">
        <v>1</v>
      </c>
      <c r="E116">
        <v>1</v>
      </c>
      <c r="F116">
        <v>0</v>
      </c>
      <c r="G116">
        <v>0</v>
      </c>
      <c r="H116">
        <v>0</v>
      </c>
      <c r="I116">
        <v>0</v>
      </c>
      <c r="J116">
        <v>0</v>
      </c>
      <c r="K116">
        <v>1</v>
      </c>
      <c r="L116">
        <v>0</v>
      </c>
      <c r="M116">
        <v>0</v>
      </c>
      <c r="N116">
        <v>0</v>
      </c>
      <c r="O116">
        <v>0</v>
      </c>
      <c r="P116">
        <v>1</v>
      </c>
      <c r="Q116">
        <v>0</v>
      </c>
      <c r="R116">
        <v>0</v>
      </c>
      <c r="S116">
        <v>0</v>
      </c>
      <c r="T116">
        <v>0</v>
      </c>
      <c r="U116">
        <v>1</v>
      </c>
      <c r="V116">
        <v>1</v>
      </c>
      <c r="W116">
        <v>1</v>
      </c>
      <c r="X116">
        <v>0</v>
      </c>
      <c r="Y116">
        <v>0</v>
      </c>
      <c r="Z116">
        <v>0</v>
      </c>
      <c r="AA116">
        <v>0</v>
      </c>
      <c r="AB116">
        <v>0</v>
      </c>
      <c r="AC116">
        <v>0</v>
      </c>
      <c r="AD116">
        <v>0</v>
      </c>
      <c r="AE116">
        <v>0</v>
      </c>
      <c r="AF116">
        <v>0</v>
      </c>
      <c r="AG116">
        <v>0</v>
      </c>
      <c r="AH116">
        <v>1</v>
      </c>
      <c r="AI116">
        <v>0</v>
      </c>
      <c r="AJ116" t="s">
        <v>50</v>
      </c>
      <c r="AK116" t="s">
        <v>50</v>
      </c>
      <c r="AL116" t="s">
        <v>50</v>
      </c>
      <c r="AM116" t="s">
        <v>50</v>
      </c>
      <c r="AN116" t="s">
        <v>50</v>
      </c>
      <c r="AO116" t="s">
        <v>50</v>
      </c>
      <c r="AP116" t="s">
        <v>50</v>
      </c>
      <c r="AQ116" t="s">
        <v>50</v>
      </c>
      <c r="AR116">
        <v>1</v>
      </c>
      <c r="AS116">
        <v>1</v>
      </c>
      <c r="AT116">
        <v>1</v>
      </c>
      <c r="AU116">
        <v>0</v>
      </c>
      <c r="AV116">
        <v>0</v>
      </c>
      <c r="AW116">
        <v>0</v>
      </c>
      <c r="AX116">
        <v>1</v>
      </c>
    </row>
    <row r="117" spans="1:50" x14ac:dyDescent="0.35">
      <c r="A117" t="s">
        <v>96</v>
      </c>
      <c r="B117" s="1">
        <v>44013</v>
      </c>
      <c r="C117" s="1">
        <v>44409</v>
      </c>
      <c r="D117">
        <v>1</v>
      </c>
      <c r="E117">
        <v>1</v>
      </c>
      <c r="F117">
        <v>0</v>
      </c>
      <c r="G117">
        <v>0</v>
      </c>
      <c r="H117">
        <v>0</v>
      </c>
      <c r="I117">
        <v>0</v>
      </c>
      <c r="J117">
        <v>0</v>
      </c>
      <c r="K117">
        <v>1</v>
      </c>
      <c r="L117">
        <v>0</v>
      </c>
      <c r="M117">
        <v>0</v>
      </c>
      <c r="N117">
        <v>0</v>
      </c>
      <c r="O117">
        <v>0</v>
      </c>
      <c r="P117">
        <v>1</v>
      </c>
      <c r="Q117">
        <v>0</v>
      </c>
      <c r="R117">
        <v>0</v>
      </c>
      <c r="S117">
        <v>0</v>
      </c>
      <c r="T117">
        <v>0</v>
      </c>
      <c r="U117">
        <v>1</v>
      </c>
      <c r="V117">
        <v>1</v>
      </c>
      <c r="W117">
        <v>1</v>
      </c>
      <c r="X117">
        <v>0</v>
      </c>
      <c r="Y117">
        <v>1</v>
      </c>
      <c r="Z117">
        <v>0</v>
      </c>
      <c r="AA117">
        <v>0</v>
      </c>
      <c r="AB117">
        <v>0</v>
      </c>
      <c r="AC117">
        <v>0</v>
      </c>
      <c r="AD117">
        <v>0</v>
      </c>
      <c r="AE117">
        <v>0</v>
      </c>
      <c r="AF117">
        <v>0</v>
      </c>
      <c r="AG117">
        <v>0</v>
      </c>
      <c r="AH117">
        <v>0</v>
      </c>
      <c r="AI117">
        <v>1</v>
      </c>
      <c r="AJ117">
        <v>1</v>
      </c>
      <c r="AK117">
        <v>0</v>
      </c>
      <c r="AL117">
        <v>0</v>
      </c>
      <c r="AM117">
        <v>0</v>
      </c>
      <c r="AN117">
        <v>0</v>
      </c>
      <c r="AO117">
        <v>0</v>
      </c>
      <c r="AP117">
        <v>0</v>
      </c>
      <c r="AQ117">
        <v>0</v>
      </c>
      <c r="AR117">
        <v>1</v>
      </c>
      <c r="AS117">
        <v>1</v>
      </c>
      <c r="AT117">
        <v>1</v>
      </c>
      <c r="AU117">
        <v>0</v>
      </c>
      <c r="AV117">
        <v>0</v>
      </c>
      <c r="AW117">
        <v>0</v>
      </c>
      <c r="AX117">
        <v>1</v>
      </c>
    </row>
    <row r="118" spans="1:50" x14ac:dyDescent="0.35">
      <c r="A118" t="s">
        <v>97</v>
      </c>
      <c r="B118" s="1">
        <v>43678</v>
      </c>
      <c r="C118" s="1">
        <v>44251</v>
      </c>
      <c r="D118">
        <v>1</v>
      </c>
      <c r="E118">
        <v>1</v>
      </c>
      <c r="F118">
        <v>0</v>
      </c>
      <c r="G118">
        <v>0</v>
      </c>
      <c r="H118">
        <v>0</v>
      </c>
      <c r="I118">
        <v>0</v>
      </c>
      <c r="J118">
        <v>0</v>
      </c>
      <c r="K118">
        <v>1</v>
      </c>
      <c r="L118">
        <v>0</v>
      </c>
      <c r="M118">
        <v>0</v>
      </c>
      <c r="N118">
        <v>0</v>
      </c>
      <c r="O118">
        <v>0</v>
      </c>
      <c r="P118">
        <v>0</v>
      </c>
      <c r="Q118">
        <v>0</v>
      </c>
      <c r="R118">
        <v>0</v>
      </c>
      <c r="S118">
        <v>0</v>
      </c>
      <c r="T118">
        <v>0</v>
      </c>
      <c r="U118">
        <v>0</v>
      </c>
      <c r="V118">
        <v>0</v>
      </c>
      <c r="W118">
        <v>0</v>
      </c>
      <c r="X118">
        <v>1</v>
      </c>
      <c r="Y118">
        <v>0</v>
      </c>
      <c r="Z118">
        <v>0</v>
      </c>
      <c r="AA118">
        <v>0</v>
      </c>
      <c r="AB118">
        <v>0</v>
      </c>
      <c r="AC118">
        <v>0</v>
      </c>
      <c r="AD118">
        <v>0</v>
      </c>
      <c r="AE118">
        <v>0</v>
      </c>
      <c r="AF118">
        <v>0</v>
      </c>
      <c r="AG118">
        <v>0</v>
      </c>
      <c r="AH118">
        <v>1</v>
      </c>
      <c r="AI118">
        <v>1</v>
      </c>
      <c r="AJ118">
        <v>1</v>
      </c>
      <c r="AK118">
        <v>0</v>
      </c>
      <c r="AL118">
        <v>1</v>
      </c>
      <c r="AM118">
        <v>0</v>
      </c>
      <c r="AN118">
        <v>0</v>
      </c>
      <c r="AO118">
        <v>0</v>
      </c>
      <c r="AP118">
        <v>0</v>
      </c>
      <c r="AQ118">
        <v>0</v>
      </c>
      <c r="AR118">
        <v>1</v>
      </c>
      <c r="AS118">
        <v>1</v>
      </c>
      <c r="AT118">
        <v>1</v>
      </c>
      <c r="AU118">
        <v>0</v>
      </c>
      <c r="AV118">
        <v>0</v>
      </c>
      <c r="AW118">
        <v>0</v>
      </c>
      <c r="AX118">
        <v>1</v>
      </c>
    </row>
    <row r="119" spans="1:50" x14ac:dyDescent="0.35">
      <c r="A119" t="s">
        <v>97</v>
      </c>
      <c r="B119" s="1">
        <v>44252</v>
      </c>
      <c r="C119" s="1">
        <v>44327</v>
      </c>
      <c r="D119">
        <v>1</v>
      </c>
      <c r="E119">
        <v>1</v>
      </c>
      <c r="F119">
        <v>0</v>
      </c>
      <c r="G119">
        <v>0</v>
      </c>
      <c r="H119">
        <v>0</v>
      </c>
      <c r="I119">
        <v>0</v>
      </c>
      <c r="J119">
        <v>0</v>
      </c>
      <c r="K119">
        <v>1</v>
      </c>
      <c r="L119">
        <v>0</v>
      </c>
      <c r="M119">
        <v>0</v>
      </c>
      <c r="N119">
        <v>0</v>
      </c>
      <c r="O119">
        <v>0</v>
      </c>
      <c r="P119">
        <v>0</v>
      </c>
      <c r="Q119">
        <v>0</v>
      </c>
      <c r="R119">
        <v>0</v>
      </c>
      <c r="S119">
        <v>0</v>
      </c>
      <c r="T119">
        <v>0</v>
      </c>
      <c r="U119">
        <v>0</v>
      </c>
      <c r="V119">
        <v>0</v>
      </c>
      <c r="W119">
        <v>0</v>
      </c>
      <c r="X119">
        <v>1</v>
      </c>
      <c r="Y119">
        <v>0</v>
      </c>
      <c r="Z119">
        <v>0</v>
      </c>
      <c r="AA119">
        <v>0</v>
      </c>
      <c r="AB119">
        <v>0</v>
      </c>
      <c r="AC119">
        <v>0</v>
      </c>
      <c r="AD119">
        <v>0</v>
      </c>
      <c r="AE119">
        <v>0</v>
      </c>
      <c r="AF119">
        <v>0</v>
      </c>
      <c r="AG119">
        <v>0</v>
      </c>
      <c r="AH119">
        <v>1</v>
      </c>
      <c r="AI119">
        <v>1</v>
      </c>
      <c r="AJ119">
        <v>1</v>
      </c>
      <c r="AK119">
        <v>0</v>
      </c>
      <c r="AL119">
        <v>1</v>
      </c>
      <c r="AM119">
        <v>0</v>
      </c>
      <c r="AN119">
        <v>0</v>
      </c>
      <c r="AO119">
        <v>0</v>
      </c>
      <c r="AP119">
        <v>0</v>
      </c>
      <c r="AQ119">
        <v>0</v>
      </c>
      <c r="AR119">
        <v>1</v>
      </c>
      <c r="AS119">
        <v>1</v>
      </c>
      <c r="AT119">
        <v>1</v>
      </c>
      <c r="AU119">
        <v>0</v>
      </c>
      <c r="AV119">
        <v>0</v>
      </c>
      <c r="AW119">
        <v>0</v>
      </c>
      <c r="AX119">
        <v>1</v>
      </c>
    </row>
    <row r="120" spans="1:50" x14ac:dyDescent="0.35">
      <c r="A120" t="s">
        <v>97</v>
      </c>
      <c r="B120" s="1">
        <v>44328</v>
      </c>
      <c r="C120" s="1">
        <v>44409</v>
      </c>
      <c r="D120">
        <v>1</v>
      </c>
      <c r="E120">
        <v>1</v>
      </c>
      <c r="F120">
        <v>0</v>
      </c>
      <c r="G120">
        <v>0</v>
      </c>
      <c r="H120">
        <v>0</v>
      </c>
      <c r="I120">
        <v>0</v>
      </c>
      <c r="J120">
        <v>0</v>
      </c>
      <c r="K120">
        <v>1</v>
      </c>
      <c r="L120">
        <v>0</v>
      </c>
      <c r="M120">
        <v>0</v>
      </c>
      <c r="N120">
        <v>0</v>
      </c>
      <c r="O120">
        <v>0</v>
      </c>
      <c r="P120">
        <v>0</v>
      </c>
      <c r="Q120">
        <v>0</v>
      </c>
      <c r="R120">
        <v>0</v>
      </c>
      <c r="S120">
        <v>0</v>
      </c>
      <c r="T120">
        <v>0</v>
      </c>
      <c r="U120">
        <v>0</v>
      </c>
      <c r="V120">
        <v>0</v>
      </c>
      <c r="W120">
        <v>0</v>
      </c>
      <c r="X120">
        <v>1</v>
      </c>
      <c r="Y120">
        <v>0</v>
      </c>
      <c r="Z120">
        <v>0</v>
      </c>
      <c r="AA120">
        <v>0</v>
      </c>
      <c r="AB120">
        <v>0</v>
      </c>
      <c r="AC120">
        <v>0</v>
      </c>
      <c r="AD120">
        <v>0</v>
      </c>
      <c r="AE120">
        <v>0</v>
      </c>
      <c r="AF120">
        <v>0</v>
      </c>
      <c r="AG120">
        <v>0</v>
      </c>
      <c r="AH120">
        <v>1</v>
      </c>
      <c r="AI120">
        <v>1</v>
      </c>
      <c r="AJ120">
        <v>1</v>
      </c>
      <c r="AK120">
        <v>0</v>
      </c>
      <c r="AL120">
        <v>1</v>
      </c>
      <c r="AM120">
        <v>0</v>
      </c>
      <c r="AN120">
        <v>0</v>
      </c>
      <c r="AO120">
        <v>0</v>
      </c>
      <c r="AP120">
        <v>0</v>
      </c>
      <c r="AQ120">
        <v>0</v>
      </c>
      <c r="AR120">
        <v>1</v>
      </c>
      <c r="AS120">
        <v>1</v>
      </c>
      <c r="AT120">
        <v>1</v>
      </c>
      <c r="AU120">
        <v>0</v>
      </c>
      <c r="AV120">
        <v>0</v>
      </c>
      <c r="AW120">
        <v>0</v>
      </c>
      <c r="AX120">
        <v>1</v>
      </c>
    </row>
    <row r="121" spans="1:50" x14ac:dyDescent="0.35">
      <c r="A121" t="s">
        <v>98</v>
      </c>
      <c r="B121" s="1">
        <v>43678</v>
      </c>
      <c r="C121" s="1">
        <v>43986</v>
      </c>
      <c r="D121">
        <v>1</v>
      </c>
      <c r="E121">
        <v>0</v>
      </c>
      <c r="F121">
        <v>1</v>
      </c>
      <c r="G121">
        <v>0</v>
      </c>
      <c r="H121">
        <v>0</v>
      </c>
      <c r="I121">
        <v>0</v>
      </c>
      <c r="J121">
        <v>0</v>
      </c>
      <c r="K121">
        <v>0</v>
      </c>
      <c r="L121" t="s">
        <v>50</v>
      </c>
      <c r="M121" t="s">
        <v>50</v>
      </c>
      <c r="N121" t="s">
        <v>50</v>
      </c>
      <c r="O121" t="s">
        <v>50</v>
      </c>
      <c r="P121" t="s">
        <v>50</v>
      </c>
      <c r="Q121" t="s">
        <v>50</v>
      </c>
      <c r="R121" t="s">
        <v>50</v>
      </c>
      <c r="S121" t="s">
        <v>50</v>
      </c>
      <c r="T121" t="s">
        <v>50</v>
      </c>
      <c r="U121" t="s">
        <v>50</v>
      </c>
      <c r="V121" t="s">
        <v>50</v>
      </c>
      <c r="W121" t="s">
        <v>50</v>
      </c>
      <c r="X121" t="s">
        <v>50</v>
      </c>
      <c r="Y121" t="s">
        <v>50</v>
      </c>
      <c r="Z121" t="s">
        <v>50</v>
      </c>
      <c r="AA121" t="s">
        <v>50</v>
      </c>
      <c r="AB121" t="s">
        <v>50</v>
      </c>
      <c r="AC121" t="s">
        <v>50</v>
      </c>
      <c r="AD121" t="s">
        <v>50</v>
      </c>
      <c r="AE121" t="s">
        <v>50</v>
      </c>
      <c r="AF121" t="s">
        <v>50</v>
      </c>
      <c r="AG121" t="s">
        <v>50</v>
      </c>
      <c r="AH121" t="s">
        <v>50</v>
      </c>
      <c r="AI121">
        <v>1</v>
      </c>
      <c r="AJ121">
        <v>0</v>
      </c>
      <c r="AK121">
        <v>0</v>
      </c>
      <c r="AL121">
        <v>1</v>
      </c>
      <c r="AM121">
        <v>0</v>
      </c>
      <c r="AN121">
        <v>0</v>
      </c>
      <c r="AO121">
        <v>0</v>
      </c>
      <c r="AP121">
        <v>0</v>
      </c>
      <c r="AQ121">
        <v>0</v>
      </c>
      <c r="AR121">
        <v>1</v>
      </c>
      <c r="AS121">
        <v>1</v>
      </c>
      <c r="AT121">
        <v>1</v>
      </c>
      <c r="AU121">
        <v>0</v>
      </c>
      <c r="AV121">
        <v>0</v>
      </c>
      <c r="AW121">
        <v>0</v>
      </c>
      <c r="AX121">
        <v>1</v>
      </c>
    </row>
    <row r="122" spans="1:50" x14ac:dyDescent="0.35">
      <c r="A122" t="s">
        <v>98</v>
      </c>
      <c r="B122" s="1">
        <v>43987</v>
      </c>
      <c r="C122" s="1">
        <v>44385</v>
      </c>
      <c r="D122">
        <v>1</v>
      </c>
      <c r="E122">
        <v>0</v>
      </c>
      <c r="F122">
        <v>1</v>
      </c>
      <c r="G122">
        <v>0</v>
      </c>
      <c r="H122">
        <v>0</v>
      </c>
      <c r="I122">
        <v>0</v>
      </c>
      <c r="J122">
        <v>0</v>
      </c>
      <c r="K122">
        <v>0</v>
      </c>
      <c r="L122" t="s">
        <v>50</v>
      </c>
      <c r="M122" t="s">
        <v>50</v>
      </c>
      <c r="N122" t="s">
        <v>50</v>
      </c>
      <c r="O122" t="s">
        <v>50</v>
      </c>
      <c r="P122" t="s">
        <v>50</v>
      </c>
      <c r="Q122" t="s">
        <v>50</v>
      </c>
      <c r="R122" t="s">
        <v>50</v>
      </c>
      <c r="S122" t="s">
        <v>50</v>
      </c>
      <c r="T122" t="s">
        <v>50</v>
      </c>
      <c r="U122" t="s">
        <v>50</v>
      </c>
      <c r="V122" t="s">
        <v>50</v>
      </c>
      <c r="W122" t="s">
        <v>50</v>
      </c>
      <c r="X122" t="s">
        <v>50</v>
      </c>
      <c r="Y122" t="s">
        <v>50</v>
      </c>
      <c r="Z122" t="s">
        <v>50</v>
      </c>
      <c r="AA122" t="s">
        <v>50</v>
      </c>
      <c r="AB122" t="s">
        <v>50</v>
      </c>
      <c r="AC122" t="s">
        <v>50</v>
      </c>
      <c r="AD122" t="s">
        <v>50</v>
      </c>
      <c r="AE122" t="s">
        <v>50</v>
      </c>
      <c r="AF122" t="s">
        <v>50</v>
      </c>
      <c r="AG122" t="s">
        <v>50</v>
      </c>
      <c r="AH122" t="s">
        <v>50</v>
      </c>
      <c r="AI122">
        <v>1</v>
      </c>
      <c r="AJ122">
        <v>0</v>
      </c>
      <c r="AK122">
        <v>0</v>
      </c>
      <c r="AL122">
        <v>1</v>
      </c>
      <c r="AM122">
        <v>0</v>
      </c>
      <c r="AN122">
        <v>0</v>
      </c>
      <c r="AO122">
        <v>0</v>
      </c>
      <c r="AP122">
        <v>0</v>
      </c>
      <c r="AQ122">
        <v>0</v>
      </c>
      <c r="AR122">
        <v>1</v>
      </c>
      <c r="AS122">
        <v>1</v>
      </c>
      <c r="AT122">
        <v>1</v>
      </c>
      <c r="AU122">
        <v>0</v>
      </c>
      <c r="AV122">
        <v>0</v>
      </c>
      <c r="AW122">
        <v>0</v>
      </c>
      <c r="AX122">
        <v>1</v>
      </c>
    </row>
    <row r="123" spans="1:50" x14ac:dyDescent="0.35">
      <c r="A123" t="s">
        <v>98</v>
      </c>
      <c r="B123" s="1">
        <v>44386</v>
      </c>
      <c r="C123" s="1">
        <v>44409</v>
      </c>
      <c r="D123">
        <v>1</v>
      </c>
      <c r="E123">
        <v>1</v>
      </c>
      <c r="F123">
        <v>1</v>
      </c>
      <c r="G123">
        <v>0</v>
      </c>
      <c r="H123">
        <v>0</v>
      </c>
      <c r="I123">
        <v>0</v>
      </c>
      <c r="J123">
        <v>1</v>
      </c>
      <c r="K123">
        <v>1</v>
      </c>
      <c r="L123">
        <v>1</v>
      </c>
      <c r="M123">
        <v>0</v>
      </c>
      <c r="N123">
        <v>0</v>
      </c>
      <c r="O123">
        <v>1</v>
      </c>
      <c r="P123">
        <v>1</v>
      </c>
      <c r="Q123">
        <v>1</v>
      </c>
      <c r="R123">
        <v>1</v>
      </c>
      <c r="S123">
        <v>0</v>
      </c>
      <c r="T123">
        <v>1</v>
      </c>
      <c r="U123">
        <v>1</v>
      </c>
      <c r="V123">
        <v>1</v>
      </c>
      <c r="W123">
        <v>1</v>
      </c>
      <c r="X123">
        <v>0</v>
      </c>
      <c r="Y123">
        <v>1</v>
      </c>
      <c r="Z123">
        <v>1</v>
      </c>
      <c r="AA123">
        <v>1</v>
      </c>
      <c r="AB123">
        <v>1</v>
      </c>
      <c r="AC123">
        <v>0</v>
      </c>
      <c r="AD123">
        <v>0</v>
      </c>
      <c r="AE123">
        <v>1</v>
      </c>
      <c r="AF123">
        <v>1</v>
      </c>
      <c r="AG123">
        <v>1</v>
      </c>
      <c r="AH123">
        <v>0</v>
      </c>
      <c r="AI123">
        <v>1</v>
      </c>
      <c r="AJ123">
        <v>1</v>
      </c>
      <c r="AK123">
        <v>0</v>
      </c>
      <c r="AL123">
        <v>1</v>
      </c>
      <c r="AM123">
        <v>0</v>
      </c>
      <c r="AN123">
        <v>0</v>
      </c>
      <c r="AO123">
        <v>0</v>
      </c>
      <c r="AP123">
        <v>0</v>
      </c>
      <c r="AQ123">
        <v>0</v>
      </c>
      <c r="AR123">
        <v>1</v>
      </c>
      <c r="AS123">
        <v>1</v>
      </c>
      <c r="AT123">
        <v>1</v>
      </c>
      <c r="AU123">
        <v>0</v>
      </c>
      <c r="AV123">
        <v>0</v>
      </c>
      <c r="AW123">
        <v>0</v>
      </c>
      <c r="AX123">
        <v>1</v>
      </c>
    </row>
    <row r="124" spans="1:50" x14ac:dyDescent="0.35">
      <c r="A124" t="s">
        <v>99</v>
      </c>
      <c r="B124" s="1">
        <v>43678</v>
      </c>
      <c r="C124" s="1">
        <v>44196</v>
      </c>
      <c r="D124">
        <v>1</v>
      </c>
      <c r="E124">
        <v>0</v>
      </c>
      <c r="F124">
        <v>0</v>
      </c>
      <c r="G124">
        <v>0</v>
      </c>
      <c r="H124">
        <v>1</v>
      </c>
      <c r="I124">
        <v>0</v>
      </c>
      <c r="J124">
        <v>0</v>
      </c>
      <c r="K124">
        <v>0</v>
      </c>
      <c r="L124" t="s">
        <v>50</v>
      </c>
      <c r="M124" t="s">
        <v>50</v>
      </c>
      <c r="N124" t="s">
        <v>50</v>
      </c>
      <c r="O124" t="s">
        <v>50</v>
      </c>
      <c r="P124" t="s">
        <v>50</v>
      </c>
      <c r="Q124" t="s">
        <v>50</v>
      </c>
      <c r="R124" t="s">
        <v>50</v>
      </c>
      <c r="S124" t="s">
        <v>50</v>
      </c>
      <c r="T124" t="s">
        <v>50</v>
      </c>
      <c r="U124" t="s">
        <v>50</v>
      </c>
      <c r="V124" t="s">
        <v>50</v>
      </c>
      <c r="W124" t="s">
        <v>50</v>
      </c>
      <c r="X124" t="s">
        <v>50</v>
      </c>
      <c r="Y124" t="s">
        <v>50</v>
      </c>
      <c r="Z124" t="s">
        <v>50</v>
      </c>
      <c r="AA124" t="s">
        <v>50</v>
      </c>
      <c r="AB124" t="s">
        <v>50</v>
      </c>
      <c r="AC124" t="s">
        <v>50</v>
      </c>
      <c r="AD124" t="s">
        <v>50</v>
      </c>
      <c r="AE124" t="s">
        <v>50</v>
      </c>
      <c r="AF124" t="s">
        <v>50</v>
      </c>
      <c r="AG124" t="s">
        <v>50</v>
      </c>
      <c r="AH124" t="s">
        <v>50</v>
      </c>
      <c r="AI124">
        <v>1</v>
      </c>
      <c r="AJ124">
        <v>0</v>
      </c>
      <c r="AK124">
        <v>0</v>
      </c>
      <c r="AL124">
        <v>0</v>
      </c>
      <c r="AM124">
        <v>1</v>
      </c>
      <c r="AN124">
        <v>0</v>
      </c>
      <c r="AO124">
        <v>0</v>
      </c>
      <c r="AP124">
        <v>0</v>
      </c>
      <c r="AQ124">
        <v>0</v>
      </c>
      <c r="AR124">
        <v>1</v>
      </c>
      <c r="AS124">
        <v>0</v>
      </c>
      <c r="AT124">
        <v>0</v>
      </c>
      <c r="AU124">
        <v>1</v>
      </c>
      <c r="AV124">
        <v>0</v>
      </c>
      <c r="AW124">
        <v>0</v>
      </c>
      <c r="AX124">
        <v>1</v>
      </c>
    </row>
    <row r="125" spans="1:50" x14ac:dyDescent="0.35">
      <c r="A125" t="s">
        <v>99</v>
      </c>
      <c r="B125" s="1">
        <v>44197</v>
      </c>
      <c r="C125" s="1">
        <v>44197</v>
      </c>
      <c r="D125">
        <v>1</v>
      </c>
      <c r="E125">
        <v>0</v>
      </c>
      <c r="F125">
        <v>0</v>
      </c>
      <c r="G125">
        <v>0</v>
      </c>
      <c r="H125">
        <v>1</v>
      </c>
      <c r="I125">
        <v>0</v>
      </c>
      <c r="J125">
        <v>0</v>
      </c>
      <c r="K125">
        <v>0</v>
      </c>
      <c r="L125" t="s">
        <v>50</v>
      </c>
      <c r="M125" t="s">
        <v>50</v>
      </c>
      <c r="N125" t="s">
        <v>50</v>
      </c>
      <c r="O125" t="s">
        <v>50</v>
      </c>
      <c r="P125" t="s">
        <v>50</v>
      </c>
      <c r="Q125" t="s">
        <v>50</v>
      </c>
      <c r="R125" t="s">
        <v>50</v>
      </c>
      <c r="S125" t="s">
        <v>50</v>
      </c>
      <c r="T125" t="s">
        <v>50</v>
      </c>
      <c r="U125" t="s">
        <v>50</v>
      </c>
      <c r="V125" t="s">
        <v>50</v>
      </c>
      <c r="W125" t="s">
        <v>50</v>
      </c>
      <c r="X125" t="s">
        <v>50</v>
      </c>
      <c r="Y125" t="s">
        <v>50</v>
      </c>
      <c r="Z125" t="s">
        <v>50</v>
      </c>
      <c r="AA125" t="s">
        <v>50</v>
      </c>
      <c r="AB125" t="s">
        <v>50</v>
      </c>
      <c r="AC125" t="s">
        <v>50</v>
      </c>
      <c r="AD125" t="s">
        <v>50</v>
      </c>
      <c r="AE125" t="s">
        <v>50</v>
      </c>
      <c r="AF125" t="s">
        <v>50</v>
      </c>
      <c r="AG125" t="s">
        <v>50</v>
      </c>
      <c r="AH125" t="s">
        <v>50</v>
      </c>
      <c r="AI125">
        <v>1</v>
      </c>
      <c r="AJ125">
        <v>0</v>
      </c>
      <c r="AK125">
        <v>0</v>
      </c>
      <c r="AL125">
        <v>0</v>
      </c>
      <c r="AM125">
        <v>1</v>
      </c>
      <c r="AN125">
        <v>0</v>
      </c>
      <c r="AO125">
        <v>0</v>
      </c>
      <c r="AP125">
        <v>0</v>
      </c>
      <c r="AQ125">
        <v>0</v>
      </c>
      <c r="AR125">
        <v>1</v>
      </c>
      <c r="AS125">
        <v>0</v>
      </c>
      <c r="AT125">
        <v>0</v>
      </c>
      <c r="AU125">
        <v>1</v>
      </c>
      <c r="AV125">
        <v>0</v>
      </c>
      <c r="AW125">
        <v>0</v>
      </c>
      <c r="AX125">
        <v>1</v>
      </c>
    </row>
    <row r="126" spans="1:50" x14ac:dyDescent="0.35">
      <c r="A126" t="s">
        <v>99</v>
      </c>
      <c r="B126" s="1">
        <v>44198</v>
      </c>
      <c r="C126" s="1">
        <v>44409</v>
      </c>
      <c r="D126">
        <v>1</v>
      </c>
      <c r="E126">
        <v>0</v>
      </c>
      <c r="F126">
        <v>0</v>
      </c>
      <c r="G126">
        <v>0</v>
      </c>
      <c r="H126">
        <v>1</v>
      </c>
      <c r="I126">
        <v>0</v>
      </c>
      <c r="J126">
        <v>0</v>
      </c>
      <c r="K126">
        <v>0</v>
      </c>
      <c r="L126" t="s">
        <v>50</v>
      </c>
      <c r="M126" t="s">
        <v>50</v>
      </c>
      <c r="N126" t="s">
        <v>50</v>
      </c>
      <c r="O126" t="s">
        <v>50</v>
      </c>
      <c r="P126" t="s">
        <v>50</v>
      </c>
      <c r="Q126" t="s">
        <v>50</v>
      </c>
      <c r="R126" t="s">
        <v>50</v>
      </c>
      <c r="S126" t="s">
        <v>50</v>
      </c>
      <c r="T126" t="s">
        <v>50</v>
      </c>
      <c r="U126" t="s">
        <v>50</v>
      </c>
      <c r="V126" t="s">
        <v>50</v>
      </c>
      <c r="W126" t="s">
        <v>50</v>
      </c>
      <c r="X126" t="s">
        <v>50</v>
      </c>
      <c r="Y126" t="s">
        <v>50</v>
      </c>
      <c r="Z126" t="s">
        <v>50</v>
      </c>
      <c r="AA126" t="s">
        <v>50</v>
      </c>
      <c r="AB126" t="s">
        <v>50</v>
      </c>
      <c r="AC126" t="s">
        <v>50</v>
      </c>
      <c r="AD126" t="s">
        <v>50</v>
      </c>
      <c r="AE126" t="s">
        <v>50</v>
      </c>
      <c r="AF126" t="s">
        <v>50</v>
      </c>
      <c r="AG126" t="s">
        <v>50</v>
      </c>
      <c r="AH126" t="s">
        <v>50</v>
      </c>
      <c r="AI126">
        <v>1</v>
      </c>
      <c r="AJ126">
        <v>0</v>
      </c>
      <c r="AK126">
        <v>0</v>
      </c>
      <c r="AL126">
        <v>0</v>
      </c>
      <c r="AM126">
        <v>1</v>
      </c>
      <c r="AN126">
        <v>0</v>
      </c>
      <c r="AO126">
        <v>0</v>
      </c>
      <c r="AP126">
        <v>0</v>
      </c>
      <c r="AQ126">
        <v>0</v>
      </c>
      <c r="AR126">
        <v>1</v>
      </c>
      <c r="AS126">
        <v>0</v>
      </c>
      <c r="AT126">
        <v>0</v>
      </c>
      <c r="AU126">
        <v>1</v>
      </c>
      <c r="AV126">
        <v>0</v>
      </c>
      <c r="AW126">
        <v>0</v>
      </c>
      <c r="AX126">
        <v>1</v>
      </c>
    </row>
    <row r="127" spans="1:50" x14ac:dyDescent="0.35">
      <c r="A127" t="s">
        <v>100</v>
      </c>
      <c r="B127" s="1">
        <v>43678</v>
      </c>
      <c r="C127" s="1">
        <v>44409</v>
      </c>
      <c r="D127">
        <v>0</v>
      </c>
      <c r="E127" t="s">
        <v>50</v>
      </c>
      <c r="F127" t="s">
        <v>50</v>
      </c>
      <c r="G127" t="s">
        <v>50</v>
      </c>
      <c r="H127" t="s">
        <v>50</v>
      </c>
      <c r="I127" t="s">
        <v>50</v>
      </c>
      <c r="J127" t="s">
        <v>50</v>
      </c>
      <c r="K127">
        <v>0</v>
      </c>
      <c r="L127" t="s">
        <v>50</v>
      </c>
      <c r="M127" t="s">
        <v>50</v>
      </c>
      <c r="N127" t="s">
        <v>50</v>
      </c>
      <c r="O127" t="s">
        <v>50</v>
      </c>
      <c r="P127" t="s">
        <v>50</v>
      </c>
      <c r="Q127" t="s">
        <v>50</v>
      </c>
      <c r="R127" t="s">
        <v>50</v>
      </c>
      <c r="S127" t="s">
        <v>50</v>
      </c>
      <c r="T127" t="s">
        <v>50</v>
      </c>
      <c r="U127" t="s">
        <v>50</v>
      </c>
      <c r="V127" t="s">
        <v>50</v>
      </c>
      <c r="W127" t="s">
        <v>50</v>
      </c>
      <c r="X127" t="s">
        <v>50</v>
      </c>
      <c r="Y127" t="s">
        <v>50</v>
      </c>
      <c r="Z127" t="s">
        <v>50</v>
      </c>
      <c r="AA127" t="s">
        <v>50</v>
      </c>
      <c r="AB127" t="s">
        <v>50</v>
      </c>
      <c r="AC127" t="s">
        <v>50</v>
      </c>
      <c r="AD127" t="s">
        <v>50</v>
      </c>
      <c r="AE127" t="s">
        <v>50</v>
      </c>
      <c r="AF127" t="s">
        <v>50</v>
      </c>
      <c r="AG127" t="s">
        <v>50</v>
      </c>
      <c r="AH127" t="s">
        <v>50</v>
      </c>
      <c r="AI127">
        <v>1</v>
      </c>
      <c r="AJ127">
        <v>0</v>
      </c>
      <c r="AK127">
        <v>0</v>
      </c>
      <c r="AL127">
        <v>1</v>
      </c>
      <c r="AM127">
        <v>0</v>
      </c>
      <c r="AN127">
        <v>0</v>
      </c>
      <c r="AO127">
        <v>0</v>
      </c>
      <c r="AP127">
        <v>0</v>
      </c>
      <c r="AQ127">
        <v>0</v>
      </c>
      <c r="AR127">
        <v>1</v>
      </c>
      <c r="AS127">
        <v>0</v>
      </c>
      <c r="AT127">
        <v>1</v>
      </c>
      <c r="AU127">
        <v>0</v>
      </c>
      <c r="AV127">
        <v>0</v>
      </c>
      <c r="AW127">
        <v>0</v>
      </c>
      <c r="AX12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27"/>
  <sheetViews>
    <sheetView tabSelected="1" workbookViewId="0"/>
  </sheetViews>
  <sheetFormatPr defaultRowHeight="14.5" x14ac:dyDescent="0.35"/>
  <cols>
    <col min="1" max="1" width="12" customWidth="1"/>
    <col min="2" max="2" width="11.81640625" customWidth="1"/>
    <col min="3" max="3" width="12.26953125" customWidth="1"/>
  </cols>
  <sheetData>
    <row r="1" spans="1:49" s="2" customFormat="1" ht="87" x14ac:dyDescent="0.35">
      <c r="A1" s="2" t="s">
        <v>445</v>
      </c>
      <c r="B1" s="2" t="s">
        <v>0</v>
      </c>
      <c r="C1" s="2" t="s">
        <v>1</v>
      </c>
      <c r="D1" s="2" t="s">
        <v>2</v>
      </c>
      <c r="E1" s="2" t="s">
        <v>101</v>
      </c>
      <c r="F1" s="2" t="s">
        <v>102</v>
      </c>
      <c r="G1" s="2" t="s">
        <v>103</v>
      </c>
      <c r="H1" s="2" t="s">
        <v>104</v>
      </c>
      <c r="I1" s="2" t="s">
        <v>105</v>
      </c>
      <c r="J1" s="2" t="s">
        <v>8</v>
      </c>
      <c r="K1" s="2" t="s">
        <v>106</v>
      </c>
      <c r="L1" s="2" t="s">
        <v>107</v>
      </c>
      <c r="M1" s="2" t="s">
        <v>9</v>
      </c>
      <c r="N1" s="2" t="s">
        <v>108</v>
      </c>
      <c r="O1" s="2" t="s">
        <v>109</v>
      </c>
      <c r="P1" s="2" t="s">
        <v>10</v>
      </c>
      <c r="Q1" s="2" t="s">
        <v>110</v>
      </c>
      <c r="R1" s="2" t="s">
        <v>111</v>
      </c>
      <c r="S1" s="2" t="s">
        <v>11</v>
      </c>
      <c r="T1" s="2" t="s">
        <v>112</v>
      </c>
      <c r="U1" s="2" t="s">
        <v>113</v>
      </c>
      <c r="V1" s="2" t="s">
        <v>12</v>
      </c>
      <c r="W1" s="2" t="s">
        <v>114</v>
      </c>
      <c r="X1" s="2" t="s">
        <v>115</v>
      </c>
      <c r="Y1" s="2" t="s">
        <v>13</v>
      </c>
      <c r="Z1" s="2" t="s">
        <v>116</v>
      </c>
      <c r="AA1" s="2" t="s">
        <v>117</v>
      </c>
      <c r="AB1" s="2" t="s">
        <v>118</v>
      </c>
      <c r="AC1" s="2" t="s">
        <v>119</v>
      </c>
      <c r="AD1" s="2" t="s">
        <v>120</v>
      </c>
      <c r="AE1" s="2" t="s">
        <v>121</v>
      </c>
      <c r="AF1" s="2" t="s">
        <v>122</v>
      </c>
      <c r="AG1" s="2" t="s">
        <v>123</v>
      </c>
      <c r="AH1" s="2" t="s">
        <v>33</v>
      </c>
      <c r="AI1" s="2" t="s">
        <v>124</v>
      </c>
      <c r="AJ1" s="2" t="s">
        <v>125</v>
      </c>
      <c r="AK1" s="2" t="s">
        <v>126</v>
      </c>
      <c r="AL1" s="2" t="s">
        <v>127</v>
      </c>
      <c r="AM1" s="2" t="s">
        <v>128</v>
      </c>
      <c r="AN1" s="2" t="s">
        <v>42</v>
      </c>
      <c r="AO1" s="2" t="s">
        <v>129</v>
      </c>
      <c r="AP1" s="2" t="s">
        <v>130</v>
      </c>
      <c r="AQ1" s="2" t="s">
        <v>131</v>
      </c>
      <c r="AR1" s="2" t="s">
        <v>132</v>
      </c>
      <c r="AS1" s="2" t="s">
        <v>133</v>
      </c>
      <c r="AT1" s="2" t="s">
        <v>48</v>
      </c>
      <c r="AU1" s="2" t="s">
        <v>134</v>
      </c>
      <c r="AV1" s="2" t="s">
        <v>135</v>
      </c>
      <c r="AW1" s="2" t="s">
        <v>136</v>
      </c>
    </row>
    <row r="2" spans="1:49" x14ac:dyDescent="0.35">
      <c r="A2" t="s">
        <v>49</v>
      </c>
      <c r="B2" s="1">
        <v>43678</v>
      </c>
      <c r="C2" s="1">
        <v>44409</v>
      </c>
      <c r="D2">
        <v>0</v>
      </c>
      <c r="M2">
        <v>0</v>
      </c>
      <c r="AH2">
        <v>0</v>
      </c>
      <c r="AN2">
        <v>1</v>
      </c>
      <c r="AO2" t="s">
        <v>137</v>
      </c>
      <c r="AQ2" t="str">
        <f>("Syringes, Injecting")</f>
        <v>Syringes, Injecting</v>
      </c>
      <c r="AR2" t="s">
        <v>138</v>
      </c>
      <c r="AT2">
        <v>0</v>
      </c>
      <c r="AU2" t="s">
        <v>139</v>
      </c>
      <c r="AW2" t="s">
        <v>140</v>
      </c>
    </row>
    <row r="3" spans="1:49" x14ac:dyDescent="0.35">
      <c r="A3" t="s">
        <v>51</v>
      </c>
      <c r="B3" s="1">
        <v>43678</v>
      </c>
      <c r="C3" s="1">
        <v>44409</v>
      </c>
      <c r="D3">
        <v>1</v>
      </c>
      <c r="E3" t="s">
        <v>141</v>
      </c>
      <c r="G3" t="str">
        <f>("State has no drug paraphernalia law")</f>
        <v>State has no drug paraphernalia law</v>
      </c>
      <c r="H3" t="s">
        <v>141</v>
      </c>
      <c r="J3">
        <v>0</v>
      </c>
      <c r="M3">
        <v>0</v>
      </c>
      <c r="AH3">
        <v>1</v>
      </c>
      <c r="AI3" t="s">
        <v>141</v>
      </c>
      <c r="AK3" t="str">
        <f>("State has no law regarding drug paraphernalia")</f>
        <v>State has no law regarding drug paraphernalia</v>
      </c>
      <c r="AL3" t="s">
        <v>141</v>
      </c>
      <c r="AN3">
        <v>0</v>
      </c>
      <c r="AT3">
        <v>1</v>
      </c>
      <c r="AU3" t="s">
        <v>139</v>
      </c>
      <c r="AW3" t="s">
        <v>142</v>
      </c>
    </row>
    <row r="4" spans="1:49" x14ac:dyDescent="0.35">
      <c r="A4" t="s">
        <v>52</v>
      </c>
      <c r="B4" s="1">
        <v>43678</v>
      </c>
      <c r="C4" s="1">
        <v>44299</v>
      </c>
      <c r="D4">
        <v>0</v>
      </c>
      <c r="M4">
        <v>0</v>
      </c>
      <c r="AH4">
        <v>0</v>
      </c>
      <c r="AN4">
        <v>1</v>
      </c>
      <c r="AO4" t="s">
        <v>143</v>
      </c>
      <c r="AQ4" t="str">
        <f t="shared" ref="AQ4:AQ11" si="0">("Syringes, Injecting")</f>
        <v>Syringes, Injecting</v>
      </c>
      <c r="AR4" t="s">
        <v>143</v>
      </c>
      <c r="AT4">
        <v>1</v>
      </c>
      <c r="AU4" t="s">
        <v>139</v>
      </c>
      <c r="AW4" t="s">
        <v>144</v>
      </c>
    </row>
    <row r="5" spans="1:49" x14ac:dyDescent="0.35">
      <c r="A5" t="s">
        <v>52</v>
      </c>
      <c r="B5" s="1">
        <v>44300</v>
      </c>
      <c r="C5" s="1">
        <v>44409</v>
      </c>
      <c r="D5">
        <v>0</v>
      </c>
      <c r="M5">
        <v>0</v>
      </c>
      <c r="AH5">
        <v>0</v>
      </c>
      <c r="AN5">
        <v>1</v>
      </c>
      <c r="AO5" t="s">
        <v>143</v>
      </c>
      <c r="AQ5" t="str">
        <f t="shared" si="0"/>
        <v>Syringes, Injecting</v>
      </c>
      <c r="AR5" t="s">
        <v>143</v>
      </c>
      <c r="AT5">
        <v>1</v>
      </c>
      <c r="AU5" t="s">
        <v>139</v>
      </c>
      <c r="AW5" t="s">
        <v>144</v>
      </c>
    </row>
    <row r="6" spans="1:49" x14ac:dyDescent="0.35">
      <c r="A6" t="s">
        <v>53</v>
      </c>
      <c r="B6" s="1">
        <v>43678</v>
      </c>
      <c r="C6" s="1">
        <v>44404</v>
      </c>
      <c r="D6">
        <v>1</v>
      </c>
      <c r="E6" t="s">
        <v>145</v>
      </c>
      <c r="G6" t="str">
        <f>("State law does not prohibit the free distribution of drug paraphernalia")</f>
        <v>State law does not prohibit the free distribution of drug paraphernalia</v>
      </c>
      <c r="H6" t="s">
        <v>145</v>
      </c>
      <c r="J6">
        <v>0</v>
      </c>
      <c r="M6">
        <v>0</v>
      </c>
      <c r="AH6">
        <v>0</v>
      </c>
      <c r="AN6">
        <v>1</v>
      </c>
      <c r="AO6" t="s">
        <v>146</v>
      </c>
      <c r="AQ6" t="str">
        <f t="shared" si="0"/>
        <v>Syringes, Injecting</v>
      </c>
      <c r="AR6" t="s">
        <v>147</v>
      </c>
      <c r="AT6">
        <v>1</v>
      </c>
      <c r="AU6" t="s">
        <v>139</v>
      </c>
      <c r="AW6" t="s">
        <v>148</v>
      </c>
    </row>
    <row r="7" spans="1:49" x14ac:dyDescent="0.35">
      <c r="A7" t="s">
        <v>53</v>
      </c>
      <c r="B7" s="1">
        <v>44405</v>
      </c>
      <c r="C7" s="1">
        <v>44409</v>
      </c>
      <c r="D7">
        <v>1</v>
      </c>
      <c r="E7" t="s">
        <v>145</v>
      </c>
      <c r="G7" t="str">
        <f>("State law does not prohibit the free distribution of drug paraphernalia")</f>
        <v>State law does not prohibit the free distribution of drug paraphernalia</v>
      </c>
      <c r="H7" t="s">
        <v>145</v>
      </c>
      <c r="J7">
        <v>0</v>
      </c>
      <c r="M7">
        <v>0</v>
      </c>
      <c r="AH7">
        <v>0</v>
      </c>
      <c r="AN7">
        <v>1</v>
      </c>
      <c r="AO7" t="s">
        <v>149</v>
      </c>
      <c r="AQ7" t="str">
        <f t="shared" si="0"/>
        <v>Syringes, Injecting</v>
      </c>
      <c r="AR7" t="s">
        <v>147</v>
      </c>
      <c r="AT7">
        <v>1</v>
      </c>
      <c r="AU7" t="s">
        <v>139</v>
      </c>
      <c r="AW7" t="s">
        <v>148</v>
      </c>
    </row>
    <row r="8" spans="1:49" x14ac:dyDescent="0.35">
      <c r="A8" t="s">
        <v>54</v>
      </c>
      <c r="B8" s="1">
        <v>43678</v>
      </c>
      <c r="C8" s="1">
        <v>43830</v>
      </c>
      <c r="D8">
        <v>1</v>
      </c>
      <c r="E8" t="s">
        <v>150</v>
      </c>
      <c r="G8" t="str">
        <f t="shared" ref="G8:G15" si="1">("Syringe exchange is explicitly authorized by state law")</f>
        <v>Syringe exchange is explicitly authorized by state law</v>
      </c>
      <c r="H8" t="s">
        <v>151</v>
      </c>
      <c r="J8">
        <v>0</v>
      </c>
      <c r="M8">
        <v>1</v>
      </c>
      <c r="N8" t="s">
        <v>152</v>
      </c>
      <c r="P8">
        <v>0</v>
      </c>
      <c r="S8">
        <v>1</v>
      </c>
      <c r="T8" t="s">
        <v>153</v>
      </c>
      <c r="V8">
        <v>0</v>
      </c>
      <c r="Y8">
        <v>0</v>
      </c>
      <c r="AB8" t="str">
        <f>("Educational services, Disposal services")</f>
        <v>Educational services, Disposal services</v>
      </c>
      <c r="AC8" t="s">
        <v>152</v>
      </c>
      <c r="AE8" t="str">
        <f>("Substance use disorder treatment services, HIV screening, Hepatitis screening, Sexually transmitted infections screening, Housing services, Educational services")</f>
        <v>Substance use disorder treatment services, HIV screening, Hepatitis screening, Sexually transmitted infections screening, Housing services, Educational services</v>
      </c>
      <c r="AF8" t="s">
        <v>154</v>
      </c>
      <c r="AH8">
        <v>1</v>
      </c>
      <c r="AI8" t="s">
        <v>155</v>
      </c>
      <c r="AK8" t="str">
        <f>("Law exempts SSP participants")</f>
        <v>Law exempts SSP participants</v>
      </c>
      <c r="AL8" t="s">
        <v>155</v>
      </c>
      <c r="AN8">
        <v>1</v>
      </c>
      <c r="AO8" t="s">
        <v>155</v>
      </c>
      <c r="AQ8" t="str">
        <f t="shared" si="0"/>
        <v>Syringes, Injecting</v>
      </c>
      <c r="AR8" t="s">
        <v>156</v>
      </c>
      <c r="AT8">
        <v>1</v>
      </c>
      <c r="AU8" t="s">
        <v>139</v>
      </c>
      <c r="AW8" t="s">
        <v>157</v>
      </c>
    </row>
    <row r="9" spans="1:49" x14ac:dyDescent="0.35">
      <c r="A9" t="s">
        <v>54</v>
      </c>
      <c r="B9" s="1">
        <v>43831</v>
      </c>
      <c r="C9" s="1">
        <v>44196</v>
      </c>
      <c r="D9">
        <v>1</v>
      </c>
      <c r="E9" t="s">
        <v>158</v>
      </c>
      <c r="G9" t="str">
        <f t="shared" si="1"/>
        <v>Syringe exchange is explicitly authorized by state law</v>
      </c>
      <c r="H9" t="s">
        <v>159</v>
      </c>
      <c r="J9">
        <v>0</v>
      </c>
      <c r="M9">
        <v>1</v>
      </c>
      <c r="N9" t="s">
        <v>160</v>
      </c>
      <c r="P9">
        <v>0</v>
      </c>
      <c r="S9">
        <v>1</v>
      </c>
      <c r="T9" t="s">
        <v>161</v>
      </c>
      <c r="V9">
        <v>0</v>
      </c>
      <c r="Y9">
        <v>0</v>
      </c>
      <c r="AB9" t="str">
        <f>("Educational services, Disposal services")</f>
        <v>Educational services, Disposal services</v>
      </c>
      <c r="AC9" t="s">
        <v>160</v>
      </c>
      <c r="AE9" t="str">
        <f>("Substance use disorder treatment services, HIV screening, Hepatitis screening, Sexually transmitted infections screening, Housing services, Educational services")</f>
        <v>Substance use disorder treatment services, HIV screening, Hepatitis screening, Sexually transmitted infections screening, Housing services, Educational services</v>
      </c>
      <c r="AF9" t="s">
        <v>162</v>
      </c>
      <c r="AH9">
        <v>1</v>
      </c>
      <c r="AI9" t="s">
        <v>155</v>
      </c>
      <c r="AK9" t="str">
        <f>("Law exempts SSP participants")</f>
        <v>Law exempts SSP participants</v>
      </c>
      <c r="AL9" t="s">
        <v>155</v>
      </c>
      <c r="AN9">
        <v>1</v>
      </c>
      <c r="AO9" t="s">
        <v>155</v>
      </c>
      <c r="AQ9" t="str">
        <f t="shared" si="0"/>
        <v>Syringes, Injecting</v>
      </c>
      <c r="AR9" t="s">
        <v>156</v>
      </c>
      <c r="AT9">
        <v>1</v>
      </c>
      <c r="AU9" t="s">
        <v>139</v>
      </c>
      <c r="AW9" t="s">
        <v>157</v>
      </c>
    </row>
    <row r="10" spans="1:49" x14ac:dyDescent="0.35">
      <c r="A10" t="s">
        <v>54</v>
      </c>
      <c r="B10" s="1">
        <v>44197</v>
      </c>
      <c r="C10" s="1">
        <v>44403</v>
      </c>
      <c r="D10">
        <v>1</v>
      </c>
      <c r="E10" t="s">
        <v>158</v>
      </c>
      <c r="G10" t="str">
        <f t="shared" si="1"/>
        <v>Syringe exchange is explicitly authorized by state law</v>
      </c>
      <c r="H10" t="s">
        <v>159</v>
      </c>
      <c r="J10">
        <v>0</v>
      </c>
      <c r="M10">
        <v>1</v>
      </c>
      <c r="N10" t="s">
        <v>160</v>
      </c>
      <c r="P10">
        <v>0</v>
      </c>
      <c r="S10">
        <v>1</v>
      </c>
      <c r="T10" t="s">
        <v>161</v>
      </c>
      <c r="V10">
        <v>0</v>
      </c>
      <c r="Y10">
        <v>0</v>
      </c>
      <c r="AB10" t="str">
        <f>("Educational services, Disposal services")</f>
        <v>Educational services, Disposal services</v>
      </c>
      <c r="AC10" t="s">
        <v>160</v>
      </c>
      <c r="AE10" t="str">
        <f>("Substance use disorder treatment services, HIV screening, Hepatitis screening, Sexually transmitted infections screening, Housing services, Educational services")</f>
        <v>Substance use disorder treatment services, HIV screening, Hepatitis screening, Sexually transmitted infections screening, Housing services, Educational services</v>
      </c>
      <c r="AF10" t="s">
        <v>162</v>
      </c>
      <c r="AH10">
        <v>1</v>
      </c>
      <c r="AI10" t="s">
        <v>155</v>
      </c>
      <c r="AK10" t="str">
        <f>("Law exempts SSP participants")</f>
        <v>Law exempts SSP participants</v>
      </c>
      <c r="AL10" t="s">
        <v>155</v>
      </c>
      <c r="AN10">
        <v>1</v>
      </c>
      <c r="AO10" t="s">
        <v>155</v>
      </c>
      <c r="AQ10" t="str">
        <f t="shared" si="0"/>
        <v>Syringes, Injecting</v>
      </c>
      <c r="AR10" t="s">
        <v>156</v>
      </c>
      <c r="AT10">
        <v>1</v>
      </c>
      <c r="AU10" t="s">
        <v>139</v>
      </c>
      <c r="AW10" t="s">
        <v>157</v>
      </c>
    </row>
    <row r="11" spans="1:49" x14ac:dyDescent="0.35">
      <c r="A11" t="s">
        <v>54</v>
      </c>
      <c r="B11" s="1">
        <v>44404</v>
      </c>
      <c r="C11" s="1">
        <v>44409</v>
      </c>
      <c r="D11">
        <v>1</v>
      </c>
      <c r="E11" t="s">
        <v>158</v>
      </c>
      <c r="G11" t="str">
        <f t="shared" si="1"/>
        <v>Syringe exchange is explicitly authorized by state law</v>
      </c>
      <c r="H11" t="s">
        <v>159</v>
      </c>
      <c r="J11">
        <v>0</v>
      </c>
      <c r="M11">
        <v>1</v>
      </c>
      <c r="N11" t="s">
        <v>160</v>
      </c>
      <c r="P11">
        <v>0</v>
      </c>
      <c r="S11">
        <v>1</v>
      </c>
      <c r="T11" t="s">
        <v>161</v>
      </c>
      <c r="V11">
        <v>0</v>
      </c>
      <c r="Y11">
        <v>0</v>
      </c>
      <c r="AB11" t="str">
        <f>("Educational services, Disposal services")</f>
        <v>Educational services, Disposal services</v>
      </c>
      <c r="AC11" t="s">
        <v>160</v>
      </c>
      <c r="AE11" t="str">
        <f>("Substance use disorder treatment services, HIV screening, Hepatitis screening, Sexually transmitted infections screening, Housing services, Educational services")</f>
        <v>Substance use disorder treatment services, HIV screening, Hepatitis screening, Sexually transmitted infections screening, Housing services, Educational services</v>
      </c>
      <c r="AF11" t="s">
        <v>162</v>
      </c>
      <c r="AH11">
        <v>1</v>
      </c>
      <c r="AI11" t="s">
        <v>155</v>
      </c>
      <c r="AK11" t="str">
        <f>("Law exempts SSP participants")</f>
        <v>Law exempts SSP participants</v>
      </c>
      <c r="AL11" t="s">
        <v>155</v>
      </c>
      <c r="AN11">
        <v>1</v>
      </c>
      <c r="AO11" t="s">
        <v>155</v>
      </c>
      <c r="AQ11" t="str">
        <f t="shared" si="0"/>
        <v>Syringes, Injecting</v>
      </c>
      <c r="AR11" t="s">
        <v>156</v>
      </c>
      <c r="AT11">
        <v>1</v>
      </c>
      <c r="AU11" t="s">
        <v>139</v>
      </c>
      <c r="AW11" t="s">
        <v>157</v>
      </c>
    </row>
    <row r="12" spans="1:49" x14ac:dyDescent="0.35">
      <c r="A12" t="s">
        <v>55</v>
      </c>
      <c r="B12" s="1">
        <v>43678</v>
      </c>
      <c r="C12" s="1">
        <v>43738</v>
      </c>
      <c r="D12">
        <v>1</v>
      </c>
      <c r="E12" t="s">
        <v>163</v>
      </c>
      <c r="G12" t="str">
        <f t="shared" si="1"/>
        <v>Syringe exchange is explicitly authorized by state law</v>
      </c>
      <c r="H12" t="s">
        <v>163</v>
      </c>
      <c r="J12">
        <v>1</v>
      </c>
      <c r="K12" t="s">
        <v>164</v>
      </c>
      <c r="M12">
        <v>1</v>
      </c>
      <c r="N12" t="s">
        <v>163</v>
      </c>
      <c r="P12">
        <v>1</v>
      </c>
      <c r="Q12" t="s">
        <v>163</v>
      </c>
      <c r="S12">
        <v>1</v>
      </c>
      <c r="T12" t="s">
        <v>163</v>
      </c>
      <c r="V12">
        <v>0</v>
      </c>
      <c r="Y12">
        <v>0</v>
      </c>
      <c r="AB12" t="str">
        <f>("HIV screening, Hepatitis screening, Educational services")</f>
        <v>HIV screening, Hepatitis screening, Educational services</v>
      </c>
      <c r="AC12" t="s">
        <v>163</v>
      </c>
      <c r="AE12" t="str">
        <f t="shared" ref="AE12:AE24" si="2">("Substance use disorder treatment services")</f>
        <v>Substance use disorder treatment services</v>
      </c>
      <c r="AF12" t="s">
        <v>163</v>
      </c>
      <c r="AH12">
        <v>1</v>
      </c>
      <c r="AI12" t="s">
        <v>165</v>
      </c>
      <c r="AK12"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12" t="s">
        <v>166</v>
      </c>
      <c r="AN12">
        <v>1</v>
      </c>
      <c r="AO12" t="s">
        <v>167</v>
      </c>
      <c r="AQ12" t="str">
        <f>("Injecting")</f>
        <v>Injecting</v>
      </c>
      <c r="AR12" t="s">
        <v>168</v>
      </c>
      <c r="AT12">
        <v>1</v>
      </c>
      <c r="AU12" t="s">
        <v>139</v>
      </c>
      <c r="AW12" t="s">
        <v>169</v>
      </c>
    </row>
    <row r="13" spans="1:49" x14ac:dyDescent="0.35">
      <c r="A13" t="s">
        <v>55</v>
      </c>
      <c r="B13" s="1">
        <v>43739</v>
      </c>
      <c r="C13" s="1">
        <v>43890</v>
      </c>
      <c r="D13">
        <v>1</v>
      </c>
      <c r="E13" t="s">
        <v>163</v>
      </c>
      <c r="G13" t="str">
        <f t="shared" si="1"/>
        <v>Syringe exchange is explicitly authorized by state law</v>
      </c>
      <c r="H13" t="s">
        <v>163</v>
      </c>
      <c r="J13">
        <v>1</v>
      </c>
      <c r="K13" t="s">
        <v>170</v>
      </c>
      <c r="M13">
        <v>1</v>
      </c>
      <c r="N13" t="s">
        <v>163</v>
      </c>
      <c r="P13">
        <v>1</v>
      </c>
      <c r="Q13" t="s">
        <v>163</v>
      </c>
      <c r="S13">
        <v>1</v>
      </c>
      <c r="T13" t="s">
        <v>163</v>
      </c>
      <c r="V13">
        <v>0</v>
      </c>
      <c r="Y13">
        <v>0</v>
      </c>
      <c r="AB13" t="str">
        <f>("HIV screening, Hepatitis screening, Educational services")</f>
        <v>HIV screening, Hepatitis screening, Educational services</v>
      </c>
      <c r="AC13" t="s">
        <v>163</v>
      </c>
      <c r="AE13" t="str">
        <f t="shared" si="2"/>
        <v>Substance use disorder treatment services</v>
      </c>
      <c r="AF13" t="s">
        <v>163</v>
      </c>
      <c r="AH13">
        <v>1</v>
      </c>
      <c r="AI13" t="s">
        <v>165</v>
      </c>
      <c r="AK13"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13" t="s">
        <v>166</v>
      </c>
      <c r="AN13">
        <v>1</v>
      </c>
      <c r="AO13" t="s">
        <v>167</v>
      </c>
      <c r="AQ13" t="str">
        <f>("Injecting")</f>
        <v>Injecting</v>
      </c>
      <c r="AR13" t="s">
        <v>168</v>
      </c>
      <c r="AT13">
        <v>1</v>
      </c>
      <c r="AU13" t="s">
        <v>139</v>
      </c>
      <c r="AW13" t="s">
        <v>169</v>
      </c>
    </row>
    <row r="14" spans="1:49" x14ac:dyDescent="0.35">
      <c r="A14" t="s">
        <v>55</v>
      </c>
      <c r="B14" s="1">
        <v>43891</v>
      </c>
      <c r="C14" s="1">
        <v>44087</v>
      </c>
      <c r="D14">
        <v>1</v>
      </c>
      <c r="E14" t="s">
        <v>163</v>
      </c>
      <c r="G14" t="str">
        <f t="shared" si="1"/>
        <v>Syringe exchange is explicitly authorized by state law</v>
      </c>
      <c r="H14" t="s">
        <v>163</v>
      </c>
      <c r="J14">
        <v>1</v>
      </c>
      <c r="K14" t="s">
        <v>171</v>
      </c>
      <c r="M14">
        <v>1</v>
      </c>
      <c r="N14" t="s">
        <v>163</v>
      </c>
      <c r="P14">
        <v>1</v>
      </c>
      <c r="Q14" t="s">
        <v>163</v>
      </c>
      <c r="S14">
        <v>1</v>
      </c>
      <c r="T14" t="s">
        <v>163</v>
      </c>
      <c r="V14">
        <v>0</v>
      </c>
      <c r="Y14">
        <v>0</v>
      </c>
      <c r="AB14" t="str">
        <f>("HIV screening, Hepatitis screening, Educational services")</f>
        <v>HIV screening, Hepatitis screening, Educational services</v>
      </c>
      <c r="AC14" t="s">
        <v>163</v>
      </c>
      <c r="AE14" t="str">
        <f t="shared" si="2"/>
        <v>Substance use disorder treatment services</v>
      </c>
      <c r="AF14" t="s">
        <v>163</v>
      </c>
      <c r="AH14">
        <v>1</v>
      </c>
      <c r="AI14" t="s">
        <v>165</v>
      </c>
      <c r="AK14"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14" t="s">
        <v>166</v>
      </c>
      <c r="AN14">
        <v>1</v>
      </c>
      <c r="AO14" t="s">
        <v>167</v>
      </c>
      <c r="AQ14" t="str">
        <f>("Injecting")</f>
        <v>Injecting</v>
      </c>
      <c r="AR14" t="s">
        <v>168</v>
      </c>
      <c r="AT14">
        <v>1</v>
      </c>
      <c r="AU14" t="s">
        <v>139</v>
      </c>
      <c r="AW14" t="s">
        <v>169</v>
      </c>
    </row>
    <row r="15" spans="1:49" x14ac:dyDescent="0.35">
      <c r="A15" t="s">
        <v>55</v>
      </c>
      <c r="B15" s="1">
        <v>44088</v>
      </c>
      <c r="C15" s="1">
        <v>44409</v>
      </c>
      <c r="D15">
        <v>1</v>
      </c>
      <c r="E15" t="s">
        <v>172</v>
      </c>
      <c r="G15" t="str">
        <f t="shared" si="1"/>
        <v>Syringe exchange is explicitly authorized by state law</v>
      </c>
      <c r="H15" t="s">
        <v>163</v>
      </c>
      <c r="J15">
        <v>1</v>
      </c>
      <c r="K15" t="s">
        <v>171</v>
      </c>
      <c r="M15">
        <v>1</v>
      </c>
      <c r="N15" t="s">
        <v>163</v>
      </c>
      <c r="P15">
        <v>1</v>
      </c>
      <c r="Q15" t="s">
        <v>163</v>
      </c>
      <c r="R15" t="s">
        <v>173</v>
      </c>
      <c r="S15">
        <v>1</v>
      </c>
      <c r="T15" t="s">
        <v>163</v>
      </c>
      <c r="V15">
        <v>0</v>
      </c>
      <c r="Y15">
        <v>0</v>
      </c>
      <c r="AB15" t="str">
        <f>("HIV screening, Hepatitis screening, Educational services")</f>
        <v>HIV screening, Hepatitis screening, Educational services</v>
      </c>
      <c r="AC15" t="s">
        <v>163</v>
      </c>
      <c r="AE15" t="str">
        <f t="shared" si="2"/>
        <v>Substance use disorder treatment services</v>
      </c>
      <c r="AF15" t="s">
        <v>163</v>
      </c>
      <c r="AH15">
        <v>1</v>
      </c>
      <c r="AI15" t="s">
        <v>165</v>
      </c>
      <c r="AK15"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15" t="s">
        <v>166</v>
      </c>
      <c r="AN15">
        <v>1</v>
      </c>
      <c r="AO15" t="s">
        <v>167</v>
      </c>
      <c r="AQ15" t="str">
        <f>("Injecting")</f>
        <v>Injecting</v>
      </c>
      <c r="AR15" t="s">
        <v>168</v>
      </c>
      <c r="AT15">
        <v>1</v>
      </c>
      <c r="AU15" t="s">
        <v>139</v>
      </c>
      <c r="AW15" t="s">
        <v>169</v>
      </c>
    </row>
    <row r="16" spans="1:49" x14ac:dyDescent="0.35">
      <c r="A16" s="3" t="s">
        <v>56</v>
      </c>
      <c r="B16" s="1">
        <v>43678</v>
      </c>
      <c r="C16" s="1">
        <v>43738</v>
      </c>
      <c r="D16">
        <v>1</v>
      </c>
      <c r="E16" t="s">
        <v>174</v>
      </c>
      <c r="G16" t="str">
        <f t="shared" ref="G16:G21" si="3">("Syringe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16" t="s">
        <v>175</v>
      </c>
      <c r="J16">
        <v>1</v>
      </c>
      <c r="K16" t="s">
        <v>446</v>
      </c>
      <c r="L16" t="s">
        <v>176</v>
      </c>
      <c r="M16">
        <v>1</v>
      </c>
      <c r="N16" t="s">
        <v>177</v>
      </c>
      <c r="P16">
        <v>0</v>
      </c>
      <c r="S16">
        <v>0</v>
      </c>
      <c r="V16">
        <v>0</v>
      </c>
      <c r="Y16">
        <v>0</v>
      </c>
      <c r="AB16" t="str">
        <f t="shared" ref="AB16:AB21" si="4">("Educational services, Disposal services")</f>
        <v>Educational services, Disposal services</v>
      </c>
      <c r="AC16" t="s">
        <v>177</v>
      </c>
      <c r="AE16" t="str">
        <f t="shared" si="2"/>
        <v>Substance use disorder treatment services</v>
      </c>
      <c r="AF16" t="s">
        <v>177</v>
      </c>
      <c r="AH16">
        <v>1</v>
      </c>
      <c r="AI16" t="s">
        <v>178</v>
      </c>
      <c r="AK16" t="str">
        <f t="shared" ref="AK16:AK21" si="5">("Law exempts SSP participants, The definition of drug paraphernalia does not refer to objects used for injecting drugs")</f>
        <v>Law exempts SSP participants, The definition of drug paraphernalia does not refer to objects used for injecting drugs</v>
      </c>
      <c r="AL16" t="s">
        <v>179</v>
      </c>
      <c r="AM16" t="s">
        <v>176</v>
      </c>
      <c r="AN16">
        <v>1</v>
      </c>
      <c r="AO16" t="s">
        <v>180</v>
      </c>
      <c r="AQ16" t="str">
        <f t="shared" ref="AQ16:AQ21" si="6">("Objects used for injecting drugs are not included in the definition of drug paraphernalia")</f>
        <v>Objects used for injecting drugs are not included in the definition of drug paraphernalia</v>
      </c>
      <c r="AR16" t="s">
        <v>180</v>
      </c>
      <c r="AT16">
        <v>1</v>
      </c>
      <c r="AU16" t="s">
        <v>139</v>
      </c>
      <c r="AW16" t="s">
        <v>181</v>
      </c>
    </row>
    <row r="17" spans="1:49" x14ac:dyDescent="0.35">
      <c r="A17" s="3" t="s">
        <v>56</v>
      </c>
      <c r="B17" s="1">
        <v>43739</v>
      </c>
      <c r="C17" s="1">
        <v>44105</v>
      </c>
      <c r="D17">
        <v>1</v>
      </c>
      <c r="E17" t="s">
        <v>182</v>
      </c>
      <c r="G17" t="str">
        <f t="shared" si="3"/>
        <v>Syringe exchange is explicitly authorized by state law, The definition of drug paraphernalia does not refer to objects used for injecting drugs</v>
      </c>
      <c r="H17" t="s">
        <v>175</v>
      </c>
      <c r="J17">
        <v>1</v>
      </c>
      <c r="K17" t="s">
        <v>446</v>
      </c>
      <c r="L17" t="s">
        <v>176</v>
      </c>
      <c r="M17">
        <v>1</v>
      </c>
      <c r="N17" t="s">
        <v>177</v>
      </c>
      <c r="P17">
        <v>0</v>
      </c>
      <c r="S17">
        <v>0</v>
      </c>
      <c r="V17">
        <v>0</v>
      </c>
      <c r="Y17">
        <v>0</v>
      </c>
      <c r="AB17" t="str">
        <f t="shared" si="4"/>
        <v>Educational services, Disposal services</v>
      </c>
      <c r="AC17" t="s">
        <v>177</v>
      </c>
      <c r="AE17" t="str">
        <f t="shared" si="2"/>
        <v>Substance use disorder treatment services</v>
      </c>
      <c r="AF17" t="s">
        <v>177</v>
      </c>
      <c r="AH17">
        <v>1</v>
      </c>
      <c r="AI17" t="s">
        <v>178</v>
      </c>
      <c r="AK17" t="str">
        <f t="shared" si="5"/>
        <v>Law exempts SSP participants, The definition of drug paraphernalia does not refer to objects used for injecting drugs</v>
      </c>
      <c r="AL17" t="s">
        <v>179</v>
      </c>
      <c r="AM17" t="s">
        <v>176</v>
      </c>
      <c r="AN17">
        <v>1</v>
      </c>
      <c r="AO17" t="s">
        <v>180</v>
      </c>
      <c r="AQ17" t="str">
        <f t="shared" si="6"/>
        <v>Objects used for injecting drugs are not included in the definition of drug paraphernalia</v>
      </c>
      <c r="AR17" t="s">
        <v>180</v>
      </c>
      <c r="AT17">
        <v>1</v>
      </c>
      <c r="AU17" t="s">
        <v>139</v>
      </c>
      <c r="AW17" t="s">
        <v>181</v>
      </c>
    </row>
    <row r="18" spans="1:49" x14ac:dyDescent="0.35">
      <c r="A18" s="3" t="s">
        <v>56</v>
      </c>
      <c r="B18" s="1">
        <v>44106</v>
      </c>
      <c r="C18" s="1">
        <v>44196</v>
      </c>
      <c r="D18">
        <v>1</v>
      </c>
      <c r="E18" t="s">
        <v>183</v>
      </c>
      <c r="G18" t="str">
        <f t="shared" si="3"/>
        <v>Syringe exchange is explicitly authorized by state law, The definition of drug paraphernalia does not refer to objects used for injecting drugs</v>
      </c>
      <c r="H18" t="s">
        <v>175</v>
      </c>
      <c r="J18">
        <v>1</v>
      </c>
      <c r="K18" t="s">
        <v>446</v>
      </c>
      <c r="L18" t="s">
        <v>176</v>
      </c>
      <c r="M18">
        <v>1</v>
      </c>
      <c r="N18" t="s">
        <v>177</v>
      </c>
      <c r="P18">
        <v>0</v>
      </c>
      <c r="S18">
        <v>0</v>
      </c>
      <c r="V18">
        <v>0</v>
      </c>
      <c r="Y18">
        <v>0</v>
      </c>
      <c r="AB18" t="str">
        <f t="shared" si="4"/>
        <v>Educational services, Disposal services</v>
      </c>
      <c r="AC18" t="s">
        <v>177</v>
      </c>
      <c r="AE18" t="str">
        <f t="shared" si="2"/>
        <v>Substance use disorder treatment services</v>
      </c>
      <c r="AF18" t="s">
        <v>177</v>
      </c>
      <c r="AH18">
        <v>1</v>
      </c>
      <c r="AI18" t="s">
        <v>178</v>
      </c>
      <c r="AK18" t="str">
        <f t="shared" si="5"/>
        <v>Law exempts SSP participants, The definition of drug paraphernalia does not refer to objects used for injecting drugs</v>
      </c>
      <c r="AL18" t="s">
        <v>179</v>
      </c>
      <c r="AM18" t="s">
        <v>176</v>
      </c>
      <c r="AN18">
        <v>1</v>
      </c>
      <c r="AO18" t="s">
        <v>180</v>
      </c>
      <c r="AQ18" t="str">
        <f t="shared" si="6"/>
        <v>Objects used for injecting drugs are not included in the definition of drug paraphernalia</v>
      </c>
      <c r="AR18" t="s">
        <v>180</v>
      </c>
      <c r="AT18">
        <v>1</v>
      </c>
      <c r="AU18" t="s">
        <v>139</v>
      </c>
      <c r="AW18" t="s">
        <v>181</v>
      </c>
    </row>
    <row r="19" spans="1:49" x14ac:dyDescent="0.35">
      <c r="A19" s="3" t="s">
        <v>56</v>
      </c>
      <c r="B19" s="1">
        <v>44197</v>
      </c>
      <c r="C19" s="1">
        <v>44377</v>
      </c>
      <c r="D19">
        <v>1</v>
      </c>
      <c r="E19" t="s">
        <v>184</v>
      </c>
      <c r="G19" t="str">
        <f t="shared" si="3"/>
        <v>Syringe exchange is explicitly authorized by state law, The definition of drug paraphernalia does not refer to objects used for injecting drugs</v>
      </c>
      <c r="H19" t="s">
        <v>175</v>
      </c>
      <c r="J19">
        <v>1</v>
      </c>
      <c r="K19" t="s">
        <v>446</v>
      </c>
      <c r="L19" t="s">
        <v>176</v>
      </c>
      <c r="M19">
        <v>1</v>
      </c>
      <c r="N19" t="s">
        <v>177</v>
      </c>
      <c r="P19">
        <v>0</v>
      </c>
      <c r="S19">
        <v>0</v>
      </c>
      <c r="V19">
        <v>0</v>
      </c>
      <c r="Y19">
        <v>0</v>
      </c>
      <c r="AB19" t="str">
        <f t="shared" si="4"/>
        <v>Educational services, Disposal services</v>
      </c>
      <c r="AC19" t="s">
        <v>177</v>
      </c>
      <c r="AE19" t="str">
        <f t="shared" si="2"/>
        <v>Substance use disorder treatment services</v>
      </c>
      <c r="AF19" t="s">
        <v>177</v>
      </c>
      <c r="AH19">
        <v>1</v>
      </c>
      <c r="AI19" t="s">
        <v>178</v>
      </c>
      <c r="AK19" t="str">
        <f t="shared" si="5"/>
        <v>Law exempts SSP participants, The definition of drug paraphernalia does not refer to objects used for injecting drugs</v>
      </c>
      <c r="AL19" t="s">
        <v>179</v>
      </c>
      <c r="AM19" t="s">
        <v>176</v>
      </c>
      <c r="AN19">
        <v>1</v>
      </c>
      <c r="AO19" t="s">
        <v>180</v>
      </c>
      <c r="AQ19" t="str">
        <f t="shared" si="6"/>
        <v>Objects used for injecting drugs are not included in the definition of drug paraphernalia</v>
      </c>
      <c r="AR19" t="s">
        <v>180</v>
      </c>
      <c r="AT19">
        <v>1</v>
      </c>
      <c r="AU19" t="s">
        <v>139</v>
      </c>
      <c r="AW19" t="s">
        <v>181</v>
      </c>
    </row>
    <row r="20" spans="1:49" x14ac:dyDescent="0.35">
      <c r="A20" s="3" t="s">
        <v>56</v>
      </c>
      <c r="B20" s="1">
        <v>44378</v>
      </c>
      <c r="C20" s="1">
        <v>44389</v>
      </c>
      <c r="D20">
        <v>1</v>
      </c>
      <c r="E20" t="s">
        <v>185</v>
      </c>
      <c r="G20" t="str">
        <f t="shared" si="3"/>
        <v>Syringe exchange is explicitly authorized by state law, The definition of drug paraphernalia does not refer to objects used for injecting drugs</v>
      </c>
      <c r="H20" t="s">
        <v>175</v>
      </c>
      <c r="J20">
        <v>1</v>
      </c>
      <c r="K20" t="s">
        <v>446</v>
      </c>
      <c r="L20" t="s">
        <v>176</v>
      </c>
      <c r="M20">
        <v>1</v>
      </c>
      <c r="N20" t="s">
        <v>177</v>
      </c>
      <c r="P20">
        <v>0</v>
      </c>
      <c r="S20">
        <v>0</v>
      </c>
      <c r="V20">
        <v>0</v>
      </c>
      <c r="Y20">
        <v>0</v>
      </c>
      <c r="AB20" t="str">
        <f t="shared" si="4"/>
        <v>Educational services, Disposal services</v>
      </c>
      <c r="AC20" t="s">
        <v>177</v>
      </c>
      <c r="AE20" t="str">
        <f t="shared" si="2"/>
        <v>Substance use disorder treatment services</v>
      </c>
      <c r="AF20" t="s">
        <v>177</v>
      </c>
      <c r="AH20">
        <v>1</v>
      </c>
      <c r="AI20" t="s">
        <v>178</v>
      </c>
      <c r="AK20" t="str">
        <f t="shared" si="5"/>
        <v>Law exempts SSP participants, The definition of drug paraphernalia does not refer to objects used for injecting drugs</v>
      </c>
      <c r="AL20" t="s">
        <v>179</v>
      </c>
      <c r="AM20" t="s">
        <v>176</v>
      </c>
      <c r="AN20">
        <v>1</v>
      </c>
      <c r="AO20" t="s">
        <v>180</v>
      </c>
      <c r="AQ20" t="str">
        <f t="shared" si="6"/>
        <v>Objects used for injecting drugs are not included in the definition of drug paraphernalia</v>
      </c>
      <c r="AR20" t="s">
        <v>180</v>
      </c>
      <c r="AT20">
        <v>1</v>
      </c>
      <c r="AU20" t="s">
        <v>139</v>
      </c>
      <c r="AW20" t="s">
        <v>181</v>
      </c>
    </row>
    <row r="21" spans="1:49" x14ac:dyDescent="0.35">
      <c r="A21" s="3" t="s">
        <v>56</v>
      </c>
      <c r="B21" s="1">
        <v>44390</v>
      </c>
      <c r="C21" s="1">
        <v>44409</v>
      </c>
      <c r="D21">
        <v>1</v>
      </c>
      <c r="E21" t="s">
        <v>186</v>
      </c>
      <c r="G21" t="str">
        <f t="shared" si="3"/>
        <v>Syringe exchange is explicitly authorized by state law, The definition of drug paraphernalia does not refer to objects used for injecting drugs</v>
      </c>
      <c r="H21" t="s">
        <v>175</v>
      </c>
      <c r="J21">
        <v>1</v>
      </c>
      <c r="K21" t="s">
        <v>446</v>
      </c>
      <c r="L21" t="s">
        <v>176</v>
      </c>
      <c r="M21">
        <v>1</v>
      </c>
      <c r="N21" t="s">
        <v>177</v>
      </c>
      <c r="P21">
        <v>0</v>
      </c>
      <c r="S21">
        <v>0</v>
      </c>
      <c r="V21">
        <v>0</v>
      </c>
      <c r="Y21">
        <v>0</v>
      </c>
      <c r="AB21" t="str">
        <f t="shared" si="4"/>
        <v>Educational services, Disposal services</v>
      </c>
      <c r="AC21" t="s">
        <v>177</v>
      </c>
      <c r="AE21" t="str">
        <f t="shared" si="2"/>
        <v>Substance use disorder treatment services</v>
      </c>
      <c r="AF21" t="s">
        <v>177</v>
      </c>
      <c r="AH21">
        <v>1</v>
      </c>
      <c r="AI21" t="s">
        <v>178</v>
      </c>
      <c r="AK21" t="str">
        <f t="shared" si="5"/>
        <v>Law exempts SSP participants, The definition of drug paraphernalia does not refer to objects used for injecting drugs</v>
      </c>
      <c r="AL21" t="s">
        <v>179</v>
      </c>
      <c r="AM21" t="s">
        <v>176</v>
      </c>
      <c r="AN21">
        <v>1</v>
      </c>
      <c r="AO21" t="s">
        <v>180</v>
      </c>
      <c r="AQ21" t="str">
        <f t="shared" si="6"/>
        <v>Objects used for injecting drugs are not included in the definition of drug paraphernalia</v>
      </c>
      <c r="AR21" t="s">
        <v>180</v>
      </c>
      <c r="AT21">
        <v>1</v>
      </c>
      <c r="AU21" t="s">
        <v>139</v>
      </c>
      <c r="AW21" t="s">
        <v>181</v>
      </c>
    </row>
    <row r="22" spans="1:49" x14ac:dyDescent="0.35">
      <c r="A22" t="s">
        <v>57</v>
      </c>
      <c r="B22" s="1">
        <v>43678</v>
      </c>
      <c r="C22" s="1">
        <v>43813</v>
      </c>
      <c r="D22">
        <v>1</v>
      </c>
      <c r="E22" t="s">
        <v>187</v>
      </c>
      <c r="G22" t="str">
        <f>("Syringe exchange is explicitly authorized by state law")</f>
        <v>Syringe exchange is explicitly authorized by state law</v>
      </c>
      <c r="H22" t="s">
        <v>187</v>
      </c>
      <c r="J22">
        <v>0</v>
      </c>
      <c r="M22">
        <v>1</v>
      </c>
      <c r="N22" t="s">
        <v>187</v>
      </c>
      <c r="P22">
        <v>0</v>
      </c>
      <c r="S22">
        <v>0</v>
      </c>
      <c r="V22">
        <v>1</v>
      </c>
      <c r="W22" t="s">
        <v>188</v>
      </c>
      <c r="Y22">
        <v>1</v>
      </c>
      <c r="Z22" t="s">
        <v>189</v>
      </c>
      <c r="AB22" t="str">
        <f>("HIV screening, Hepatitis screening, Tuberculosis screening, Sexually transmitted infections screening, Educational services, Disposal services")</f>
        <v>HIV screening, Hepatitis screening, Tuberculosis screening, Sexually transmitted infections screening, Educational services, Disposal services</v>
      </c>
      <c r="AC22" t="s">
        <v>190</v>
      </c>
      <c r="AE22" t="str">
        <f t="shared" si="2"/>
        <v>Substance use disorder treatment services</v>
      </c>
      <c r="AF22" t="s">
        <v>188</v>
      </c>
      <c r="AH22">
        <v>1</v>
      </c>
      <c r="AI22" t="s">
        <v>189</v>
      </c>
      <c r="AK22" t="str">
        <f>("Law exempts SSP participants")</f>
        <v>Law exempts SSP participants</v>
      </c>
      <c r="AL22" t="s">
        <v>189</v>
      </c>
      <c r="AN22">
        <v>1</v>
      </c>
      <c r="AO22" t="s">
        <v>191</v>
      </c>
      <c r="AQ22" t="str">
        <f t="shared" ref="AQ22:AQ28" si="7">("Syringes, Injecting")</f>
        <v>Syringes, Injecting</v>
      </c>
      <c r="AR22" t="s">
        <v>191</v>
      </c>
      <c r="AT22">
        <v>0</v>
      </c>
      <c r="AU22" t="s">
        <v>139</v>
      </c>
      <c r="AW22" t="s">
        <v>192</v>
      </c>
    </row>
    <row r="23" spans="1:49" x14ac:dyDescent="0.35">
      <c r="A23" t="s">
        <v>57</v>
      </c>
      <c r="B23" s="1">
        <v>43814</v>
      </c>
      <c r="C23" s="1">
        <v>44349</v>
      </c>
      <c r="D23">
        <v>1</v>
      </c>
      <c r="E23" t="s">
        <v>187</v>
      </c>
      <c r="G23" t="str">
        <f>("Syringe exchange is explicitly authorized by state law")</f>
        <v>Syringe exchange is explicitly authorized by state law</v>
      </c>
      <c r="H23" t="s">
        <v>187</v>
      </c>
      <c r="J23">
        <v>0</v>
      </c>
      <c r="M23">
        <v>1</v>
      </c>
      <c r="N23" t="s">
        <v>187</v>
      </c>
      <c r="P23">
        <v>0</v>
      </c>
      <c r="S23">
        <v>0</v>
      </c>
      <c r="V23">
        <v>1</v>
      </c>
      <c r="W23" t="s">
        <v>188</v>
      </c>
      <c r="Y23">
        <v>1</v>
      </c>
      <c r="Z23" t="s">
        <v>189</v>
      </c>
      <c r="AB23" t="str">
        <f>("HIV screening, Hepatitis screening, Tuberculosis screening, Sexually transmitted infections screening, Educational services, Disposal services")</f>
        <v>HIV screening, Hepatitis screening, Tuberculosis screening, Sexually transmitted infections screening, Educational services, Disposal services</v>
      </c>
      <c r="AC23" t="s">
        <v>190</v>
      </c>
      <c r="AE23" t="str">
        <f t="shared" si="2"/>
        <v>Substance use disorder treatment services</v>
      </c>
      <c r="AF23" t="s">
        <v>188</v>
      </c>
      <c r="AH23">
        <v>1</v>
      </c>
      <c r="AI23" t="s">
        <v>189</v>
      </c>
      <c r="AK23" t="str">
        <f>("Law exempts SSP participants")</f>
        <v>Law exempts SSP participants</v>
      </c>
      <c r="AL23" t="s">
        <v>189</v>
      </c>
      <c r="AN23">
        <v>1</v>
      </c>
      <c r="AO23" t="s">
        <v>191</v>
      </c>
      <c r="AQ23" t="str">
        <f t="shared" si="7"/>
        <v>Syringes, Injecting</v>
      </c>
      <c r="AR23" t="s">
        <v>191</v>
      </c>
      <c r="AT23">
        <v>0</v>
      </c>
      <c r="AU23" t="s">
        <v>139</v>
      </c>
      <c r="AW23" t="s">
        <v>192</v>
      </c>
    </row>
    <row r="24" spans="1:49" x14ac:dyDescent="0.35">
      <c r="A24" t="s">
        <v>57</v>
      </c>
      <c r="B24" s="1">
        <v>44350</v>
      </c>
      <c r="C24" s="1">
        <v>44409</v>
      </c>
      <c r="D24">
        <v>1</v>
      </c>
      <c r="E24" t="s">
        <v>187</v>
      </c>
      <c r="G24" t="str">
        <f>("Syringe exchange is explicitly authorized by state law")</f>
        <v>Syringe exchange is explicitly authorized by state law</v>
      </c>
      <c r="H24" t="s">
        <v>187</v>
      </c>
      <c r="J24">
        <v>0</v>
      </c>
      <c r="M24">
        <v>1</v>
      </c>
      <c r="N24" t="s">
        <v>187</v>
      </c>
      <c r="P24">
        <v>0</v>
      </c>
      <c r="S24">
        <v>0</v>
      </c>
      <c r="V24">
        <v>1</v>
      </c>
      <c r="W24" t="s">
        <v>188</v>
      </c>
      <c r="Y24">
        <v>1</v>
      </c>
      <c r="Z24" t="s">
        <v>189</v>
      </c>
      <c r="AB24" t="str">
        <f>("HIV screening, Hepatitis screening, Tuberculosis screening, Sexually transmitted infections screening, Educational services, Disposal services")</f>
        <v>HIV screening, Hepatitis screening, Tuberculosis screening, Sexually transmitted infections screening, Educational services, Disposal services</v>
      </c>
      <c r="AC24" t="s">
        <v>190</v>
      </c>
      <c r="AE24" t="str">
        <f t="shared" si="2"/>
        <v>Substance use disorder treatment services</v>
      </c>
      <c r="AF24" t="s">
        <v>188</v>
      </c>
      <c r="AH24">
        <v>1</v>
      </c>
      <c r="AI24" t="s">
        <v>189</v>
      </c>
      <c r="AK24" t="str">
        <f>("Law exempts SSP participants")</f>
        <v>Law exempts SSP participants</v>
      </c>
      <c r="AL24" t="s">
        <v>189</v>
      </c>
      <c r="AN24">
        <v>1</v>
      </c>
      <c r="AO24" t="s">
        <v>191</v>
      </c>
      <c r="AQ24" t="str">
        <f t="shared" si="7"/>
        <v>Syringes, Injecting</v>
      </c>
      <c r="AR24" t="s">
        <v>191</v>
      </c>
      <c r="AT24">
        <v>0</v>
      </c>
      <c r="AU24" t="s">
        <v>139</v>
      </c>
      <c r="AW24" t="s">
        <v>192</v>
      </c>
    </row>
    <row r="25" spans="1:49" x14ac:dyDescent="0.35">
      <c r="A25" t="s">
        <v>58</v>
      </c>
      <c r="B25" s="1">
        <v>43678</v>
      </c>
      <c r="C25" s="1">
        <v>44270</v>
      </c>
      <c r="D25">
        <v>1</v>
      </c>
      <c r="E25" t="s">
        <v>193</v>
      </c>
      <c r="G25" t="str">
        <f>("Syringe exchange is explicitly authorized by state law")</f>
        <v>Syringe exchange is explicitly authorized by state law</v>
      </c>
      <c r="H25" t="s">
        <v>193</v>
      </c>
      <c r="J25">
        <v>0</v>
      </c>
      <c r="M25">
        <v>1</v>
      </c>
      <c r="N25" t="s">
        <v>193</v>
      </c>
      <c r="P25">
        <v>0</v>
      </c>
      <c r="S25">
        <v>0</v>
      </c>
      <c r="V25">
        <v>0</v>
      </c>
      <c r="Y25">
        <v>0</v>
      </c>
      <c r="AB25" t="str">
        <f>("Substance use disorder treatment services, Educational services")</f>
        <v>Substance use disorder treatment services, Educational services</v>
      </c>
      <c r="AC25" t="s">
        <v>193</v>
      </c>
      <c r="AE25" t="str">
        <f>("Substance use disorder treatment services, HIV screening")</f>
        <v>Substance use disorder treatment services, HIV screening</v>
      </c>
      <c r="AF25" t="s">
        <v>193</v>
      </c>
      <c r="AH25">
        <v>1</v>
      </c>
      <c r="AI25" t="s">
        <v>193</v>
      </c>
      <c r="AK25" t="str">
        <f>("Law exempts SSP participants")</f>
        <v>Law exempts SSP participants</v>
      </c>
      <c r="AL25" t="s">
        <v>193</v>
      </c>
      <c r="AN25">
        <v>1</v>
      </c>
      <c r="AO25" t="s">
        <v>194</v>
      </c>
      <c r="AQ25" t="str">
        <f t="shared" si="7"/>
        <v>Syringes, Injecting</v>
      </c>
      <c r="AR25" t="s">
        <v>194</v>
      </c>
      <c r="AT25">
        <v>1</v>
      </c>
      <c r="AU25" t="s">
        <v>139</v>
      </c>
      <c r="AW25" t="s">
        <v>195</v>
      </c>
    </row>
    <row r="26" spans="1:49" x14ac:dyDescent="0.35">
      <c r="A26" t="s">
        <v>58</v>
      </c>
      <c r="B26" s="1">
        <v>44271</v>
      </c>
      <c r="C26" s="1">
        <v>44409</v>
      </c>
      <c r="D26">
        <v>1</v>
      </c>
      <c r="E26" t="s">
        <v>193</v>
      </c>
      <c r="G26" t="str">
        <f>("Syringe exchange is explicitly authorized by state law, State law does not prohibit the free distribution of drug paraphernalia")</f>
        <v>Syringe exchange is explicitly authorized by state law, State law does not prohibit the free distribution of drug paraphernalia</v>
      </c>
      <c r="H26" t="s">
        <v>193</v>
      </c>
      <c r="J26">
        <v>0</v>
      </c>
      <c r="M26">
        <v>1</v>
      </c>
      <c r="N26" t="s">
        <v>193</v>
      </c>
      <c r="P26">
        <v>0</v>
      </c>
      <c r="S26">
        <v>0</v>
      </c>
      <c r="V26">
        <v>0</v>
      </c>
      <c r="Y26">
        <v>0</v>
      </c>
      <c r="AB26" t="str">
        <f>("Substance use disorder treatment services, Educational services")</f>
        <v>Substance use disorder treatment services, Educational services</v>
      </c>
      <c r="AC26" t="s">
        <v>193</v>
      </c>
      <c r="AE26" t="str">
        <f>("Substance use disorder treatment services, HIV screening")</f>
        <v>Substance use disorder treatment services, HIV screening</v>
      </c>
      <c r="AF26" t="s">
        <v>193</v>
      </c>
      <c r="AH26">
        <v>1</v>
      </c>
      <c r="AI26" t="s">
        <v>196</v>
      </c>
      <c r="AK26" t="str">
        <f>("Law exempts SSP participants, State does not prohibit simple possession")</f>
        <v>Law exempts SSP participants, State does not prohibit simple possession</v>
      </c>
      <c r="AL26" t="s">
        <v>197</v>
      </c>
      <c r="AN26">
        <v>1</v>
      </c>
      <c r="AO26" t="s">
        <v>194</v>
      </c>
      <c r="AQ26" t="str">
        <f t="shared" si="7"/>
        <v>Syringes, Injecting</v>
      </c>
      <c r="AR26" t="s">
        <v>194</v>
      </c>
      <c r="AT26">
        <v>1</v>
      </c>
      <c r="AU26" t="s">
        <v>139</v>
      </c>
      <c r="AW26" t="s">
        <v>195</v>
      </c>
    </row>
    <row r="27" spans="1:49" x14ac:dyDescent="0.35">
      <c r="A27" t="s">
        <v>59</v>
      </c>
      <c r="B27" s="1">
        <v>43678</v>
      </c>
      <c r="C27" s="1">
        <v>43738</v>
      </c>
      <c r="D27">
        <v>1</v>
      </c>
      <c r="E27" t="s">
        <v>198</v>
      </c>
      <c r="G27" t="str">
        <f t="shared" ref="G27:G40" si="8">("Syringe exchange is explicitly authorized by state law")</f>
        <v>Syringe exchange is explicitly authorized by state law</v>
      </c>
      <c r="H27" t="s">
        <v>198</v>
      </c>
      <c r="J27">
        <v>0</v>
      </c>
      <c r="M27">
        <v>1</v>
      </c>
      <c r="N27" t="s">
        <v>198</v>
      </c>
      <c r="P27">
        <v>1</v>
      </c>
      <c r="Q27" t="s">
        <v>198</v>
      </c>
      <c r="S27">
        <v>0</v>
      </c>
      <c r="V27">
        <v>1</v>
      </c>
      <c r="W27" t="s">
        <v>198</v>
      </c>
      <c r="Y27">
        <v>1</v>
      </c>
      <c r="Z27" t="s">
        <v>198</v>
      </c>
      <c r="AB27" t="str">
        <f>("Substance use disorder treatment services, HIV screening, Hepatitis screening, Educational services, Naloxone services, Disposal services")</f>
        <v>Substance use disorder treatment services, HIV screening, Hepatitis screening, Educational services, Naloxone services, Disposal services</v>
      </c>
      <c r="AC27" t="s">
        <v>199</v>
      </c>
      <c r="AE27" t="str">
        <f>("Substance use disorder treatment services, HIV screening, Hepatitis screening, Naloxone services")</f>
        <v>Substance use disorder treatment services, HIV screening, Hepatitis screening, Naloxone services</v>
      </c>
      <c r="AF27" t="s">
        <v>198</v>
      </c>
      <c r="AH27">
        <v>1</v>
      </c>
      <c r="AI27" t="s">
        <v>198</v>
      </c>
      <c r="AK27" t="str">
        <f>("Law exempts SSP participants")</f>
        <v>Law exempts SSP participants</v>
      </c>
      <c r="AL27" t="s">
        <v>198</v>
      </c>
      <c r="AN27">
        <v>1</v>
      </c>
      <c r="AO27" t="s">
        <v>200</v>
      </c>
      <c r="AQ27" t="str">
        <f t="shared" si="7"/>
        <v>Syringes, Injecting</v>
      </c>
      <c r="AR27" t="s">
        <v>201</v>
      </c>
      <c r="AT27">
        <v>1</v>
      </c>
      <c r="AU27" t="s">
        <v>139</v>
      </c>
      <c r="AW27" t="s">
        <v>202</v>
      </c>
    </row>
    <row r="28" spans="1:49" x14ac:dyDescent="0.35">
      <c r="A28" t="s">
        <v>59</v>
      </c>
      <c r="B28" s="1">
        <v>43739</v>
      </c>
      <c r="C28" s="1">
        <v>44409</v>
      </c>
      <c r="D28">
        <v>1</v>
      </c>
      <c r="E28" t="s">
        <v>198</v>
      </c>
      <c r="G28" t="str">
        <f t="shared" si="8"/>
        <v>Syringe exchange is explicitly authorized by state law</v>
      </c>
      <c r="H28" t="s">
        <v>198</v>
      </c>
      <c r="J28">
        <v>0</v>
      </c>
      <c r="M28">
        <v>1</v>
      </c>
      <c r="N28" t="s">
        <v>198</v>
      </c>
      <c r="P28">
        <v>1</v>
      </c>
      <c r="Q28" t="s">
        <v>198</v>
      </c>
      <c r="S28">
        <v>0</v>
      </c>
      <c r="V28">
        <v>1</v>
      </c>
      <c r="W28" t="s">
        <v>198</v>
      </c>
      <c r="Y28">
        <v>1</v>
      </c>
      <c r="Z28" t="s">
        <v>198</v>
      </c>
      <c r="AB28" t="str">
        <f>("Substance use disorder treatment services, HIV screening, Hepatitis screening, Educational services, Naloxone services, Disposal services")</f>
        <v>Substance use disorder treatment services, HIV screening, Hepatitis screening, Educational services, Naloxone services, Disposal services</v>
      </c>
      <c r="AC28" t="s">
        <v>199</v>
      </c>
      <c r="AE28" t="str">
        <f>("Substance use disorder treatment services, HIV screening, Hepatitis screening, Naloxone services")</f>
        <v>Substance use disorder treatment services, HIV screening, Hepatitis screening, Naloxone services</v>
      </c>
      <c r="AF28" t="s">
        <v>198</v>
      </c>
      <c r="AH28">
        <v>1</v>
      </c>
      <c r="AI28" t="s">
        <v>198</v>
      </c>
      <c r="AK28" t="str">
        <f>("Law exempts SSP participants")</f>
        <v>Law exempts SSP participants</v>
      </c>
      <c r="AL28" t="s">
        <v>198</v>
      </c>
      <c r="AN28">
        <v>1</v>
      </c>
      <c r="AO28" t="s">
        <v>200</v>
      </c>
      <c r="AQ28" t="str">
        <f t="shared" si="7"/>
        <v>Syringes, Injecting</v>
      </c>
      <c r="AR28" t="s">
        <v>201</v>
      </c>
      <c r="AT28">
        <v>1</v>
      </c>
      <c r="AU28" t="s">
        <v>139</v>
      </c>
      <c r="AW28" t="s">
        <v>202</v>
      </c>
    </row>
    <row r="29" spans="1:49" x14ac:dyDescent="0.35">
      <c r="A29" t="s">
        <v>60</v>
      </c>
      <c r="B29" s="1">
        <v>43678</v>
      </c>
      <c r="C29" s="1">
        <v>44058</v>
      </c>
      <c r="D29">
        <v>1</v>
      </c>
      <c r="E29" t="s">
        <v>203</v>
      </c>
      <c r="G29" t="str">
        <f t="shared" si="8"/>
        <v>Syringe exchange is explicitly authorized by state law</v>
      </c>
      <c r="H29" t="s">
        <v>203</v>
      </c>
      <c r="J29">
        <v>0</v>
      </c>
      <c r="M29">
        <v>1</v>
      </c>
      <c r="N29" t="s">
        <v>203</v>
      </c>
      <c r="P29">
        <v>0</v>
      </c>
      <c r="S29">
        <v>0</v>
      </c>
      <c r="V29">
        <v>0</v>
      </c>
      <c r="Y29">
        <v>0</v>
      </c>
      <c r="AB29" t="str">
        <f>("Substance use disorder treatment services, HIV screening, Hepatitis screening, Tuberculosis screening, Sexually transmitted infections screening, Educational services, Naloxone services")</f>
        <v>Substance use disorder treatment services, HIV screening, Hepatitis screening, Tuberculosis screening, Sexually transmitted infections screening, Educational services, Naloxone services</v>
      </c>
      <c r="AC29" t="s">
        <v>203</v>
      </c>
      <c r="AE29" t="str">
        <f>("Substance use disorder treatment services, HIV screening, Hepatitis screening, Sexually transmitted infections screening, Tuberculosis screening")</f>
        <v>Substance use disorder treatment services, HIV screening, Hepatitis screening, Sexually transmitted infections screening, Tuberculosis screening</v>
      </c>
      <c r="AF29" t="s">
        <v>203</v>
      </c>
      <c r="AH29">
        <v>0</v>
      </c>
      <c r="AN29">
        <v>1</v>
      </c>
      <c r="AO29" t="s">
        <v>203</v>
      </c>
      <c r="AQ29" t="str">
        <f>("Injecting")</f>
        <v>Injecting</v>
      </c>
      <c r="AR29" t="s">
        <v>203</v>
      </c>
      <c r="AT29">
        <v>1</v>
      </c>
      <c r="AU29" t="s">
        <v>139</v>
      </c>
      <c r="AW29" t="s">
        <v>204</v>
      </c>
    </row>
    <row r="30" spans="1:49" x14ac:dyDescent="0.35">
      <c r="A30" t="s">
        <v>60</v>
      </c>
      <c r="B30" s="1">
        <v>44059</v>
      </c>
      <c r="C30" s="1">
        <v>44409</v>
      </c>
      <c r="D30">
        <v>1</v>
      </c>
      <c r="E30" t="s">
        <v>203</v>
      </c>
      <c r="G30" t="str">
        <f t="shared" si="8"/>
        <v>Syringe exchange is explicitly authorized by state law</v>
      </c>
      <c r="H30" t="s">
        <v>205</v>
      </c>
      <c r="J30">
        <v>0</v>
      </c>
      <c r="M30">
        <v>1</v>
      </c>
      <c r="N30" t="s">
        <v>205</v>
      </c>
      <c r="P30">
        <v>0</v>
      </c>
      <c r="Q30" t="s">
        <v>206</v>
      </c>
      <c r="R30" t="s">
        <v>207</v>
      </c>
      <c r="S30">
        <v>1</v>
      </c>
      <c r="T30" t="s">
        <v>206</v>
      </c>
      <c r="V30">
        <v>0</v>
      </c>
      <c r="Y30">
        <v>0</v>
      </c>
      <c r="AB30" t="s">
        <v>208</v>
      </c>
      <c r="AC30" t="s">
        <v>209</v>
      </c>
      <c r="AE30" t="str">
        <f>("Substance use disorder treatment services, HIV screening, Hepatitis screening, Sexually transmitted infections screening, Tuberculosis screening, Educational services, Naloxone services")</f>
        <v>Substance use disorder treatment services, HIV screening, Hepatitis screening, Sexually transmitted infections screening, Tuberculosis screening, Educational services, Naloxone services</v>
      </c>
      <c r="AF30" t="s">
        <v>210</v>
      </c>
      <c r="AH30">
        <v>0</v>
      </c>
      <c r="AN30">
        <v>1</v>
      </c>
      <c r="AO30" t="s">
        <v>203</v>
      </c>
      <c r="AQ30" t="str">
        <f>("Injecting")</f>
        <v>Injecting</v>
      </c>
      <c r="AR30" t="s">
        <v>203</v>
      </c>
      <c r="AT30">
        <v>1</v>
      </c>
      <c r="AU30" t="s">
        <v>139</v>
      </c>
      <c r="AW30" t="s">
        <v>204</v>
      </c>
    </row>
    <row r="31" spans="1:49" x14ac:dyDescent="0.35">
      <c r="A31" t="s">
        <v>61</v>
      </c>
      <c r="B31" s="1">
        <v>43678</v>
      </c>
      <c r="C31" s="1">
        <v>44069</v>
      </c>
      <c r="D31">
        <v>1</v>
      </c>
      <c r="E31" t="s">
        <v>211</v>
      </c>
      <c r="G31" t="str">
        <f t="shared" si="8"/>
        <v>Syringe exchange is explicitly authorized by state law</v>
      </c>
      <c r="H31" t="s">
        <v>211</v>
      </c>
      <c r="J31">
        <v>0</v>
      </c>
      <c r="M31">
        <v>1</v>
      </c>
      <c r="N31" t="s">
        <v>211</v>
      </c>
      <c r="P31">
        <v>0</v>
      </c>
      <c r="S31">
        <v>0</v>
      </c>
      <c r="V31">
        <v>1</v>
      </c>
      <c r="W31" t="s">
        <v>212</v>
      </c>
      <c r="Y31">
        <v>0</v>
      </c>
      <c r="AB31" t="str">
        <f>("Substance use disorder treatment services, Educational services")</f>
        <v>Substance use disorder treatment services, Educational services</v>
      </c>
      <c r="AC31" t="s">
        <v>212</v>
      </c>
      <c r="AE31" t="str">
        <f>("Substance use disorder treatment services")</f>
        <v>Substance use disorder treatment services</v>
      </c>
      <c r="AF31" t="s">
        <v>212</v>
      </c>
      <c r="AH31">
        <v>1</v>
      </c>
      <c r="AI31" t="s">
        <v>213</v>
      </c>
      <c r="AK31" t="str">
        <f>("Law exempts SSP participants")</f>
        <v>Law exempts SSP participants</v>
      </c>
      <c r="AL31" t="s">
        <v>213</v>
      </c>
      <c r="AN31">
        <v>1</v>
      </c>
      <c r="AO31" t="s">
        <v>214</v>
      </c>
      <c r="AQ31" t="str">
        <f>("Syringes, Injecting")</f>
        <v>Syringes, Injecting</v>
      </c>
      <c r="AR31" t="s">
        <v>214</v>
      </c>
      <c r="AT31">
        <v>1</v>
      </c>
      <c r="AU31" t="s">
        <v>139</v>
      </c>
      <c r="AW31" t="s">
        <v>215</v>
      </c>
    </row>
    <row r="32" spans="1:49" x14ac:dyDescent="0.35">
      <c r="A32" t="s">
        <v>61</v>
      </c>
      <c r="B32" s="1">
        <v>44070</v>
      </c>
      <c r="C32" s="1">
        <v>44409</v>
      </c>
      <c r="D32">
        <v>1</v>
      </c>
      <c r="E32" t="s">
        <v>211</v>
      </c>
      <c r="G32" t="str">
        <f t="shared" si="8"/>
        <v>Syringe exchange is explicitly authorized by state law</v>
      </c>
      <c r="H32" t="s">
        <v>211</v>
      </c>
      <c r="J32">
        <v>0</v>
      </c>
      <c r="M32">
        <v>1</v>
      </c>
      <c r="N32" t="s">
        <v>211</v>
      </c>
      <c r="P32">
        <v>0</v>
      </c>
      <c r="S32">
        <v>0</v>
      </c>
      <c r="V32">
        <v>1</v>
      </c>
      <c r="W32" t="s">
        <v>212</v>
      </c>
      <c r="Y32">
        <v>0</v>
      </c>
      <c r="AB32" t="str">
        <f>("Substance use disorder treatment services, Educational services")</f>
        <v>Substance use disorder treatment services, Educational services</v>
      </c>
      <c r="AC32" t="s">
        <v>212</v>
      </c>
      <c r="AE32" t="str">
        <f>("Substance use disorder treatment services")</f>
        <v>Substance use disorder treatment services</v>
      </c>
      <c r="AF32" t="s">
        <v>212</v>
      </c>
      <c r="AH32">
        <v>1</v>
      </c>
      <c r="AI32" t="s">
        <v>213</v>
      </c>
      <c r="AK32" t="str">
        <f>("Law exempts SSP participants")</f>
        <v>Law exempts SSP participants</v>
      </c>
      <c r="AL32" t="s">
        <v>213</v>
      </c>
      <c r="AN32">
        <v>1</v>
      </c>
      <c r="AO32" t="s">
        <v>214</v>
      </c>
      <c r="AQ32" t="str">
        <f>("Syringes, Injecting")</f>
        <v>Syringes, Injecting</v>
      </c>
      <c r="AR32" t="s">
        <v>214</v>
      </c>
      <c r="AT32">
        <v>1</v>
      </c>
      <c r="AU32" t="s">
        <v>139</v>
      </c>
      <c r="AW32" t="s">
        <v>215</v>
      </c>
    </row>
    <row r="33" spans="1:49" x14ac:dyDescent="0.35">
      <c r="A33" t="s">
        <v>62</v>
      </c>
      <c r="B33" s="1">
        <v>43678</v>
      </c>
      <c r="C33" s="1">
        <v>44301</v>
      </c>
      <c r="D33">
        <v>1</v>
      </c>
      <c r="E33" t="s">
        <v>216</v>
      </c>
      <c r="G33" t="str">
        <f t="shared" si="8"/>
        <v>Syringe exchange is explicitly authorized by state law</v>
      </c>
      <c r="H33" t="s">
        <v>216</v>
      </c>
      <c r="J33">
        <v>0</v>
      </c>
      <c r="M33">
        <v>1</v>
      </c>
      <c r="N33" t="s">
        <v>216</v>
      </c>
      <c r="P33">
        <v>0</v>
      </c>
      <c r="S33">
        <v>0</v>
      </c>
      <c r="V33">
        <v>0</v>
      </c>
      <c r="Y33">
        <v>0</v>
      </c>
      <c r="AB33" t="str">
        <f>("Educational services")</f>
        <v>Educational services</v>
      </c>
      <c r="AC33" t="s">
        <v>216</v>
      </c>
      <c r="AE33" t="str">
        <f>("Substance use disorder treatment services, HIV screening, Hepatitis screening, Educational services, Naloxone services")</f>
        <v>Substance use disorder treatment services, HIV screening, Hepatitis screening, Educational services, Naloxone services</v>
      </c>
      <c r="AF33" t="s">
        <v>216</v>
      </c>
      <c r="AH33">
        <v>0</v>
      </c>
      <c r="AN33">
        <v>1</v>
      </c>
      <c r="AO33" t="s">
        <v>217</v>
      </c>
      <c r="AQ33" t="str">
        <f>("Syringes, Injecting")</f>
        <v>Syringes, Injecting</v>
      </c>
      <c r="AR33" t="s">
        <v>218</v>
      </c>
      <c r="AT33">
        <v>1</v>
      </c>
      <c r="AU33" t="s">
        <v>139</v>
      </c>
      <c r="AW33" t="s">
        <v>219</v>
      </c>
    </row>
    <row r="34" spans="1:49" x14ac:dyDescent="0.35">
      <c r="A34" t="s">
        <v>62</v>
      </c>
      <c r="B34" s="1">
        <v>44302</v>
      </c>
      <c r="C34" s="1">
        <v>44377</v>
      </c>
      <c r="D34">
        <v>1</v>
      </c>
      <c r="E34" t="s">
        <v>216</v>
      </c>
      <c r="G34" t="str">
        <f t="shared" si="8"/>
        <v>Syringe exchange is explicitly authorized by state law</v>
      </c>
      <c r="H34" t="s">
        <v>216</v>
      </c>
      <c r="J34">
        <v>0</v>
      </c>
      <c r="M34">
        <v>1</v>
      </c>
      <c r="N34" t="s">
        <v>216</v>
      </c>
      <c r="P34">
        <v>0</v>
      </c>
      <c r="S34">
        <v>0</v>
      </c>
      <c r="V34">
        <v>0</v>
      </c>
      <c r="Y34">
        <v>0</v>
      </c>
      <c r="AB34" t="str">
        <f>("Educational services")</f>
        <v>Educational services</v>
      </c>
      <c r="AC34" t="s">
        <v>216</v>
      </c>
      <c r="AE34" t="str">
        <f>("Substance use disorder treatment services, HIV screening, Hepatitis screening, Educational services, Naloxone services")</f>
        <v>Substance use disorder treatment services, HIV screening, Hepatitis screening, Educational services, Naloxone services</v>
      </c>
      <c r="AF34" t="s">
        <v>216</v>
      </c>
      <c r="AH34">
        <v>0</v>
      </c>
      <c r="AN34">
        <v>1</v>
      </c>
      <c r="AO34" t="s">
        <v>220</v>
      </c>
      <c r="AQ34" t="str">
        <f>("Syringes, Injecting")</f>
        <v>Syringes, Injecting</v>
      </c>
      <c r="AR34" t="s">
        <v>218</v>
      </c>
      <c r="AT34">
        <v>1</v>
      </c>
      <c r="AU34" t="s">
        <v>139</v>
      </c>
      <c r="AW34" t="s">
        <v>219</v>
      </c>
    </row>
    <row r="35" spans="1:49" x14ac:dyDescent="0.35">
      <c r="A35" t="s">
        <v>62</v>
      </c>
      <c r="B35" s="1">
        <v>44378</v>
      </c>
      <c r="C35" s="1">
        <v>44409</v>
      </c>
      <c r="D35">
        <v>1</v>
      </c>
      <c r="E35" t="s">
        <v>216</v>
      </c>
      <c r="G35" t="str">
        <f t="shared" si="8"/>
        <v>Syringe exchange is explicitly authorized by state law</v>
      </c>
      <c r="H35" t="s">
        <v>216</v>
      </c>
      <c r="J35">
        <v>0</v>
      </c>
      <c r="M35">
        <v>1</v>
      </c>
      <c r="N35" t="s">
        <v>216</v>
      </c>
      <c r="P35">
        <v>0</v>
      </c>
      <c r="S35">
        <v>0</v>
      </c>
      <c r="V35">
        <v>0</v>
      </c>
      <c r="Y35">
        <v>0</v>
      </c>
      <c r="AB35" t="str">
        <f>("Educational services")</f>
        <v>Educational services</v>
      </c>
      <c r="AC35" t="s">
        <v>216</v>
      </c>
      <c r="AE35" t="str">
        <f>("Substance use disorder treatment services, HIV screening, Hepatitis screening, Educational services, Naloxone services")</f>
        <v>Substance use disorder treatment services, HIV screening, Hepatitis screening, Educational services, Naloxone services</v>
      </c>
      <c r="AF35" t="s">
        <v>216</v>
      </c>
      <c r="AH35">
        <v>0</v>
      </c>
      <c r="AN35">
        <v>1</v>
      </c>
      <c r="AO35" t="s">
        <v>220</v>
      </c>
      <c r="AQ35" t="str">
        <f>("Syringes, Injecting")</f>
        <v>Syringes, Injecting</v>
      </c>
      <c r="AR35" t="s">
        <v>217</v>
      </c>
      <c r="AT35">
        <v>1</v>
      </c>
      <c r="AU35" t="s">
        <v>139</v>
      </c>
      <c r="AW35" t="s">
        <v>219</v>
      </c>
    </row>
    <row r="36" spans="1:49" x14ac:dyDescent="0.35">
      <c r="A36" t="s">
        <v>63</v>
      </c>
      <c r="B36" s="1">
        <v>43678</v>
      </c>
      <c r="C36" s="1">
        <v>43685</v>
      </c>
      <c r="D36">
        <v>1</v>
      </c>
      <c r="E36" t="s">
        <v>221</v>
      </c>
      <c r="G36" t="str">
        <f t="shared" si="8"/>
        <v>Syringe exchange is explicitly authorized by state law</v>
      </c>
      <c r="H36" t="s">
        <v>221</v>
      </c>
      <c r="J36">
        <v>0</v>
      </c>
      <c r="M36">
        <v>1</v>
      </c>
      <c r="N36" t="s">
        <v>221</v>
      </c>
      <c r="P36">
        <v>0</v>
      </c>
      <c r="S36">
        <v>0</v>
      </c>
      <c r="V36">
        <v>0</v>
      </c>
      <c r="Y36">
        <v>0</v>
      </c>
      <c r="AB36" t="str">
        <f>("None")</f>
        <v>None</v>
      </c>
      <c r="AE36" t="str">
        <f>("None")</f>
        <v>None</v>
      </c>
      <c r="AH36">
        <v>1</v>
      </c>
      <c r="AI36" t="s">
        <v>222</v>
      </c>
      <c r="AJ36" t="s">
        <v>223</v>
      </c>
      <c r="AK36" t="str">
        <f>("Law exempts SSP participants")</f>
        <v>Law exempts SSP participants</v>
      </c>
      <c r="AL36" t="s">
        <v>222</v>
      </c>
      <c r="AM36" t="s">
        <v>223</v>
      </c>
      <c r="AN36">
        <v>1</v>
      </c>
      <c r="AO36" t="s">
        <v>224</v>
      </c>
      <c r="AQ36" t="str">
        <f>("Injecting")</f>
        <v>Injecting</v>
      </c>
      <c r="AR36" t="s">
        <v>224</v>
      </c>
      <c r="AT36">
        <v>1</v>
      </c>
      <c r="AU36" t="s">
        <v>139</v>
      </c>
      <c r="AW36" t="s">
        <v>225</v>
      </c>
    </row>
    <row r="37" spans="1:49" x14ac:dyDescent="0.35">
      <c r="A37" t="s">
        <v>63</v>
      </c>
      <c r="B37" s="1">
        <v>43686</v>
      </c>
      <c r="C37" s="1">
        <v>43802</v>
      </c>
      <c r="D37">
        <v>1</v>
      </c>
      <c r="E37" t="s">
        <v>221</v>
      </c>
      <c r="G37" t="str">
        <f t="shared" si="8"/>
        <v>Syringe exchange is explicitly authorized by state law</v>
      </c>
      <c r="H37" t="s">
        <v>221</v>
      </c>
      <c r="J37">
        <v>0</v>
      </c>
      <c r="M37">
        <v>1</v>
      </c>
      <c r="N37" t="s">
        <v>221</v>
      </c>
      <c r="P37">
        <v>0</v>
      </c>
      <c r="S37">
        <v>0</v>
      </c>
      <c r="V37">
        <v>0</v>
      </c>
      <c r="Y37">
        <v>0</v>
      </c>
      <c r="AB37" t="str">
        <f>("None")</f>
        <v>None</v>
      </c>
      <c r="AE37" t="str">
        <f>("None")</f>
        <v>None</v>
      </c>
      <c r="AH37">
        <v>1</v>
      </c>
      <c r="AI37" t="s">
        <v>222</v>
      </c>
      <c r="AJ37" t="s">
        <v>223</v>
      </c>
      <c r="AK37" t="str">
        <f>("Law exempts SSP participants")</f>
        <v>Law exempts SSP participants</v>
      </c>
      <c r="AL37" t="s">
        <v>226</v>
      </c>
      <c r="AM37" t="s">
        <v>227</v>
      </c>
      <c r="AN37">
        <v>1</v>
      </c>
      <c r="AO37" t="s">
        <v>224</v>
      </c>
      <c r="AQ37" t="str">
        <f>("Injecting")</f>
        <v>Injecting</v>
      </c>
      <c r="AR37" t="s">
        <v>224</v>
      </c>
      <c r="AT37">
        <v>1</v>
      </c>
      <c r="AU37" t="s">
        <v>139</v>
      </c>
      <c r="AW37" t="s">
        <v>225</v>
      </c>
    </row>
    <row r="38" spans="1:49" x14ac:dyDescent="0.35">
      <c r="A38" t="s">
        <v>63</v>
      </c>
      <c r="B38" s="1">
        <v>43803</v>
      </c>
      <c r="C38" s="1">
        <v>43830</v>
      </c>
      <c r="D38">
        <v>1</v>
      </c>
      <c r="E38" t="s">
        <v>221</v>
      </c>
      <c r="G38" t="str">
        <f t="shared" si="8"/>
        <v>Syringe exchange is explicitly authorized by state law</v>
      </c>
      <c r="H38" t="s">
        <v>221</v>
      </c>
      <c r="J38">
        <v>0</v>
      </c>
      <c r="M38">
        <v>1</v>
      </c>
      <c r="N38" t="s">
        <v>221</v>
      </c>
      <c r="P38">
        <v>0</v>
      </c>
      <c r="S38">
        <v>0</v>
      </c>
      <c r="V38">
        <v>0</v>
      </c>
      <c r="Y38">
        <v>0</v>
      </c>
      <c r="AB38" t="str">
        <f>("None")</f>
        <v>None</v>
      </c>
      <c r="AE38" t="str">
        <f>("None")</f>
        <v>None</v>
      </c>
      <c r="AH38">
        <v>1</v>
      </c>
      <c r="AI38" t="s">
        <v>222</v>
      </c>
      <c r="AJ38" t="s">
        <v>223</v>
      </c>
      <c r="AK38" t="str">
        <f>("Law exempts SSP participants")</f>
        <v>Law exempts SSP participants</v>
      </c>
      <c r="AL38" t="s">
        <v>228</v>
      </c>
      <c r="AM38" t="s">
        <v>227</v>
      </c>
      <c r="AN38">
        <v>1</v>
      </c>
      <c r="AO38" t="s">
        <v>224</v>
      </c>
      <c r="AQ38" t="str">
        <f>("Injecting")</f>
        <v>Injecting</v>
      </c>
      <c r="AR38" t="s">
        <v>224</v>
      </c>
      <c r="AT38">
        <v>1</v>
      </c>
      <c r="AU38" t="s">
        <v>139</v>
      </c>
      <c r="AW38" t="s">
        <v>225</v>
      </c>
    </row>
    <row r="39" spans="1:49" x14ac:dyDescent="0.35">
      <c r="A39" t="s">
        <v>63</v>
      </c>
      <c r="B39" s="1">
        <v>43831</v>
      </c>
      <c r="C39" s="1">
        <v>44312</v>
      </c>
      <c r="D39">
        <v>1</v>
      </c>
      <c r="E39" t="s">
        <v>221</v>
      </c>
      <c r="G39" t="str">
        <f t="shared" si="8"/>
        <v>Syringe exchange is explicitly authorized by state law</v>
      </c>
      <c r="H39" t="s">
        <v>221</v>
      </c>
      <c r="J39">
        <v>0</v>
      </c>
      <c r="M39">
        <v>1</v>
      </c>
      <c r="N39" t="s">
        <v>221</v>
      </c>
      <c r="P39">
        <v>0</v>
      </c>
      <c r="S39">
        <v>0</v>
      </c>
      <c r="V39">
        <v>0</v>
      </c>
      <c r="Y39">
        <v>0</v>
      </c>
      <c r="AB39" t="str">
        <f>("None")</f>
        <v>None</v>
      </c>
      <c r="AE39" t="str">
        <f>("None")</f>
        <v>None</v>
      </c>
      <c r="AH39">
        <v>1</v>
      </c>
      <c r="AI39" t="s">
        <v>222</v>
      </c>
      <c r="AJ39" t="s">
        <v>223</v>
      </c>
      <c r="AK39" t="str">
        <f>("Law exempts SSP participants")</f>
        <v>Law exempts SSP participants</v>
      </c>
      <c r="AL39" t="s">
        <v>228</v>
      </c>
      <c r="AM39" t="s">
        <v>227</v>
      </c>
      <c r="AN39">
        <v>1</v>
      </c>
      <c r="AO39" t="s">
        <v>224</v>
      </c>
      <c r="AQ39" t="str">
        <f>("Injecting")</f>
        <v>Injecting</v>
      </c>
      <c r="AR39" t="s">
        <v>224</v>
      </c>
      <c r="AT39">
        <v>1</v>
      </c>
      <c r="AU39" t="s">
        <v>139</v>
      </c>
      <c r="AW39" t="s">
        <v>225</v>
      </c>
    </row>
    <row r="40" spans="1:49" x14ac:dyDescent="0.35">
      <c r="A40" t="s">
        <v>63</v>
      </c>
      <c r="B40" s="1">
        <v>44313</v>
      </c>
      <c r="C40" s="1">
        <v>44409</v>
      </c>
      <c r="D40">
        <v>1</v>
      </c>
      <c r="E40" t="s">
        <v>221</v>
      </c>
      <c r="G40" t="str">
        <f t="shared" si="8"/>
        <v>Syringe exchange is explicitly authorized by state law</v>
      </c>
      <c r="H40" t="s">
        <v>221</v>
      </c>
      <c r="J40">
        <v>0</v>
      </c>
      <c r="M40">
        <v>1</v>
      </c>
      <c r="N40" t="s">
        <v>221</v>
      </c>
      <c r="P40">
        <v>0</v>
      </c>
      <c r="S40">
        <v>0</v>
      </c>
      <c r="V40">
        <v>0</v>
      </c>
      <c r="Y40">
        <v>0</v>
      </c>
      <c r="AB40" t="str">
        <f>("None")</f>
        <v>None</v>
      </c>
      <c r="AE40" t="str">
        <f>("None")</f>
        <v>None</v>
      </c>
      <c r="AH40">
        <v>1</v>
      </c>
      <c r="AI40" t="s">
        <v>222</v>
      </c>
      <c r="AJ40" t="s">
        <v>223</v>
      </c>
      <c r="AK40" t="str">
        <f>("Law exempts SSP participants")</f>
        <v>Law exempts SSP participants</v>
      </c>
      <c r="AL40" t="s">
        <v>228</v>
      </c>
      <c r="AM40" t="s">
        <v>227</v>
      </c>
      <c r="AN40">
        <v>1</v>
      </c>
      <c r="AO40" t="s">
        <v>224</v>
      </c>
      <c r="AQ40" t="str">
        <f>("Injecting")</f>
        <v>Injecting</v>
      </c>
      <c r="AR40" t="s">
        <v>224</v>
      </c>
      <c r="AT40">
        <v>1</v>
      </c>
      <c r="AU40" t="s">
        <v>139</v>
      </c>
      <c r="AW40" t="s">
        <v>225</v>
      </c>
    </row>
    <row r="41" spans="1:49" x14ac:dyDescent="0.35">
      <c r="A41" t="s">
        <v>64</v>
      </c>
      <c r="B41" s="1">
        <v>43678</v>
      </c>
      <c r="C41" s="1">
        <v>43786</v>
      </c>
      <c r="D41">
        <v>1</v>
      </c>
      <c r="E41" t="s">
        <v>229</v>
      </c>
      <c r="G41"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41" t="s">
        <v>230</v>
      </c>
      <c r="I41" t="s">
        <v>231</v>
      </c>
      <c r="J41">
        <v>0</v>
      </c>
      <c r="M41">
        <v>1</v>
      </c>
      <c r="N41" t="s">
        <v>232</v>
      </c>
      <c r="P41">
        <v>1</v>
      </c>
      <c r="Q41" t="s">
        <v>233</v>
      </c>
      <c r="S41">
        <v>0</v>
      </c>
      <c r="V41">
        <v>0</v>
      </c>
      <c r="Y41">
        <v>0</v>
      </c>
      <c r="AB41" t="str">
        <f>("Educational services, Naloxone services, Disposal services")</f>
        <v>Educational services, Naloxone services, Disposal services</v>
      </c>
      <c r="AC41" t="s">
        <v>234</v>
      </c>
      <c r="AE41" t="str">
        <f>("Substance use disorder treatment services")</f>
        <v>Substance use disorder treatment services</v>
      </c>
      <c r="AF41" t="s">
        <v>235</v>
      </c>
      <c r="AH41">
        <v>1</v>
      </c>
      <c r="AI41" t="s">
        <v>236</v>
      </c>
      <c r="AK41" t="str">
        <f>("The definition of drug paraphernalia does not refer to objects used for injecting drugs")</f>
        <v>The definition of drug paraphernalia does not refer to objects used for injecting drugs</v>
      </c>
      <c r="AL41" t="s">
        <v>236</v>
      </c>
      <c r="AN41">
        <v>1</v>
      </c>
      <c r="AO41" t="s">
        <v>236</v>
      </c>
      <c r="AQ41" t="str">
        <f>("Objects used for injecting drugs are not included in the definition of drug paraphernalia")</f>
        <v>Objects used for injecting drugs are not included in the definition of drug paraphernalia</v>
      </c>
      <c r="AR41" t="s">
        <v>236</v>
      </c>
      <c r="AT41">
        <v>1</v>
      </c>
      <c r="AU41" t="s">
        <v>139</v>
      </c>
      <c r="AW41" t="s">
        <v>237</v>
      </c>
    </row>
    <row r="42" spans="1:49" x14ac:dyDescent="0.35">
      <c r="A42" t="s">
        <v>64</v>
      </c>
      <c r="B42" s="1">
        <v>43787</v>
      </c>
      <c r="C42" s="1">
        <v>44012</v>
      </c>
      <c r="D42">
        <v>1</v>
      </c>
      <c r="E42" t="s">
        <v>229</v>
      </c>
      <c r="G42"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42" t="s">
        <v>230</v>
      </c>
      <c r="I42" t="s">
        <v>231</v>
      </c>
      <c r="J42">
        <v>0</v>
      </c>
      <c r="M42">
        <v>1</v>
      </c>
      <c r="N42" t="s">
        <v>232</v>
      </c>
      <c r="P42">
        <v>1</v>
      </c>
      <c r="Q42" t="s">
        <v>233</v>
      </c>
      <c r="S42">
        <v>0</v>
      </c>
      <c r="V42">
        <v>0</v>
      </c>
      <c r="Y42">
        <v>0</v>
      </c>
      <c r="AB42" t="str">
        <f>("Educational services, Naloxone services, Disposal services")</f>
        <v>Educational services, Naloxone services, Disposal services</v>
      </c>
      <c r="AC42" t="s">
        <v>235</v>
      </c>
      <c r="AE42" t="str">
        <f>("Substance use disorder treatment services")</f>
        <v>Substance use disorder treatment services</v>
      </c>
      <c r="AF42" t="s">
        <v>235</v>
      </c>
      <c r="AH42">
        <v>1</v>
      </c>
      <c r="AI42" t="s">
        <v>236</v>
      </c>
      <c r="AK42" t="str">
        <f>("The definition of drug paraphernalia does not refer to objects used for injecting drugs")</f>
        <v>The definition of drug paraphernalia does not refer to objects used for injecting drugs</v>
      </c>
      <c r="AL42" t="s">
        <v>236</v>
      </c>
      <c r="AN42">
        <v>1</v>
      </c>
      <c r="AO42" t="s">
        <v>236</v>
      </c>
      <c r="AQ42" t="str">
        <f>("Objects used for injecting drugs are not included in the definition of drug paraphernalia")</f>
        <v>Objects used for injecting drugs are not included in the definition of drug paraphernalia</v>
      </c>
      <c r="AR42" t="s">
        <v>236</v>
      </c>
      <c r="AT42">
        <v>1</v>
      </c>
      <c r="AU42" t="s">
        <v>139</v>
      </c>
      <c r="AW42" t="s">
        <v>237</v>
      </c>
    </row>
    <row r="43" spans="1:49" x14ac:dyDescent="0.35">
      <c r="A43" t="s">
        <v>64</v>
      </c>
      <c r="B43" s="1">
        <v>44013</v>
      </c>
      <c r="C43" s="1">
        <v>44196</v>
      </c>
      <c r="D43">
        <v>1</v>
      </c>
      <c r="E43" t="s">
        <v>229</v>
      </c>
      <c r="G43"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43" t="s">
        <v>230</v>
      </c>
      <c r="I43" t="s">
        <v>231</v>
      </c>
      <c r="J43">
        <v>0</v>
      </c>
      <c r="M43">
        <v>1</v>
      </c>
      <c r="N43" t="s">
        <v>232</v>
      </c>
      <c r="P43">
        <v>1</v>
      </c>
      <c r="Q43" t="s">
        <v>233</v>
      </c>
      <c r="S43">
        <v>0</v>
      </c>
      <c r="V43">
        <v>0</v>
      </c>
      <c r="Y43">
        <v>0</v>
      </c>
      <c r="AB43" t="str">
        <f>("HIV screening, Hepatitis screening, Tuberculosis screening, Sexually transmitted infections screening, Educational services, Naloxone services, Disposal services")</f>
        <v>HIV screening, Hepatitis screening, Tuberculosis screening, Sexually transmitted infections screening, Educational services, Naloxone services, Disposal services</v>
      </c>
      <c r="AC43" t="s">
        <v>238</v>
      </c>
      <c r="AE43" t="str">
        <f>("Substance use disorder treatment services, Educational services")</f>
        <v>Substance use disorder treatment services, Educational services</v>
      </c>
      <c r="AF43" t="s">
        <v>234</v>
      </c>
      <c r="AH43">
        <v>1</v>
      </c>
      <c r="AI43" t="s">
        <v>236</v>
      </c>
      <c r="AK43" t="str">
        <f>("The definition of drug paraphernalia does not refer to objects used for injecting drugs")</f>
        <v>The definition of drug paraphernalia does not refer to objects used for injecting drugs</v>
      </c>
      <c r="AL43" t="s">
        <v>236</v>
      </c>
      <c r="AN43">
        <v>1</v>
      </c>
      <c r="AO43" t="s">
        <v>236</v>
      </c>
      <c r="AQ43" t="str">
        <f>("Objects used for injecting drugs are not included in the definition of drug paraphernalia")</f>
        <v>Objects used for injecting drugs are not included in the definition of drug paraphernalia</v>
      </c>
      <c r="AR43" t="s">
        <v>236</v>
      </c>
      <c r="AT43">
        <v>1</v>
      </c>
      <c r="AU43" t="s">
        <v>139</v>
      </c>
      <c r="AW43" t="s">
        <v>237</v>
      </c>
    </row>
    <row r="44" spans="1:49" x14ac:dyDescent="0.35">
      <c r="A44" t="s">
        <v>64</v>
      </c>
      <c r="B44" s="1">
        <v>44197</v>
      </c>
      <c r="C44" s="1">
        <v>44409</v>
      </c>
      <c r="D44">
        <v>1</v>
      </c>
      <c r="E44" t="s">
        <v>229</v>
      </c>
      <c r="G44"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44" t="s">
        <v>239</v>
      </c>
      <c r="I44" t="s">
        <v>231</v>
      </c>
      <c r="J44">
        <v>0</v>
      </c>
      <c r="M44">
        <v>1</v>
      </c>
      <c r="N44" t="s">
        <v>232</v>
      </c>
      <c r="P44">
        <v>1</v>
      </c>
      <c r="Q44" t="s">
        <v>233</v>
      </c>
      <c r="S44">
        <v>0</v>
      </c>
      <c r="V44">
        <v>0</v>
      </c>
      <c r="Y44">
        <v>0</v>
      </c>
      <c r="AB44" t="str">
        <f>("HIV screening, Hepatitis screening, Tuberculosis screening, Sexually transmitted infections screening, Educational services, Naloxone services, Disposal services")</f>
        <v>HIV screening, Hepatitis screening, Tuberculosis screening, Sexually transmitted infections screening, Educational services, Naloxone services, Disposal services</v>
      </c>
      <c r="AC44" t="s">
        <v>234</v>
      </c>
      <c r="AE44" t="str">
        <f>("Substance use disorder treatment services, Educational services")</f>
        <v>Substance use disorder treatment services, Educational services</v>
      </c>
      <c r="AF44" t="s">
        <v>234</v>
      </c>
      <c r="AH44">
        <v>1</v>
      </c>
      <c r="AI44" t="s">
        <v>236</v>
      </c>
      <c r="AK44" t="str">
        <f>("The definition of drug paraphernalia does not refer to objects used for injecting drugs")</f>
        <v>The definition of drug paraphernalia does not refer to objects used for injecting drugs</v>
      </c>
      <c r="AL44" t="s">
        <v>236</v>
      </c>
      <c r="AN44">
        <v>1</v>
      </c>
      <c r="AO44" t="s">
        <v>236</v>
      </c>
      <c r="AQ44" t="str">
        <f>("Objects used for injecting drugs are not included in the definition of drug paraphernalia")</f>
        <v>Objects used for injecting drugs are not included in the definition of drug paraphernalia</v>
      </c>
      <c r="AR44" t="s">
        <v>236</v>
      </c>
      <c r="AT44">
        <v>1</v>
      </c>
      <c r="AU44" t="s">
        <v>139</v>
      </c>
      <c r="AW44" t="s">
        <v>237</v>
      </c>
    </row>
    <row r="45" spans="1:49" x14ac:dyDescent="0.35">
      <c r="A45" t="s">
        <v>65</v>
      </c>
      <c r="B45" s="1">
        <v>43678</v>
      </c>
      <c r="C45" s="1">
        <v>43928</v>
      </c>
      <c r="D45">
        <v>0</v>
      </c>
      <c r="M45">
        <v>0</v>
      </c>
      <c r="AH45">
        <v>0</v>
      </c>
      <c r="AN45">
        <v>1</v>
      </c>
      <c r="AO45" t="s">
        <v>240</v>
      </c>
      <c r="AQ45" t="str">
        <f>("Injecting, Objects used for injecting drugs are not included in the definition of drug paraphernalia")</f>
        <v>Injecting, Objects used for injecting drugs are not included in the definition of drug paraphernalia</v>
      </c>
      <c r="AR45" t="s">
        <v>240</v>
      </c>
      <c r="AS45" t="s">
        <v>241</v>
      </c>
      <c r="AT45">
        <v>1</v>
      </c>
      <c r="AU45" t="s">
        <v>139</v>
      </c>
      <c r="AW45" t="s">
        <v>242</v>
      </c>
    </row>
    <row r="46" spans="1:49" x14ac:dyDescent="0.35">
      <c r="A46" t="s">
        <v>65</v>
      </c>
      <c r="B46" s="1">
        <v>43929</v>
      </c>
      <c r="C46" s="1">
        <v>44409</v>
      </c>
      <c r="D46">
        <v>0</v>
      </c>
      <c r="M46">
        <v>0</v>
      </c>
      <c r="AH46">
        <v>0</v>
      </c>
      <c r="AN46">
        <v>1</v>
      </c>
      <c r="AO46" t="s">
        <v>240</v>
      </c>
      <c r="AQ46" t="str">
        <f>("Injecting, Objects used for injecting drugs are not included in the definition of drug paraphernalia")</f>
        <v>Injecting, Objects used for injecting drugs are not included in the definition of drug paraphernalia</v>
      </c>
      <c r="AR46" t="s">
        <v>240</v>
      </c>
      <c r="AS46" t="s">
        <v>243</v>
      </c>
      <c r="AT46">
        <v>1</v>
      </c>
      <c r="AU46" t="s">
        <v>139</v>
      </c>
      <c r="AW46" t="s">
        <v>242</v>
      </c>
    </row>
    <row r="47" spans="1:49" x14ac:dyDescent="0.35">
      <c r="A47" t="s">
        <v>66</v>
      </c>
      <c r="B47" s="1">
        <v>43678</v>
      </c>
      <c r="C47" s="1">
        <v>44409</v>
      </c>
      <c r="D47">
        <v>0</v>
      </c>
      <c r="M47">
        <v>0</v>
      </c>
      <c r="AH47">
        <v>0</v>
      </c>
      <c r="AN47">
        <v>1</v>
      </c>
      <c r="AO47" t="s">
        <v>244</v>
      </c>
      <c r="AQ47" t="str">
        <f t="shared" ref="AQ47:AQ52" si="9">("Syringes, Injecting")</f>
        <v>Syringes, Injecting</v>
      </c>
      <c r="AR47" t="s">
        <v>245</v>
      </c>
      <c r="AT47">
        <v>0</v>
      </c>
      <c r="AU47" t="s">
        <v>139</v>
      </c>
      <c r="AW47" t="s">
        <v>246</v>
      </c>
    </row>
    <row r="48" spans="1:49" x14ac:dyDescent="0.35">
      <c r="A48" t="s">
        <v>67</v>
      </c>
      <c r="B48" s="1">
        <v>43678</v>
      </c>
      <c r="C48" s="1">
        <v>44375</v>
      </c>
      <c r="D48">
        <v>1</v>
      </c>
      <c r="E48" t="s">
        <v>247</v>
      </c>
      <c r="G48" t="str">
        <f t="shared" ref="G48:G56" si="10">("Syringe exchange is explicitly authorized by state law")</f>
        <v>Syringe exchange is explicitly authorized by state law</v>
      </c>
      <c r="H48" t="s">
        <v>247</v>
      </c>
      <c r="J48">
        <v>1</v>
      </c>
      <c r="K48" t="s">
        <v>247</v>
      </c>
      <c r="L48" t="s">
        <v>248</v>
      </c>
      <c r="M48">
        <v>1</v>
      </c>
      <c r="N48" t="s">
        <v>247</v>
      </c>
      <c r="P48">
        <v>1</v>
      </c>
      <c r="Q48" t="s">
        <v>247</v>
      </c>
      <c r="S48">
        <v>0</v>
      </c>
      <c r="V48">
        <v>0</v>
      </c>
      <c r="Y48">
        <v>0</v>
      </c>
      <c r="AB48" t="str">
        <f>("None")</f>
        <v>None</v>
      </c>
      <c r="AE48" t="str">
        <f>("None")</f>
        <v>None</v>
      </c>
      <c r="AH48">
        <v>1</v>
      </c>
      <c r="AI48" t="s">
        <v>247</v>
      </c>
      <c r="AK48" t="str">
        <f>("Law provides immunity for individuals who disclose possession of syringes to police officers prior to search")</f>
        <v>Law provides immunity for individuals who disclose possession of syringes to police officers prior to search</v>
      </c>
      <c r="AL48" t="s">
        <v>247</v>
      </c>
      <c r="AN48">
        <v>1</v>
      </c>
      <c r="AO48" t="s">
        <v>247</v>
      </c>
      <c r="AQ48" t="str">
        <f t="shared" si="9"/>
        <v>Syringes, Injecting</v>
      </c>
      <c r="AR48" t="s">
        <v>247</v>
      </c>
      <c r="AT48">
        <v>1</v>
      </c>
      <c r="AU48" t="s">
        <v>139</v>
      </c>
      <c r="AW48" t="s">
        <v>249</v>
      </c>
    </row>
    <row r="49" spans="1:49" x14ac:dyDescent="0.35">
      <c r="A49" t="s">
        <v>67</v>
      </c>
      <c r="B49" s="1">
        <v>44376</v>
      </c>
      <c r="C49" s="1">
        <v>44409</v>
      </c>
      <c r="D49">
        <v>1</v>
      </c>
      <c r="E49" t="s">
        <v>247</v>
      </c>
      <c r="G49" t="str">
        <f t="shared" si="10"/>
        <v>Syringe exchange is explicitly authorized by state law</v>
      </c>
      <c r="H49" t="s">
        <v>247</v>
      </c>
      <c r="J49">
        <v>1</v>
      </c>
      <c r="K49" t="s">
        <v>247</v>
      </c>
      <c r="L49" t="s">
        <v>248</v>
      </c>
      <c r="M49">
        <v>1</v>
      </c>
      <c r="N49" t="s">
        <v>247</v>
      </c>
      <c r="P49">
        <v>1</v>
      </c>
      <c r="Q49" t="s">
        <v>247</v>
      </c>
      <c r="S49">
        <v>0</v>
      </c>
      <c r="V49">
        <v>0</v>
      </c>
      <c r="Y49">
        <v>0</v>
      </c>
      <c r="AB49" t="str">
        <f>("None")</f>
        <v>None</v>
      </c>
      <c r="AE49" t="str">
        <f>("None")</f>
        <v>None</v>
      </c>
      <c r="AH49">
        <v>1</v>
      </c>
      <c r="AI49" t="s">
        <v>247</v>
      </c>
      <c r="AK49" t="str">
        <f>("Law provides immunity for individuals who disclose possession of syringes to police officers prior to search")</f>
        <v>Law provides immunity for individuals who disclose possession of syringes to police officers prior to search</v>
      </c>
      <c r="AL49" t="s">
        <v>247</v>
      </c>
      <c r="AN49">
        <v>1</v>
      </c>
      <c r="AO49" t="s">
        <v>247</v>
      </c>
      <c r="AQ49" t="str">
        <f t="shared" si="9"/>
        <v>Syringes, Injecting</v>
      </c>
      <c r="AR49" t="s">
        <v>247</v>
      </c>
      <c r="AT49">
        <v>1</v>
      </c>
      <c r="AU49" t="s">
        <v>139</v>
      </c>
      <c r="AW49" t="s">
        <v>249</v>
      </c>
    </row>
    <row r="50" spans="1:49" x14ac:dyDescent="0.35">
      <c r="A50" t="s">
        <v>68</v>
      </c>
      <c r="B50" s="1">
        <v>43678</v>
      </c>
      <c r="C50" s="1">
        <v>44043</v>
      </c>
      <c r="D50">
        <v>1</v>
      </c>
      <c r="E50" t="s">
        <v>250</v>
      </c>
      <c r="G50" t="str">
        <f t="shared" si="10"/>
        <v>Syringe exchange is explicitly authorized by state law</v>
      </c>
      <c r="H50" t="s">
        <v>250</v>
      </c>
      <c r="J50">
        <v>0</v>
      </c>
      <c r="M50">
        <v>1</v>
      </c>
      <c r="N50" t="s">
        <v>250</v>
      </c>
      <c r="P50">
        <v>1</v>
      </c>
      <c r="Q50" t="s">
        <v>250</v>
      </c>
      <c r="S50">
        <v>0</v>
      </c>
      <c r="V50">
        <v>0</v>
      </c>
      <c r="Y50">
        <v>0</v>
      </c>
      <c r="AB50" t="str">
        <f>("None")</f>
        <v>None</v>
      </c>
      <c r="AE50" t="str">
        <f>("None")</f>
        <v>None</v>
      </c>
      <c r="AH50">
        <v>0</v>
      </c>
      <c r="AN50">
        <v>1</v>
      </c>
      <c r="AO50" t="s">
        <v>251</v>
      </c>
      <c r="AQ50" t="str">
        <f t="shared" si="9"/>
        <v>Syringes, Injecting</v>
      </c>
      <c r="AR50" t="s">
        <v>252</v>
      </c>
      <c r="AT50">
        <v>1</v>
      </c>
      <c r="AU50" t="s">
        <v>139</v>
      </c>
      <c r="AW50" t="s">
        <v>253</v>
      </c>
    </row>
    <row r="51" spans="1:49" x14ac:dyDescent="0.35">
      <c r="A51" t="s">
        <v>68</v>
      </c>
      <c r="B51" s="1">
        <v>44044</v>
      </c>
      <c r="C51" s="1">
        <v>44408</v>
      </c>
      <c r="D51">
        <v>1</v>
      </c>
      <c r="E51" t="s">
        <v>250</v>
      </c>
      <c r="G51" t="str">
        <f t="shared" si="10"/>
        <v>Syringe exchange is explicitly authorized by state law</v>
      </c>
      <c r="H51" t="s">
        <v>250</v>
      </c>
      <c r="J51">
        <v>0</v>
      </c>
      <c r="M51">
        <v>1</v>
      </c>
      <c r="N51" t="s">
        <v>250</v>
      </c>
      <c r="P51">
        <v>1</v>
      </c>
      <c r="Q51" t="s">
        <v>250</v>
      </c>
      <c r="S51">
        <v>0</v>
      </c>
      <c r="V51">
        <v>0</v>
      </c>
      <c r="Y51">
        <v>0</v>
      </c>
      <c r="AB51" t="str">
        <f>("None")</f>
        <v>None</v>
      </c>
      <c r="AE51" t="str">
        <f>("None")</f>
        <v>None</v>
      </c>
      <c r="AH51">
        <v>0</v>
      </c>
      <c r="AN51">
        <v>1</v>
      </c>
      <c r="AO51" t="s">
        <v>251</v>
      </c>
      <c r="AQ51" t="str">
        <f t="shared" si="9"/>
        <v>Syringes, Injecting</v>
      </c>
      <c r="AR51" t="s">
        <v>252</v>
      </c>
      <c r="AT51">
        <v>1</v>
      </c>
      <c r="AU51" t="s">
        <v>139</v>
      </c>
      <c r="AW51" t="s">
        <v>253</v>
      </c>
    </row>
    <row r="52" spans="1:49" x14ac:dyDescent="0.35">
      <c r="A52" t="s">
        <v>68</v>
      </c>
      <c r="B52" s="1">
        <v>44409</v>
      </c>
      <c r="C52" s="1">
        <v>44409</v>
      </c>
      <c r="D52">
        <v>1</v>
      </c>
      <c r="E52" t="s">
        <v>250</v>
      </c>
      <c r="G52" t="str">
        <f t="shared" si="10"/>
        <v>Syringe exchange is explicitly authorized by state law</v>
      </c>
      <c r="H52" t="s">
        <v>250</v>
      </c>
      <c r="J52">
        <v>0</v>
      </c>
      <c r="M52">
        <v>1</v>
      </c>
      <c r="N52" t="s">
        <v>250</v>
      </c>
      <c r="P52">
        <v>1</v>
      </c>
      <c r="Q52" t="s">
        <v>250</v>
      </c>
      <c r="S52">
        <v>0</v>
      </c>
      <c r="V52">
        <v>0</v>
      </c>
      <c r="Y52">
        <v>0</v>
      </c>
      <c r="AB52" t="str">
        <f>("None")</f>
        <v>None</v>
      </c>
      <c r="AE52" t="str">
        <f>("None")</f>
        <v>None</v>
      </c>
      <c r="AH52">
        <v>0</v>
      </c>
      <c r="AN52">
        <v>1</v>
      </c>
      <c r="AO52" t="s">
        <v>251</v>
      </c>
      <c r="AQ52" t="str">
        <f t="shared" si="9"/>
        <v>Syringes, Injecting</v>
      </c>
      <c r="AR52" t="s">
        <v>252</v>
      </c>
      <c r="AT52">
        <v>1</v>
      </c>
      <c r="AU52" t="s">
        <v>139</v>
      </c>
      <c r="AW52" t="s">
        <v>253</v>
      </c>
    </row>
    <row r="53" spans="1:49" x14ac:dyDescent="0.35">
      <c r="A53" t="s">
        <v>69</v>
      </c>
      <c r="B53" s="1">
        <v>43678</v>
      </c>
      <c r="C53" s="1">
        <v>43726</v>
      </c>
      <c r="D53">
        <v>1</v>
      </c>
      <c r="E53" t="s">
        <v>254</v>
      </c>
      <c r="G53" t="str">
        <f t="shared" si="10"/>
        <v>Syringe exchange is explicitly authorized by state law</v>
      </c>
      <c r="H53" t="s">
        <v>254</v>
      </c>
      <c r="J53">
        <v>1</v>
      </c>
      <c r="K53" t="s">
        <v>255</v>
      </c>
      <c r="M53">
        <v>1</v>
      </c>
      <c r="N53" t="s">
        <v>256</v>
      </c>
      <c r="P53">
        <v>0</v>
      </c>
      <c r="S53">
        <v>0</v>
      </c>
      <c r="V53">
        <v>1</v>
      </c>
      <c r="W53" t="s">
        <v>254</v>
      </c>
      <c r="X53" t="s">
        <v>257</v>
      </c>
      <c r="Y53">
        <v>0</v>
      </c>
      <c r="AB53" t="str">
        <f>("Educational services, Disposal services")</f>
        <v>Educational services, Disposal services</v>
      </c>
      <c r="AC53" t="s">
        <v>258</v>
      </c>
      <c r="AE53" t="str">
        <f>("Substance use disorder treatment services, HIV screening, Hepatitis screening, Educational services")</f>
        <v>Substance use disorder treatment services, HIV screening, Hepatitis screening, Educational services</v>
      </c>
      <c r="AF53" t="s">
        <v>259</v>
      </c>
      <c r="AH53">
        <v>1</v>
      </c>
      <c r="AI53" t="s">
        <v>260</v>
      </c>
      <c r="AK53" t="str">
        <f>("It is an affirmative defense that syringes were obtained from an SSP")</f>
        <v>It is an affirmative defense that syringes were obtained from an SSP</v>
      </c>
      <c r="AL53" t="s">
        <v>260</v>
      </c>
      <c r="AN53">
        <v>1</v>
      </c>
      <c r="AO53" t="s">
        <v>261</v>
      </c>
      <c r="AQ53" t="str">
        <f>("Injecting, State has separate law involving objects used for injecting drugs")</f>
        <v>Injecting, State has separate law involving objects used for injecting drugs</v>
      </c>
      <c r="AR53" t="s">
        <v>262</v>
      </c>
      <c r="AT53">
        <v>1</v>
      </c>
      <c r="AU53" t="s">
        <v>139</v>
      </c>
      <c r="AW53" t="s">
        <v>263</v>
      </c>
    </row>
    <row r="54" spans="1:49" x14ac:dyDescent="0.35">
      <c r="A54" t="s">
        <v>69</v>
      </c>
      <c r="B54" s="1">
        <v>43727</v>
      </c>
      <c r="C54" s="1">
        <v>44409</v>
      </c>
      <c r="D54">
        <v>1</v>
      </c>
      <c r="E54" t="s">
        <v>254</v>
      </c>
      <c r="G54" t="str">
        <f t="shared" si="10"/>
        <v>Syringe exchange is explicitly authorized by state law</v>
      </c>
      <c r="H54" t="s">
        <v>254</v>
      </c>
      <c r="J54">
        <v>1</v>
      </c>
      <c r="K54" t="s">
        <v>255</v>
      </c>
      <c r="M54">
        <v>1</v>
      </c>
      <c r="N54" t="s">
        <v>256</v>
      </c>
      <c r="P54">
        <v>0</v>
      </c>
      <c r="S54">
        <v>0</v>
      </c>
      <c r="V54">
        <v>1</v>
      </c>
      <c r="W54" t="s">
        <v>254</v>
      </c>
      <c r="X54" t="s">
        <v>257</v>
      </c>
      <c r="Y54">
        <v>0</v>
      </c>
      <c r="AB54" t="str">
        <f>("Educational services, Disposal services")</f>
        <v>Educational services, Disposal services</v>
      </c>
      <c r="AC54" t="s">
        <v>258</v>
      </c>
      <c r="AE54" t="str">
        <f>("Substance use disorder treatment services, HIV screening, Hepatitis screening, Educational services")</f>
        <v>Substance use disorder treatment services, HIV screening, Hepatitis screening, Educational services</v>
      </c>
      <c r="AF54" t="s">
        <v>264</v>
      </c>
      <c r="AH54">
        <v>1</v>
      </c>
      <c r="AI54" t="s">
        <v>260</v>
      </c>
      <c r="AK54" t="str">
        <f>("It is an affirmative defense that syringes were obtained from an SSP")</f>
        <v>It is an affirmative defense that syringes were obtained from an SSP</v>
      </c>
      <c r="AL54" t="s">
        <v>260</v>
      </c>
      <c r="AN54">
        <v>1</v>
      </c>
      <c r="AO54" t="s">
        <v>261</v>
      </c>
      <c r="AQ54" t="str">
        <f>("Injecting, State has separate law involving objects used for injecting drugs")</f>
        <v>Injecting, State has separate law involving objects used for injecting drugs</v>
      </c>
      <c r="AR54" t="s">
        <v>262</v>
      </c>
      <c r="AT54">
        <v>1</v>
      </c>
      <c r="AU54" t="s">
        <v>139</v>
      </c>
      <c r="AW54" t="s">
        <v>263</v>
      </c>
    </row>
    <row r="55" spans="1:49" x14ac:dyDescent="0.35">
      <c r="A55" t="s">
        <v>70</v>
      </c>
      <c r="B55" s="1">
        <v>43678</v>
      </c>
      <c r="C55" s="1">
        <v>43896</v>
      </c>
      <c r="D55">
        <v>1</v>
      </c>
      <c r="E55" t="s">
        <v>265</v>
      </c>
      <c r="G55" t="str">
        <f t="shared" si="10"/>
        <v>Syringe exchange is explicitly authorized by state law</v>
      </c>
      <c r="H55" t="s">
        <v>265</v>
      </c>
      <c r="J55">
        <v>1</v>
      </c>
      <c r="K55" t="s">
        <v>266</v>
      </c>
      <c r="M55">
        <v>1</v>
      </c>
      <c r="N55" t="s">
        <v>267</v>
      </c>
      <c r="P55">
        <v>1</v>
      </c>
      <c r="Q55" t="s">
        <v>268</v>
      </c>
      <c r="S55">
        <v>0</v>
      </c>
      <c r="V55">
        <v>0</v>
      </c>
      <c r="Y55">
        <v>0</v>
      </c>
      <c r="AB55" t="str">
        <f>("Educational services, Naloxone services")</f>
        <v>Educational services, Naloxone services</v>
      </c>
      <c r="AC55" t="s">
        <v>269</v>
      </c>
      <c r="AE55" t="str">
        <f>("Substance use disorder treatment services, HIV screening, Hepatitis screening, Sexually transmitted infections screening, Educational services, Naloxone services")</f>
        <v>Substance use disorder treatment services, HIV screening, Hepatitis screening, Sexually transmitted infections screening, Educational services, Naloxone services</v>
      </c>
      <c r="AF55" t="s">
        <v>270</v>
      </c>
      <c r="AH55">
        <v>1</v>
      </c>
      <c r="AI55" t="s">
        <v>271</v>
      </c>
      <c r="AK55" t="str">
        <f>("Law exempts SSP participants")</f>
        <v>Law exempts SSP participants</v>
      </c>
      <c r="AL55" t="s">
        <v>271</v>
      </c>
      <c r="AN55">
        <v>1</v>
      </c>
      <c r="AO55" t="s">
        <v>272</v>
      </c>
      <c r="AQ55" t="str">
        <f>("Syringes, Injecting")</f>
        <v>Syringes, Injecting</v>
      </c>
      <c r="AR55" t="s">
        <v>273</v>
      </c>
      <c r="AT55">
        <v>1</v>
      </c>
      <c r="AU55" t="s">
        <v>139</v>
      </c>
      <c r="AW55" t="s">
        <v>274</v>
      </c>
    </row>
    <row r="56" spans="1:49" x14ac:dyDescent="0.35">
      <c r="A56" t="s">
        <v>70</v>
      </c>
      <c r="B56" s="1">
        <v>43897</v>
      </c>
      <c r="C56" s="1">
        <v>44409</v>
      </c>
      <c r="D56">
        <v>1</v>
      </c>
      <c r="E56" t="s">
        <v>265</v>
      </c>
      <c r="G56" t="str">
        <f t="shared" si="10"/>
        <v>Syringe exchange is explicitly authorized by state law</v>
      </c>
      <c r="H56" t="s">
        <v>265</v>
      </c>
      <c r="J56">
        <v>1</v>
      </c>
      <c r="K56" t="s">
        <v>266</v>
      </c>
      <c r="M56">
        <v>1</v>
      </c>
      <c r="N56" t="s">
        <v>267</v>
      </c>
      <c r="P56">
        <v>1</v>
      </c>
      <c r="Q56" t="s">
        <v>268</v>
      </c>
      <c r="S56">
        <v>0</v>
      </c>
      <c r="V56">
        <v>0</v>
      </c>
      <c r="Y56">
        <v>0</v>
      </c>
      <c r="AB56" t="str">
        <f>("Educational services, Naloxone services")</f>
        <v>Educational services, Naloxone services</v>
      </c>
      <c r="AC56" t="s">
        <v>269</v>
      </c>
      <c r="AE56" t="str">
        <f>("Substance use disorder treatment services, HIV screening, Hepatitis screening, Sexually transmitted infections screening, Educational services, Naloxone services")</f>
        <v>Substance use disorder treatment services, HIV screening, Hepatitis screening, Sexually transmitted infections screening, Educational services, Naloxone services</v>
      </c>
      <c r="AF56" t="s">
        <v>270</v>
      </c>
      <c r="AH56">
        <v>1</v>
      </c>
      <c r="AI56" t="s">
        <v>271</v>
      </c>
      <c r="AK56" t="str">
        <f>("Law exempts SSP participants")</f>
        <v>Law exempts SSP participants</v>
      </c>
      <c r="AL56" t="s">
        <v>271</v>
      </c>
      <c r="AN56">
        <v>1</v>
      </c>
      <c r="AO56" t="s">
        <v>272</v>
      </c>
      <c r="AQ56" t="str">
        <f>("Syringes, Injecting")</f>
        <v>Syringes, Injecting</v>
      </c>
      <c r="AR56" t="s">
        <v>273</v>
      </c>
      <c r="AT56">
        <v>1</v>
      </c>
      <c r="AU56" t="s">
        <v>139</v>
      </c>
      <c r="AW56" t="s">
        <v>274</v>
      </c>
    </row>
    <row r="57" spans="1:49" x14ac:dyDescent="0.35">
      <c r="A57" t="s">
        <v>71</v>
      </c>
      <c r="B57" s="1">
        <v>43678</v>
      </c>
      <c r="C57" s="1">
        <v>43830</v>
      </c>
      <c r="D57">
        <v>1</v>
      </c>
      <c r="E57" t="s">
        <v>275</v>
      </c>
      <c r="G57" t="s">
        <v>276</v>
      </c>
      <c r="H57" t="s">
        <v>277</v>
      </c>
      <c r="J57">
        <v>0</v>
      </c>
      <c r="M57">
        <v>1</v>
      </c>
      <c r="N57" t="s">
        <v>278</v>
      </c>
      <c r="P57">
        <v>1</v>
      </c>
      <c r="Q57" t="s">
        <v>278</v>
      </c>
      <c r="S57">
        <v>0</v>
      </c>
      <c r="V57">
        <v>0</v>
      </c>
      <c r="Y57">
        <v>0</v>
      </c>
      <c r="AB57" t="str">
        <f>("None")</f>
        <v>None</v>
      </c>
      <c r="AE57" t="str">
        <f>("None")</f>
        <v>None</v>
      </c>
      <c r="AH57">
        <v>1</v>
      </c>
      <c r="AI57" t="s">
        <v>279</v>
      </c>
      <c r="AJ57" t="s">
        <v>280</v>
      </c>
      <c r="AK57" t="str">
        <f>("Law exempts SSP participants, The definition of drug paraphernalia does not refer to objects used for injecting drugs")</f>
        <v>Law exempts SSP participants, The definition of drug paraphernalia does not refer to objects used for injecting drugs</v>
      </c>
      <c r="AL57" t="s">
        <v>279</v>
      </c>
      <c r="AM57" t="s">
        <v>280</v>
      </c>
      <c r="AN57">
        <v>1</v>
      </c>
      <c r="AO57" t="s">
        <v>281</v>
      </c>
      <c r="AQ57" t="str">
        <f>("Objects used for injecting drugs are not included in the definition of drug paraphernalia")</f>
        <v>Objects used for injecting drugs are not included in the definition of drug paraphernalia</v>
      </c>
      <c r="AR57" t="s">
        <v>281</v>
      </c>
      <c r="AT57">
        <v>1</v>
      </c>
      <c r="AU57" t="s">
        <v>139</v>
      </c>
      <c r="AW57" t="s">
        <v>282</v>
      </c>
    </row>
    <row r="58" spans="1:49" x14ac:dyDescent="0.35">
      <c r="A58" t="s">
        <v>71</v>
      </c>
      <c r="B58" s="1">
        <v>43831</v>
      </c>
      <c r="C58" s="1">
        <v>44196</v>
      </c>
      <c r="D58">
        <v>1</v>
      </c>
      <c r="E58" t="s">
        <v>275</v>
      </c>
      <c r="G58" t="s">
        <v>276</v>
      </c>
      <c r="H58" t="s">
        <v>283</v>
      </c>
      <c r="J58">
        <v>0</v>
      </c>
      <c r="M58">
        <v>1</v>
      </c>
      <c r="N58" t="s">
        <v>278</v>
      </c>
      <c r="P58">
        <v>1</v>
      </c>
      <c r="Q58" t="s">
        <v>278</v>
      </c>
      <c r="S58">
        <v>0</v>
      </c>
      <c r="V58">
        <v>0</v>
      </c>
      <c r="Y58">
        <v>0</v>
      </c>
      <c r="AB58" t="str">
        <f>("None")</f>
        <v>None</v>
      </c>
      <c r="AE58" t="str">
        <f>("None")</f>
        <v>None</v>
      </c>
      <c r="AH58">
        <v>1</v>
      </c>
      <c r="AI58" t="s">
        <v>279</v>
      </c>
      <c r="AJ58" t="s">
        <v>280</v>
      </c>
      <c r="AK58" t="str">
        <f>("Law exempts SSP participants, The definition of drug paraphernalia does not refer to objects used for injecting drugs")</f>
        <v>Law exempts SSP participants, The definition of drug paraphernalia does not refer to objects used for injecting drugs</v>
      </c>
      <c r="AL58" t="s">
        <v>279</v>
      </c>
      <c r="AM58" t="s">
        <v>280</v>
      </c>
      <c r="AN58">
        <v>1</v>
      </c>
      <c r="AO58" t="s">
        <v>281</v>
      </c>
      <c r="AQ58" t="str">
        <f>("Objects used for injecting drugs are not included in the definition of drug paraphernalia")</f>
        <v>Objects used for injecting drugs are not included in the definition of drug paraphernalia</v>
      </c>
      <c r="AR58" t="s">
        <v>281</v>
      </c>
      <c r="AT58">
        <v>1</v>
      </c>
      <c r="AU58" t="s">
        <v>139</v>
      </c>
      <c r="AW58" t="s">
        <v>282</v>
      </c>
    </row>
    <row r="59" spans="1:49" x14ac:dyDescent="0.35">
      <c r="A59" t="s">
        <v>71</v>
      </c>
      <c r="B59" s="1">
        <v>44197</v>
      </c>
      <c r="C59" s="1">
        <v>44409</v>
      </c>
      <c r="D59">
        <v>1</v>
      </c>
      <c r="E59" t="s">
        <v>275</v>
      </c>
      <c r="G59" t="s">
        <v>276</v>
      </c>
      <c r="H59" t="s">
        <v>283</v>
      </c>
      <c r="J59">
        <v>0</v>
      </c>
      <c r="M59">
        <v>1</v>
      </c>
      <c r="N59" t="s">
        <v>278</v>
      </c>
      <c r="P59">
        <v>1</v>
      </c>
      <c r="Q59" t="s">
        <v>278</v>
      </c>
      <c r="S59">
        <v>0</v>
      </c>
      <c r="V59">
        <v>0</v>
      </c>
      <c r="Y59">
        <v>0</v>
      </c>
      <c r="AB59" t="str">
        <f>("None")</f>
        <v>None</v>
      </c>
      <c r="AE59" t="str">
        <f>("None")</f>
        <v>None</v>
      </c>
      <c r="AH59">
        <v>1</v>
      </c>
      <c r="AI59" t="s">
        <v>279</v>
      </c>
      <c r="AJ59" t="s">
        <v>280</v>
      </c>
      <c r="AK59" t="str">
        <f>("Law exempts SSP participants, The definition of drug paraphernalia does not refer to objects used for injecting drugs")</f>
        <v>Law exempts SSP participants, The definition of drug paraphernalia does not refer to objects used for injecting drugs</v>
      </c>
      <c r="AL59" t="s">
        <v>279</v>
      </c>
      <c r="AM59" t="s">
        <v>280</v>
      </c>
      <c r="AN59">
        <v>1</v>
      </c>
      <c r="AO59" t="s">
        <v>281</v>
      </c>
      <c r="AQ59" t="str">
        <f>("Objects used for injecting drugs are not included in the definition of drug paraphernalia")</f>
        <v>Objects used for injecting drugs are not included in the definition of drug paraphernalia</v>
      </c>
      <c r="AR59" t="s">
        <v>281</v>
      </c>
      <c r="AT59">
        <v>1</v>
      </c>
      <c r="AU59" t="s">
        <v>139</v>
      </c>
      <c r="AW59" t="s">
        <v>282</v>
      </c>
    </row>
    <row r="60" spans="1:49" x14ac:dyDescent="0.35">
      <c r="A60" t="s">
        <v>72</v>
      </c>
      <c r="B60" s="1">
        <v>43678</v>
      </c>
      <c r="C60" s="1">
        <v>44409</v>
      </c>
      <c r="D60">
        <v>1</v>
      </c>
      <c r="E60" t="s">
        <v>284</v>
      </c>
      <c r="G60" t="str">
        <f>("State law does not prohibit the free distribution of drug paraphernalia")</f>
        <v>State law does not prohibit the free distribution of drug paraphernalia</v>
      </c>
      <c r="H60" t="s">
        <v>284</v>
      </c>
      <c r="J60">
        <v>0</v>
      </c>
      <c r="M60">
        <v>0</v>
      </c>
      <c r="AH60">
        <v>1</v>
      </c>
      <c r="AI60" t="s">
        <v>284</v>
      </c>
      <c r="AK60" t="str">
        <f>("State does not prohibit simple possession")</f>
        <v>State does not prohibit simple possession</v>
      </c>
      <c r="AL60" t="s">
        <v>284</v>
      </c>
      <c r="AN60">
        <v>1</v>
      </c>
      <c r="AO60" t="s">
        <v>285</v>
      </c>
      <c r="AQ60" t="str">
        <f>("Injecting")</f>
        <v>Injecting</v>
      </c>
      <c r="AR60" t="s">
        <v>285</v>
      </c>
      <c r="AT60">
        <v>1</v>
      </c>
      <c r="AU60" t="s">
        <v>139</v>
      </c>
      <c r="AW60" t="s">
        <v>286</v>
      </c>
    </row>
    <row r="61" spans="1:49" x14ac:dyDescent="0.35">
      <c r="A61" t="s">
        <v>73</v>
      </c>
      <c r="B61" s="1">
        <v>43678</v>
      </c>
      <c r="C61" s="1">
        <v>44377</v>
      </c>
      <c r="D61">
        <v>1</v>
      </c>
      <c r="E61" t="s">
        <v>287</v>
      </c>
      <c r="G61" t="str">
        <f>("Syringe exchange is explicitly authorized by state law")</f>
        <v>Syringe exchange is explicitly authorized by state law</v>
      </c>
      <c r="H61" t="s">
        <v>287</v>
      </c>
      <c r="J61">
        <v>0</v>
      </c>
      <c r="M61">
        <v>1</v>
      </c>
      <c r="N61" t="s">
        <v>288</v>
      </c>
      <c r="P61">
        <v>0</v>
      </c>
      <c r="S61">
        <v>0</v>
      </c>
      <c r="V61">
        <v>0</v>
      </c>
      <c r="Y61">
        <v>0</v>
      </c>
      <c r="AB61" t="str">
        <f>("Disposal services")</f>
        <v>Disposal services</v>
      </c>
      <c r="AC61" t="s">
        <v>289</v>
      </c>
      <c r="AE61" t="str">
        <f>("None")</f>
        <v>None</v>
      </c>
      <c r="AH61">
        <v>0</v>
      </c>
      <c r="AN61">
        <v>1</v>
      </c>
      <c r="AO61" t="s">
        <v>290</v>
      </c>
      <c r="AQ61" t="str">
        <f>("Injecting, State has separate law involving objects used for injecting drugs")</f>
        <v>Injecting, State has separate law involving objects used for injecting drugs</v>
      </c>
      <c r="AR61" t="s">
        <v>291</v>
      </c>
      <c r="AT61">
        <v>1</v>
      </c>
      <c r="AU61" t="s">
        <v>139</v>
      </c>
      <c r="AW61" t="s">
        <v>292</v>
      </c>
    </row>
    <row r="62" spans="1:49" x14ac:dyDescent="0.35">
      <c r="A62" t="s">
        <v>73</v>
      </c>
      <c r="B62" s="1">
        <v>44378</v>
      </c>
      <c r="C62" s="1">
        <v>44409</v>
      </c>
      <c r="D62">
        <v>1</v>
      </c>
      <c r="E62" t="s">
        <v>293</v>
      </c>
      <c r="G62" t="str">
        <f>("Syringe exchange is explicitly authorized by state law")</f>
        <v>Syringe exchange is explicitly authorized by state law</v>
      </c>
      <c r="H62" t="s">
        <v>287</v>
      </c>
      <c r="J62">
        <v>0</v>
      </c>
      <c r="M62">
        <v>1</v>
      </c>
      <c r="N62" t="s">
        <v>288</v>
      </c>
      <c r="P62">
        <v>0</v>
      </c>
      <c r="S62">
        <v>0</v>
      </c>
      <c r="V62">
        <v>0</v>
      </c>
      <c r="Y62">
        <v>0</v>
      </c>
      <c r="AB62" t="str">
        <f>("Disposal services")</f>
        <v>Disposal services</v>
      </c>
      <c r="AC62" t="s">
        <v>289</v>
      </c>
      <c r="AE62" t="str">
        <f>("None")</f>
        <v>None</v>
      </c>
      <c r="AH62">
        <v>0</v>
      </c>
      <c r="AN62">
        <v>1</v>
      </c>
      <c r="AO62" t="s">
        <v>294</v>
      </c>
      <c r="AQ62" t="str">
        <f>("Injecting, State has separate law involving objects used for injecting drugs")</f>
        <v>Injecting, State has separate law involving objects used for injecting drugs</v>
      </c>
      <c r="AR62" t="s">
        <v>295</v>
      </c>
      <c r="AT62">
        <v>1</v>
      </c>
      <c r="AU62" t="s">
        <v>139</v>
      </c>
      <c r="AW62" t="s">
        <v>292</v>
      </c>
    </row>
    <row r="63" spans="1:49" x14ac:dyDescent="0.35">
      <c r="A63" t="s">
        <v>74</v>
      </c>
      <c r="B63" s="1">
        <v>43678</v>
      </c>
      <c r="C63" s="1">
        <v>44010</v>
      </c>
      <c r="D63">
        <v>0</v>
      </c>
      <c r="M63">
        <v>0</v>
      </c>
      <c r="AH63">
        <v>0</v>
      </c>
      <c r="AN63">
        <v>1</v>
      </c>
      <c r="AO63" t="s">
        <v>296</v>
      </c>
      <c r="AQ63" t="str">
        <f>("Syringes, Injecting")</f>
        <v>Syringes, Injecting</v>
      </c>
      <c r="AR63" t="s">
        <v>297</v>
      </c>
      <c r="AT63">
        <v>0</v>
      </c>
      <c r="AU63" t="s">
        <v>139</v>
      </c>
      <c r="AW63" t="s">
        <v>298</v>
      </c>
    </row>
    <row r="64" spans="1:49" x14ac:dyDescent="0.35">
      <c r="A64" t="s">
        <v>74</v>
      </c>
      <c r="B64" s="1">
        <v>44011</v>
      </c>
      <c r="C64" s="1">
        <v>44409</v>
      </c>
      <c r="D64">
        <v>0</v>
      </c>
      <c r="M64">
        <v>0</v>
      </c>
      <c r="AH64">
        <v>0</v>
      </c>
      <c r="AN64">
        <v>1</v>
      </c>
      <c r="AO64" t="s">
        <v>299</v>
      </c>
      <c r="AQ64" t="str">
        <f>("Syringes, Injecting")</f>
        <v>Syringes, Injecting</v>
      </c>
      <c r="AR64" t="s">
        <v>297</v>
      </c>
      <c r="AT64">
        <v>0</v>
      </c>
      <c r="AU64" t="s">
        <v>139</v>
      </c>
      <c r="AW64" t="s">
        <v>298</v>
      </c>
    </row>
    <row r="65" spans="1:49" x14ac:dyDescent="0.35">
      <c r="A65" t="s">
        <v>75</v>
      </c>
      <c r="B65" s="1">
        <v>43678</v>
      </c>
      <c r="C65" s="1">
        <v>44409</v>
      </c>
      <c r="D65">
        <v>0</v>
      </c>
      <c r="M65">
        <v>0</v>
      </c>
      <c r="AH65">
        <v>0</v>
      </c>
      <c r="AN65">
        <v>1</v>
      </c>
      <c r="AO65" t="s">
        <v>300</v>
      </c>
      <c r="AQ65" t="str">
        <f>("Syringes, Injecting")</f>
        <v>Syringes, Injecting</v>
      </c>
      <c r="AR65" t="s">
        <v>301</v>
      </c>
      <c r="AT65">
        <v>1</v>
      </c>
      <c r="AU65" t="s">
        <v>139</v>
      </c>
      <c r="AW65" t="s">
        <v>302</v>
      </c>
    </row>
    <row r="66" spans="1:49" x14ac:dyDescent="0.35">
      <c r="A66" t="s">
        <v>76</v>
      </c>
      <c r="B66" s="1">
        <v>43678</v>
      </c>
      <c r="C66" s="1">
        <v>44196</v>
      </c>
      <c r="D66">
        <v>1</v>
      </c>
      <c r="E66" t="s">
        <v>303</v>
      </c>
      <c r="G66" t="str">
        <f>("Syringe exchange is explicitly authorized by state law")</f>
        <v>Syringe exchange is explicitly authorized by state law</v>
      </c>
      <c r="H66" t="s">
        <v>303</v>
      </c>
      <c r="J66">
        <v>0</v>
      </c>
      <c r="M66">
        <v>1</v>
      </c>
      <c r="N66" t="s">
        <v>303</v>
      </c>
      <c r="P66">
        <v>0</v>
      </c>
      <c r="S66">
        <v>0</v>
      </c>
      <c r="V66">
        <v>0</v>
      </c>
      <c r="Y66">
        <v>0</v>
      </c>
      <c r="AB66" t="str">
        <f>("None")</f>
        <v>None</v>
      </c>
      <c r="AE66" t="str">
        <f>("None")</f>
        <v>None</v>
      </c>
      <c r="AH66">
        <v>0</v>
      </c>
      <c r="AN66">
        <v>1</v>
      </c>
      <c r="AO66" t="s">
        <v>304</v>
      </c>
      <c r="AQ66" t="str">
        <f>("Injecting")</f>
        <v>Injecting</v>
      </c>
      <c r="AR66" t="s">
        <v>304</v>
      </c>
      <c r="AT66">
        <v>1</v>
      </c>
      <c r="AU66" t="s">
        <v>139</v>
      </c>
      <c r="AW66" t="s">
        <v>305</v>
      </c>
    </row>
    <row r="67" spans="1:49" x14ac:dyDescent="0.35">
      <c r="A67" t="s">
        <v>76</v>
      </c>
      <c r="B67" s="1">
        <v>44197</v>
      </c>
      <c r="C67" s="1">
        <v>44409</v>
      </c>
      <c r="D67">
        <v>1</v>
      </c>
      <c r="E67" t="s">
        <v>306</v>
      </c>
      <c r="G67" t="str">
        <f>("Syringe exchange is explicitly authorized by state law")</f>
        <v>Syringe exchange is explicitly authorized by state law</v>
      </c>
      <c r="H67" t="s">
        <v>303</v>
      </c>
      <c r="J67">
        <v>0</v>
      </c>
      <c r="M67">
        <v>1</v>
      </c>
      <c r="N67" t="s">
        <v>303</v>
      </c>
      <c r="P67">
        <v>0</v>
      </c>
      <c r="S67">
        <v>0</v>
      </c>
      <c r="V67">
        <v>0</v>
      </c>
      <c r="Y67">
        <v>0</v>
      </c>
      <c r="AB67" t="str">
        <f>("None")</f>
        <v>None</v>
      </c>
      <c r="AE67" t="str">
        <f>("None")</f>
        <v>None</v>
      </c>
      <c r="AH67">
        <v>0</v>
      </c>
      <c r="AN67">
        <v>1</v>
      </c>
      <c r="AO67" t="s">
        <v>304</v>
      </c>
      <c r="AQ67" t="str">
        <f>("Injecting")</f>
        <v>Injecting</v>
      </c>
      <c r="AR67" t="s">
        <v>304</v>
      </c>
      <c r="AT67">
        <v>1</v>
      </c>
      <c r="AU67" t="s">
        <v>307</v>
      </c>
      <c r="AW67" t="s">
        <v>308</v>
      </c>
    </row>
    <row r="68" spans="1:49" x14ac:dyDescent="0.35">
      <c r="A68" t="s">
        <v>77</v>
      </c>
      <c r="B68" s="1">
        <v>43678</v>
      </c>
      <c r="C68" s="1">
        <v>44409</v>
      </c>
      <c r="D68">
        <v>0</v>
      </c>
      <c r="M68">
        <v>0</v>
      </c>
      <c r="AH68">
        <v>0</v>
      </c>
      <c r="AN68">
        <v>1</v>
      </c>
      <c r="AO68" t="s">
        <v>309</v>
      </c>
      <c r="AQ68" t="str">
        <f>("Syringes, Injecting")</f>
        <v>Syringes, Injecting</v>
      </c>
      <c r="AR68" t="s">
        <v>309</v>
      </c>
      <c r="AT68">
        <v>0</v>
      </c>
      <c r="AU68" t="s">
        <v>139</v>
      </c>
      <c r="AW68" t="s">
        <v>310</v>
      </c>
    </row>
    <row r="69" spans="1:49" x14ac:dyDescent="0.35">
      <c r="A69" t="s">
        <v>78</v>
      </c>
      <c r="B69" s="1">
        <v>43678</v>
      </c>
      <c r="C69" s="1">
        <v>44012</v>
      </c>
      <c r="D69">
        <v>1</v>
      </c>
      <c r="E69" t="s">
        <v>311</v>
      </c>
      <c r="G69" t="str">
        <f>("Syringe exchange is explicitly authorized by state law, The definition of drug paraphernalia explicitly excludes objects used for injecting drugs")</f>
        <v>Syringe exchange is explicitly authorized by state law, The definition of drug paraphernalia explicitly excludes objects used for injecting drugs</v>
      </c>
      <c r="H69" t="s">
        <v>312</v>
      </c>
      <c r="J69">
        <v>1</v>
      </c>
      <c r="K69" t="s">
        <v>313</v>
      </c>
      <c r="M69">
        <v>1</v>
      </c>
      <c r="N69" t="s">
        <v>314</v>
      </c>
      <c r="P69">
        <v>0</v>
      </c>
      <c r="S69">
        <v>0</v>
      </c>
      <c r="V69">
        <v>0</v>
      </c>
      <c r="Y69">
        <v>0</v>
      </c>
      <c r="AB69" t="str">
        <f>("Educational services, Disposal services")</f>
        <v>Educational services, Disposal services</v>
      </c>
      <c r="AC69" t="s">
        <v>315</v>
      </c>
      <c r="AE69" t="str">
        <f>("None")</f>
        <v>None</v>
      </c>
      <c r="AH69">
        <v>1</v>
      </c>
      <c r="AI69" t="s">
        <v>316</v>
      </c>
      <c r="AK69" t="str">
        <f>("Law explicitly excludes objects used for injecting drugs")</f>
        <v>Law explicitly excludes objects used for injecting drugs</v>
      </c>
      <c r="AL69" t="s">
        <v>316</v>
      </c>
      <c r="AN69">
        <v>1</v>
      </c>
      <c r="AO69" t="s">
        <v>317</v>
      </c>
      <c r="AQ69" t="str">
        <f>("Objects used for injecting drugs are explicitly excluded from the definition of drug paraphernalia  ")</f>
        <v xml:space="preserve">Objects used for injecting drugs are explicitly excluded from the definition of drug paraphernalia  </v>
      </c>
      <c r="AR69" t="s">
        <v>316</v>
      </c>
      <c r="AT69">
        <v>1</v>
      </c>
      <c r="AU69" t="s">
        <v>139</v>
      </c>
      <c r="AW69" t="s">
        <v>318</v>
      </c>
    </row>
    <row r="70" spans="1:49" x14ac:dyDescent="0.35">
      <c r="A70" t="s">
        <v>78</v>
      </c>
      <c r="B70" s="1">
        <v>44013</v>
      </c>
      <c r="C70" s="1">
        <v>44343</v>
      </c>
      <c r="D70">
        <v>1</v>
      </c>
      <c r="E70" t="s">
        <v>319</v>
      </c>
      <c r="G70" t="str">
        <f>("Syringe exchange is explicitly authorized by state law, The definition of drug paraphernalia explicitly excludes objects used for injecting drugs")</f>
        <v>Syringe exchange is explicitly authorized by state law, The definition of drug paraphernalia explicitly excludes objects used for injecting drugs</v>
      </c>
      <c r="H70" t="s">
        <v>312</v>
      </c>
      <c r="J70">
        <v>1</v>
      </c>
      <c r="K70" t="s">
        <v>320</v>
      </c>
      <c r="M70">
        <v>1</v>
      </c>
      <c r="N70" t="s">
        <v>314</v>
      </c>
      <c r="P70">
        <v>0</v>
      </c>
      <c r="S70">
        <v>0</v>
      </c>
      <c r="V70">
        <v>0</v>
      </c>
      <c r="Y70">
        <v>0</v>
      </c>
      <c r="AB70" t="str">
        <f>("Educational services, Disposal services")</f>
        <v>Educational services, Disposal services</v>
      </c>
      <c r="AC70" t="s">
        <v>315</v>
      </c>
      <c r="AE70" t="str">
        <f>("None")</f>
        <v>None</v>
      </c>
      <c r="AH70">
        <v>1</v>
      </c>
      <c r="AI70" t="s">
        <v>316</v>
      </c>
      <c r="AK70" t="str">
        <f>("Law explicitly excludes objects used for injecting drugs")</f>
        <v>Law explicitly excludes objects used for injecting drugs</v>
      </c>
      <c r="AL70" t="s">
        <v>316</v>
      </c>
      <c r="AN70">
        <v>1</v>
      </c>
      <c r="AO70" t="s">
        <v>317</v>
      </c>
      <c r="AQ70" t="str">
        <f>("Objects used for injecting drugs are explicitly excluded from the definition of drug paraphernalia  ")</f>
        <v xml:space="preserve">Objects used for injecting drugs are explicitly excluded from the definition of drug paraphernalia  </v>
      </c>
      <c r="AR70" t="s">
        <v>316</v>
      </c>
      <c r="AT70">
        <v>1</v>
      </c>
      <c r="AU70" t="s">
        <v>139</v>
      </c>
      <c r="AW70" t="s">
        <v>318</v>
      </c>
    </row>
    <row r="71" spans="1:49" x14ac:dyDescent="0.35">
      <c r="A71" t="s">
        <v>78</v>
      </c>
      <c r="B71" s="1">
        <v>44344</v>
      </c>
      <c r="C71" s="1">
        <v>44377</v>
      </c>
      <c r="D71">
        <v>1</v>
      </c>
      <c r="E71" t="s">
        <v>321</v>
      </c>
      <c r="G71" t="str">
        <f>("Syringe exchange is explicitly authorized by state law, The definition of drug paraphernalia explicitly excludes objects used for injecting drugs")</f>
        <v>Syringe exchange is explicitly authorized by state law, The definition of drug paraphernalia explicitly excludes objects used for injecting drugs</v>
      </c>
      <c r="H71" t="s">
        <v>322</v>
      </c>
      <c r="J71">
        <v>1</v>
      </c>
      <c r="K71" t="s">
        <v>320</v>
      </c>
      <c r="M71">
        <v>1</v>
      </c>
      <c r="N71" t="s">
        <v>314</v>
      </c>
      <c r="P71">
        <v>0</v>
      </c>
      <c r="S71">
        <v>0</v>
      </c>
      <c r="V71">
        <v>0</v>
      </c>
      <c r="Y71">
        <v>0</v>
      </c>
      <c r="AB71" t="str">
        <f>("Educational services, Disposal services")</f>
        <v>Educational services, Disposal services</v>
      </c>
      <c r="AC71" t="s">
        <v>315</v>
      </c>
      <c r="AE71" t="str">
        <f>("None")</f>
        <v>None</v>
      </c>
      <c r="AH71">
        <v>1</v>
      </c>
      <c r="AI71" t="s">
        <v>323</v>
      </c>
      <c r="AK71" t="str">
        <f>("Law explicitly excludes objects used for injecting drugs")</f>
        <v>Law explicitly excludes objects used for injecting drugs</v>
      </c>
      <c r="AL71" t="s">
        <v>323</v>
      </c>
      <c r="AN71">
        <v>1</v>
      </c>
      <c r="AO71" t="s">
        <v>316</v>
      </c>
      <c r="AQ71" t="str">
        <f>("Objects used for injecting drugs are explicitly excluded from the definition of drug paraphernalia  ")</f>
        <v xml:space="preserve">Objects used for injecting drugs are explicitly excluded from the definition of drug paraphernalia  </v>
      </c>
      <c r="AR71" t="s">
        <v>323</v>
      </c>
      <c r="AT71">
        <v>1</v>
      </c>
      <c r="AU71" t="s">
        <v>139</v>
      </c>
      <c r="AW71" t="s">
        <v>318</v>
      </c>
    </row>
    <row r="72" spans="1:49" x14ac:dyDescent="0.35">
      <c r="A72" t="s">
        <v>78</v>
      </c>
      <c r="B72" s="1">
        <v>44378</v>
      </c>
      <c r="C72" s="1">
        <v>44409</v>
      </c>
      <c r="D72">
        <v>1</v>
      </c>
      <c r="E72" t="s">
        <v>319</v>
      </c>
      <c r="G72" t="str">
        <f>("Syringe exchange is explicitly authorized by state law, The definition of drug paraphernalia explicitly excludes objects used for injecting drugs")</f>
        <v>Syringe exchange is explicitly authorized by state law, The definition of drug paraphernalia explicitly excludes objects used for injecting drugs</v>
      </c>
      <c r="H72" t="s">
        <v>312</v>
      </c>
      <c r="J72">
        <v>1</v>
      </c>
      <c r="K72" t="s">
        <v>313</v>
      </c>
      <c r="M72">
        <v>1</v>
      </c>
      <c r="N72" t="s">
        <v>314</v>
      </c>
      <c r="P72">
        <v>0</v>
      </c>
      <c r="S72">
        <v>0</v>
      </c>
      <c r="V72">
        <v>0</v>
      </c>
      <c r="Y72">
        <v>0</v>
      </c>
      <c r="AB72" t="str">
        <f>("Educational services, Disposal services")</f>
        <v>Educational services, Disposal services</v>
      </c>
      <c r="AC72" t="s">
        <v>315</v>
      </c>
      <c r="AE72" t="str">
        <f>("None")</f>
        <v>None</v>
      </c>
      <c r="AH72">
        <v>1</v>
      </c>
      <c r="AI72" t="s">
        <v>316</v>
      </c>
      <c r="AK72" t="str">
        <f>("Law explicitly excludes objects used for injecting drugs")</f>
        <v>Law explicitly excludes objects used for injecting drugs</v>
      </c>
      <c r="AL72" t="s">
        <v>316</v>
      </c>
      <c r="AN72">
        <v>1</v>
      </c>
      <c r="AO72" t="s">
        <v>317</v>
      </c>
      <c r="AQ72" t="str">
        <f>("Objects used for injecting drugs are explicitly excluded from the definition of drug paraphernalia  ")</f>
        <v xml:space="preserve">Objects used for injecting drugs are explicitly excluded from the definition of drug paraphernalia  </v>
      </c>
      <c r="AR72" t="s">
        <v>316</v>
      </c>
      <c r="AT72">
        <v>1</v>
      </c>
      <c r="AU72" t="s">
        <v>139</v>
      </c>
      <c r="AW72" t="s">
        <v>318</v>
      </c>
    </row>
    <row r="73" spans="1:49" x14ac:dyDescent="0.35">
      <c r="A73" t="s">
        <v>79</v>
      </c>
      <c r="B73" s="1">
        <v>43678</v>
      </c>
      <c r="C73" s="1">
        <v>44032</v>
      </c>
      <c r="D73">
        <v>1</v>
      </c>
      <c r="E73" t="s">
        <v>324</v>
      </c>
      <c r="G73"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73" t="s">
        <v>325</v>
      </c>
      <c r="J73">
        <v>1</v>
      </c>
      <c r="K73" t="s">
        <v>326</v>
      </c>
      <c r="M73">
        <v>1</v>
      </c>
      <c r="N73" t="s">
        <v>324</v>
      </c>
      <c r="P73">
        <v>0</v>
      </c>
      <c r="S73">
        <v>0</v>
      </c>
      <c r="V73">
        <v>0</v>
      </c>
      <c r="Y73">
        <v>0</v>
      </c>
      <c r="AB73" t="str">
        <f>("None")</f>
        <v>None</v>
      </c>
      <c r="AE73" t="str">
        <f>("Substance use disorder treatment services, HIV screening, Hepatitis screening")</f>
        <v>Substance use disorder treatment services, HIV screening, Hepatitis screening</v>
      </c>
      <c r="AF73" t="s">
        <v>324</v>
      </c>
      <c r="AH73">
        <v>1</v>
      </c>
      <c r="AI73" t="s">
        <v>327</v>
      </c>
      <c r="AK73" t="s">
        <v>328</v>
      </c>
      <c r="AL73" t="s">
        <v>329</v>
      </c>
      <c r="AM73" t="s">
        <v>330</v>
      </c>
      <c r="AN73">
        <v>1</v>
      </c>
      <c r="AO73" t="s">
        <v>331</v>
      </c>
      <c r="AQ73" t="str">
        <f>("Objects used for injecting drugs are not included in the definition of drug paraphernalia")</f>
        <v>Objects used for injecting drugs are not included in the definition of drug paraphernalia</v>
      </c>
      <c r="AR73" t="s">
        <v>331</v>
      </c>
      <c r="AS73" t="s">
        <v>332</v>
      </c>
      <c r="AT73">
        <v>1</v>
      </c>
      <c r="AU73" t="s">
        <v>139</v>
      </c>
      <c r="AW73" t="s">
        <v>333</v>
      </c>
    </row>
    <row r="74" spans="1:49" x14ac:dyDescent="0.35">
      <c r="A74" t="s">
        <v>79</v>
      </c>
      <c r="B74" s="1">
        <v>44033</v>
      </c>
      <c r="C74" s="1">
        <v>44409</v>
      </c>
      <c r="D74">
        <v>1</v>
      </c>
      <c r="E74" t="s">
        <v>334</v>
      </c>
      <c r="G74"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74" t="s">
        <v>325</v>
      </c>
      <c r="J74">
        <v>1</v>
      </c>
      <c r="K74" t="s">
        <v>326</v>
      </c>
      <c r="M74">
        <v>1</v>
      </c>
      <c r="N74" t="s">
        <v>324</v>
      </c>
      <c r="P74">
        <v>0</v>
      </c>
      <c r="S74">
        <v>0</v>
      </c>
      <c r="V74">
        <v>0</v>
      </c>
      <c r="Y74">
        <v>0</v>
      </c>
      <c r="AB74" t="str">
        <f>("None")</f>
        <v>None</v>
      </c>
      <c r="AE74" t="str">
        <f>("Substance use disorder treatment services, HIV screening, Hepatitis screening")</f>
        <v>Substance use disorder treatment services, HIV screening, Hepatitis screening</v>
      </c>
      <c r="AF74" t="s">
        <v>324</v>
      </c>
      <c r="AH74">
        <v>1</v>
      </c>
      <c r="AI74" t="s">
        <v>327</v>
      </c>
      <c r="AK74" t="s">
        <v>328</v>
      </c>
      <c r="AL74" t="s">
        <v>329</v>
      </c>
      <c r="AM74" t="s">
        <v>330</v>
      </c>
      <c r="AN74">
        <v>1</v>
      </c>
      <c r="AO74" t="s">
        <v>331</v>
      </c>
      <c r="AQ74" t="str">
        <f>("Objects used for injecting drugs are not included in the definition of drug paraphernalia")</f>
        <v>Objects used for injecting drugs are not included in the definition of drug paraphernalia</v>
      </c>
      <c r="AR74" t="s">
        <v>331</v>
      </c>
      <c r="AS74" t="s">
        <v>332</v>
      </c>
      <c r="AT74">
        <v>1</v>
      </c>
      <c r="AU74" t="s">
        <v>139</v>
      </c>
      <c r="AW74" t="s">
        <v>333</v>
      </c>
    </row>
    <row r="75" spans="1:49" x14ac:dyDescent="0.35">
      <c r="A75" t="s">
        <v>80</v>
      </c>
      <c r="B75" s="1">
        <v>43678</v>
      </c>
      <c r="C75" s="1">
        <v>44230</v>
      </c>
      <c r="D75">
        <v>1</v>
      </c>
      <c r="E75" t="s">
        <v>335</v>
      </c>
      <c r="G75" t="str">
        <f t="shared" ref="G75:G91" si="11">("Syringe exchange is explicitly authorized by state law")</f>
        <v>Syringe exchange is explicitly authorized by state law</v>
      </c>
      <c r="H75" t="s">
        <v>336</v>
      </c>
      <c r="J75">
        <v>1</v>
      </c>
      <c r="K75" t="s">
        <v>337</v>
      </c>
      <c r="M75">
        <v>1</v>
      </c>
      <c r="N75" t="s">
        <v>336</v>
      </c>
      <c r="P75">
        <v>1</v>
      </c>
      <c r="Q75" t="s">
        <v>338</v>
      </c>
      <c r="S75">
        <v>0</v>
      </c>
      <c r="V75">
        <v>0</v>
      </c>
      <c r="Y75">
        <v>0</v>
      </c>
      <c r="AB75" t="str">
        <f>("Substance use disorder treatment services, Educational services, Disposal services")</f>
        <v>Substance use disorder treatment services, Educational services, Disposal services</v>
      </c>
      <c r="AC75" t="s">
        <v>339</v>
      </c>
      <c r="AE75" t="str">
        <f>("Substance use disorder treatment services, HIV screening, Hepatitis screening, Educational services")</f>
        <v>Substance use disorder treatment services, HIV screening, Hepatitis screening, Educational services</v>
      </c>
      <c r="AF75" t="s">
        <v>339</v>
      </c>
      <c r="AH75">
        <v>1</v>
      </c>
      <c r="AI75" t="s">
        <v>337</v>
      </c>
      <c r="AK75" t="str">
        <f>("Law exempts SSP participants, The definition of drug paraphernalia does not refer to objects used for injecting drugs")</f>
        <v>Law exempts SSP participants, The definition of drug paraphernalia does not refer to objects used for injecting drugs</v>
      </c>
      <c r="AL75" t="s">
        <v>337</v>
      </c>
      <c r="AN75">
        <v>1</v>
      </c>
      <c r="AO75" t="s">
        <v>340</v>
      </c>
      <c r="AQ75" t="str">
        <f>("Objects used for injecting drugs are not included in the definition of drug paraphernalia, State has separate law involving objects used for injecting drugs")</f>
        <v>Objects used for injecting drugs are not included in the definition of drug paraphernalia, State has separate law involving objects used for injecting drugs</v>
      </c>
      <c r="AR75" t="s">
        <v>341</v>
      </c>
      <c r="AT75">
        <v>1</v>
      </c>
      <c r="AU75" t="s">
        <v>139</v>
      </c>
      <c r="AW75" t="s">
        <v>342</v>
      </c>
    </row>
    <row r="76" spans="1:49" x14ac:dyDescent="0.35">
      <c r="A76" t="s">
        <v>80</v>
      </c>
      <c r="B76" s="1">
        <v>44231</v>
      </c>
      <c r="C76" s="1">
        <v>44248</v>
      </c>
      <c r="D76">
        <v>1</v>
      </c>
      <c r="E76" t="s">
        <v>335</v>
      </c>
      <c r="G76" t="str">
        <f t="shared" si="11"/>
        <v>Syringe exchange is explicitly authorized by state law</v>
      </c>
      <c r="H76" t="s">
        <v>336</v>
      </c>
      <c r="J76">
        <v>1</v>
      </c>
      <c r="K76" t="s">
        <v>337</v>
      </c>
      <c r="M76">
        <v>1</v>
      </c>
      <c r="N76" t="s">
        <v>336</v>
      </c>
      <c r="P76">
        <v>1</v>
      </c>
      <c r="Q76" t="s">
        <v>338</v>
      </c>
      <c r="S76">
        <v>0</v>
      </c>
      <c r="V76">
        <v>0</v>
      </c>
      <c r="Y76">
        <v>0</v>
      </c>
      <c r="AB76" t="str">
        <f>("Substance use disorder treatment services, Educational services, Disposal services")</f>
        <v>Substance use disorder treatment services, Educational services, Disposal services</v>
      </c>
      <c r="AC76" t="s">
        <v>339</v>
      </c>
      <c r="AE76" t="str">
        <f>("Substance use disorder treatment services, HIV screening, Hepatitis screening, Educational services")</f>
        <v>Substance use disorder treatment services, HIV screening, Hepatitis screening, Educational services</v>
      </c>
      <c r="AF76" t="s">
        <v>339</v>
      </c>
      <c r="AH76">
        <v>1</v>
      </c>
      <c r="AI76" t="s">
        <v>337</v>
      </c>
      <c r="AK76" t="str">
        <f>("Law exempts SSP participants, The definition of drug paraphernalia does not refer to objects used for injecting drugs")</f>
        <v>Law exempts SSP participants, The definition of drug paraphernalia does not refer to objects used for injecting drugs</v>
      </c>
      <c r="AL76" t="s">
        <v>337</v>
      </c>
      <c r="AN76">
        <v>1</v>
      </c>
      <c r="AO76" t="s">
        <v>340</v>
      </c>
      <c r="AQ76" t="str">
        <f>("Objects used for injecting drugs are not included in the definition of drug paraphernalia, State has separate law involving objects used for injecting drugs")</f>
        <v>Objects used for injecting drugs are not included in the definition of drug paraphernalia, State has separate law involving objects used for injecting drugs</v>
      </c>
      <c r="AR76" t="s">
        <v>341</v>
      </c>
      <c r="AT76">
        <v>1</v>
      </c>
      <c r="AU76" t="s">
        <v>307</v>
      </c>
      <c r="AW76" t="s">
        <v>343</v>
      </c>
    </row>
    <row r="77" spans="1:49" x14ac:dyDescent="0.35">
      <c r="A77" s="3" t="s">
        <v>80</v>
      </c>
      <c r="B77" s="1">
        <v>44249</v>
      </c>
      <c r="C77" s="1">
        <v>44409</v>
      </c>
      <c r="D77">
        <v>1</v>
      </c>
      <c r="E77" t="s">
        <v>344</v>
      </c>
      <c r="G77" t="str">
        <f t="shared" si="11"/>
        <v>Syringe exchange is explicitly authorized by state law</v>
      </c>
      <c r="H77" t="s">
        <v>336</v>
      </c>
      <c r="J77">
        <v>1</v>
      </c>
      <c r="K77" t="s">
        <v>337</v>
      </c>
      <c r="M77">
        <v>1</v>
      </c>
      <c r="N77" t="s">
        <v>336</v>
      </c>
      <c r="P77">
        <v>1</v>
      </c>
      <c r="Q77" t="s">
        <v>338</v>
      </c>
      <c r="S77">
        <v>0</v>
      </c>
      <c r="V77">
        <v>0</v>
      </c>
      <c r="Y77">
        <v>0</v>
      </c>
      <c r="AB77" t="str">
        <f>("Substance use disorder treatment services, Educational services, Disposal services")</f>
        <v>Substance use disorder treatment services, Educational services, Disposal services</v>
      </c>
      <c r="AC77" t="s">
        <v>339</v>
      </c>
      <c r="AE77" t="str">
        <f>("Substance use disorder treatment services, HIV screening, Hepatitis screening, Educational services")</f>
        <v>Substance use disorder treatment services, HIV screening, Hepatitis screening, Educational services</v>
      </c>
      <c r="AF77" t="s">
        <v>339</v>
      </c>
      <c r="AH77">
        <v>1</v>
      </c>
      <c r="AI77" t="s">
        <v>337</v>
      </c>
      <c r="AK77" t="str">
        <f>("Law exempts SSP participants, The definition of drug paraphernalia does not refer to objects used for injecting drugs")</f>
        <v>Law exempts SSP participants, The definition of drug paraphernalia does not refer to objects used for injecting drugs</v>
      </c>
      <c r="AL77" t="s">
        <v>337</v>
      </c>
      <c r="AN77">
        <v>1</v>
      </c>
      <c r="AO77" t="s">
        <v>340</v>
      </c>
      <c r="AQ77" t="str">
        <f>("Objects used for injecting drugs are not included in the definition of drug paraphernalia, State has separate law involving objects used for injecting drugs")</f>
        <v>Objects used for injecting drugs are not included in the definition of drug paraphernalia, State has separate law involving objects used for injecting drugs</v>
      </c>
      <c r="AR77" t="s">
        <v>341</v>
      </c>
      <c r="AT77">
        <v>1</v>
      </c>
      <c r="AU77" t="s">
        <v>307</v>
      </c>
      <c r="AW77" t="s">
        <v>343</v>
      </c>
    </row>
    <row r="78" spans="1:49" x14ac:dyDescent="0.35">
      <c r="A78" s="3" t="s">
        <v>81</v>
      </c>
      <c r="B78" s="1">
        <v>43678</v>
      </c>
      <c r="C78" s="1">
        <v>44375</v>
      </c>
      <c r="D78">
        <v>1</v>
      </c>
      <c r="E78" t="s">
        <v>345</v>
      </c>
      <c r="G78" t="str">
        <f t="shared" si="11"/>
        <v>Syringe exchange is explicitly authorized by state law</v>
      </c>
      <c r="H78" t="s">
        <v>345</v>
      </c>
      <c r="J78">
        <v>0</v>
      </c>
      <c r="M78">
        <v>1</v>
      </c>
      <c r="N78" t="s">
        <v>345</v>
      </c>
      <c r="P78">
        <v>0</v>
      </c>
      <c r="S78">
        <v>0</v>
      </c>
      <c r="V78">
        <v>0</v>
      </c>
      <c r="Y78">
        <v>0</v>
      </c>
      <c r="AB78" t="str">
        <f>("Educational services")</f>
        <v>Educational services</v>
      </c>
      <c r="AC78" t="s">
        <v>346</v>
      </c>
      <c r="AE78" t="str">
        <f>("Substance use disorder treatment services")</f>
        <v>Substance use disorder treatment services</v>
      </c>
      <c r="AF78" t="s">
        <v>347</v>
      </c>
      <c r="AH78">
        <v>1</v>
      </c>
      <c r="AI78" t="s">
        <v>348</v>
      </c>
      <c r="AK78" t="str">
        <f t="shared" ref="AK78:AK84" si="12">("Law exempts SSP participants")</f>
        <v>Law exempts SSP participants</v>
      </c>
      <c r="AL78" t="s">
        <v>348</v>
      </c>
      <c r="AN78">
        <v>1</v>
      </c>
      <c r="AO78" t="s">
        <v>349</v>
      </c>
      <c r="AQ78" t="str">
        <f>("Syringes, Injecting")</f>
        <v>Syringes, Injecting</v>
      </c>
      <c r="AR78" t="s">
        <v>349</v>
      </c>
      <c r="AT78">
        <v>1</v>
      </c>
      <c r="AU78" t="s">
        <v>139</v>
      </c>
      <c r="AW78" t="s">
        <v>343</v>
      </c>
    </row>
    <row r="79" spans="1:49" x14ac:dyDescent="0.35">
      <c r="A79" s="3" t="s">
        <v>81</v>
      </c>
      <c r="B79" s="1">
        <v>44376</v>
      </c>
      <c r="C79" s="1">
        <v>44409</v>
      </c>
      <c r="D79">
        <v>1</v>
      </c>
      <c r="E79" t="s">
        <v>345</v>
      </c>
      <c r="G79" t="str">
        <f t="shared" si="11"/>
        <v>Syringe exchange is explicitly authorized by state law</v>
      </c>
      <c r="H79" t="s">
        <v>345</v>
      </c>
      <c r="J79">
        <v>0</v>
      </c>
      <c r="M79">
        <v>1</v>
      </c>
      <c r="N79" t="s">
        <v>345</v>
      </c>
      <c r="P79">
        <v>0</v>
      </c>
      <c r="S79">
        <v>0</v>
      </c>
      <c r="V79">
        <v>0</v>
      </c>
      <c r="Y79">
        <v>0</v>
      </c>
      <c r="AB79" t="str">
        <f>("Educational services")</f>
        <v>Educational services</v>
      </c>
      <c r="AC79" t="s">
        <v>346</v>
      </c>
      <c r="AE79" t="str">
        <f>("Substance use disorder treatment services")</f>
        <v>Substance use disorder treatment services</v>
      </c>
      <c r="AF79" t="s">
        <v>347</v>
      </c>
      <c r="AH79">
        <v>1</v>
      </c>
      <c r="AI79" t="s">
        <v>348</v>
      </c>
      <c r="AK79" t="str">
        <f t="shared" si="12"/>
        <v>Law exempts SSP participants</v>
      </c>
      <c r="AL79" t="s">
        <v>348</v>
      </c>
      <c r="AN79">
        <v>1</v>
      </c>
      <c r="AO79" t="s">
        <v>349</v>
      </c>
      <c r="AQ79" t="str">
        <f>("Syringes, Injecting")</f>
        <v>Syringes, Injecting</v>
      </c>
      <c r="AR79" t="s">
        <v>349</v>
      </c>
      <c r="AT79">
        <v>1</v>
      </c>
      <c r="AU79" t="s">
        <v>139</v>
      </c>
      <c r="AW79" t="s">
        <v>318</v>
      </c>
    </row>
    <row r="80" spans="1:49" x14ac:dyDescent="0.35">
      <c r="A80" t="s">
        <v>82</v>
      </c>
      <c r="B80" s="1">
        <v>43678</v>
      </c>
      <c r="C80" s="1">
        <v>43780</v>
      </c>
      <c r="D80">
        <v>1</v>
      </c>
      <c r="E80" t="s">
        <v>350</v>
      </c>
      <c r="G80" t="str">
        <f t="shared" si="11"/>
        <v>Syringe exchange is explicitly authorized by state law</v>
      </c>
      <c r="H80" t="s">
        <v>350</v>
      </c>
      <c r="J80">
        <v>1</v>
      </c>
      <c r="K80" t="s">
        <v>351</v>
      </c>
      <c r="M80">
        <v>1</v>
      </c>
      <c r="N80" t="s">
        <v>350</v>
      </c>
      <c r="P80">
        <v>0</v>
      </c>
      <c r="S80">
        <v>0</v>
      </c>
      <c r="V80">
        <v>0</v>
      </c>
      <c r="Y80">
        <v>0</v>
      </c>
      <c r="AB80" t="str">
        <f>("Educational services, Disposal services")</f>
        <v>Educational services, Disposal services</v>
      </c>
      <c r="AC80" t="s">
        <v>352</v>
      </c>
      <c r="AE80" t="str">
        <f>("Substance use disorder treatment services, HIV screening, Sexually transmitted infections screening, Tuberculosis screening, Disposal services")</f>
        <v>Substance use disorder treatment services, HIV screening, Sexually transmitted infections screening, Tuberculosis screening, Disposal services</v>
      </c>
      <c r="AF80" t="s">
        <v>353</v>
      </c>
      <c r="AH80">
        <v>1</v>
      </c>
      <c r="AI80" t="s">
        <v>354</v>
      </c>
      <c r="AK80" t="str">
        <f t="shared" si="12"/>
        <v>Law exempts SSP participants</v>
      </c>
      <c r="AL80" t="s">
        <v>354</v>
      </c>
      <c r="AN80">
        <v>1</v>
      </c>
      <c r="AO80" t="s">
        <v>355</v>
      </c>
      <c r="AQ80" t="str">
        <f>("Syringes, Injecting, State has separate law involving objects used for injecting drugs")</f>
        <v>Syringes, Injecting, State has separate law involving objects used for injecting drugs</v>
      </c>
      <c r="AR80" t="s">
        <v>356</v>
      </c>
      <c r="AT80">
        <v>1</v>
      </c>
      <c r="AU80" t="s">
        <v>139</v>
      </c>
      <c r="AW80" t="s">
        <v>357</v>
      </c>
    </row>
    <row r="81" spans="1:49" x14ac:dyDescent="0.35">
      <c r="A81" t="s">
        <v>82</v>
      </c>
      <c r="B81" s="1">
        <v>43781</v>
      </c>
      <c r="C81" s="1">
        <v>43870</v>
      </c>
      <c r="D81">
        <v>1</v>
      </c>
      <c r="E81" t="s">
        <v>350</v>
      </c>
      <c r="G81" t="str">
        <f t="shared" si="11"/>
        <v>Syringe exchange is explicitly authorized by state law</v>
      </c>
      <c r="H81" t="s">
        <v>350</v>
      </c>
      <c r="J81">
        <v>1</v>
      </c>
      <c r="K81" t="s">
        <v>351</v>
      </c>
      <c r="M81">
        <v>1</v>
      </c>
      <c r="N81" t="s">
        <v>350</v>
      </c>
      <c r="P81">
        <v>0</v>
      </c>
      <c r="S81">
        <v>0</v>
      </c>
      <c r="V81">
        <v>0</v>
      </c>
      <c r="Y81">
        <v>0</v>
      </c>
      <c r="AB81" t="str">
        <f>("Educational services, Disposal services")</f>
        <v>Educational services, Disposal services</v>
      </c>
      <c r="AC81" t="s">
        <v>352</v>
      </c>
      <c r="AE81" t="str">
        <f>("Substance use disorder treatment services, HIV screening, Sexually transmitted infections screening, Tuberculosis screening, Disposal services")</f>
        <v>Substance use disorder treatment services, HIV screening, Sexually transmitted infections screening, Tuberculosis screening, Disposal services</v>
      </c>
      <c r="AF81" t="s">
        <v>353</v>
      </c>
      <c r="AH81">
        <v>1</v>
      </c>
      <c r="AI81" t="s">
        <v>354</v>
      </c>
      <c r="AK81" t="str">
        <f t="shared" si="12"/>
        <v>Law exempts SSP participants</v>
      </c>
      <c r="AL81" t="s">
        <v>354</v>
      </c>
      <c r="AN81">
        <v>1</v>
      </c>
      <c r="AO81" t="s">
        <v>355</v>
      </c>
      <c r="AQ81" t="str">
        <f>("Syringes, Injecting, State has separate law involving objects used for injecting drugs")</f>
        <v>Syringes, Injecting, State has separate law involving objects used for injecting drugs</v>
      </c>
      <c r="AR81" t="s">
        <v>356</v>
      </c>
      <c r="AT81">
        <v>1</v>
      </c>
      <c r="AU81" t="s">
        <v>139</v>
      </c>
      <c r="AW81" t="s">
        <v>357</v>
      </c>
    </row>
    <row r="82" spans="1:49" x14ac:dyDescent="0.35">
      <c r="A82" t="s">
        <v>82</v>
      </c>
      <c r="B82" s="1">
        <v>43871</v>
      </c>
      <c r="C82" s="1">
        <v>43928</v>
      </c>
      <c r="D82">
        <v>1</v>
      </c>
      <c r="E82" t="s">
        <v>350</v>
      </c>
      <c r="G82" t="str">
        <f t="shared" si="11"/>
        <v>Syringe exchange is explicitly authorized by state law</v>
      </c>
      <c r="H82" t="s">
        <v>350</v>
      </c>
      <c r="J82">
        <v>1</v>
      </c>
      <c r="K82" t="s">
        <v>351</v>
      </c>
      <c r="M82">
        <v>1</v>
      </c>
      <c r="N82" t="s">
        <v>350</v>
      </c>
      <c r="P82">
        <v>0</v>
      </c>
      <c r="S82">
        <v>0</v>
      </c>
      <c r="V82">
        <v>0</v>
      </c>
      <c r="Y82">
        <v>0</v>
      </c>
      <c r="AB82" t="str">
        <f>("Educational services, Disposal services")</f>
        <v>Educational services, Disposal services</v>
      </c>
      <c r="AC82" t="s">
        <v>352</v>
      </c>
      <c r="AE82" t="str">
        <f>("Substance use disorder treatment services, HIV screening, Sexually transmitted infections screening, Tuberculosis screening, Disposal services")</f>
        <v>Substance use disorder treatment services, HIV screening, Sexually transmitted infections screening, Tuberculosis screening, Disposal services</v>
      </c>
      <c r="AF82" t="s">
        <v>353</v>
      </c>
      <c r="AH82">
        <v>1</v>
      </c>
      <c r="AI82" t="s">
        <v>354</v>
      </c>
      <c r="AK82" t="str">
        <f t="shared" si="12"/>
        <v>Law exempts SSP participants</v>
      </c>
      <c r="AL82" t="s">
        <v>354</v>
      </c>
      <c r="AN82">
        <v>1</v>
      </c>
      <c r="AO82" t="s">
        <v>355</v>
      </c>
      <c r="AQ82" t="str">
        <f>("Syringes, Injecting, State has separate law involving objects used for injecting drugs")</f>
        <v>Syringes, Injecting, State has separate law involving objects used for injecting drugs</v>
      </c>
      <c r="AR82" t="s">
        <v>356</v>
      </c>
      <c r="AT82">
        <v>1</v>
      </c>
      <c r="AU82" t="s">
        <v>139</v>
      </c>
      <c r="AW82" t="s">
        <v>357</v>
      </c>
    </row>
    <row r="83" spans="1:49" x14ac:dyDescent="0.35">
      <c r="A83" t="s">
        <v>82</v>
      </c>
      <c r="B83" s="1">
        <v>43929</v>
      </c>
      <c r="C83" s="1">
        <v>44285</v>
      </c>
      <c r="D83">
        <v>1</v>
      </c>
      <c r="E83" t="s">
        <v>350</v>
      </c>
      <c r="G83" t="str">
        <f t="shared" si="11"/>
        <v>Syringe exchange is explicitly authorized by state law</v>
      </c>
      <c r="H83" t="s">
        <v>350</v>
      </c>
      <c r="J83">
        <v>1</v>
      </c>
      <c r="K83" t="s">
        <v>351</v>
      </c>
      <c r="M83">
        <v>1</v>
      </c>
      <c r="N83" t="s">
        <v>350</v>
      </c>
      <c r="P83">
        <v>0</v>
      </c>
      <c r="S83">
        <v>0</v>
      </c>
      <c r="V83">
        <v>0</v>
      </c>
      <c r="Y83">
        <v>0</v>
      </c>
      <c r="AB83" t="str">
        <f>("Educational services, Disposal services")</f>
        <v>Educational services, Disposal services</v>
      </c>
      <c r="AC83" t="s">
        <v>352</v>
      </c>
      <c r="AE83" t="str">
        <f>("Substance use disorder treatment services, HIV screening, Sexually transmitted infections screening, Tuberculosis screening, Disposal services")</f>
        <v>Substance use disorder treatment services, HIV screening, Sexually transmitted infections screening, Tuberculosis screening, Disposal services</v>
      </c>
      <c r="AF83" t="s">
        <v>353</v>
      </c>
      <c r="AH83">
        <v>1</v>
      </c>
      <c r="AI83" t="s">
        <v>354</v>
      </c>
      <c r="AK83" t="str">
        <f t="shared" si="12"/>
        <v>Law exempts SSP participants</v>
      </c>
      <c r="AL83" t="s">
        <v>354</v>
      </c>
      <c r="AN83">
        <v>1</v>
      </c>
      <c r="AO83" t="s">
        <v>355</v>
      </c>
      <c r="AQ83" t="str">
        <f>("Syringes, Injecting, State has separate law involving objects used for injecting drugs")</f>
        <v>Syringes, Injecting, State has separate law involving objects used for injecting drugs</v>
      </c>
      <c r="AR83" t="s">
        <v>356</v>
      </c>
      <c r="AT83">
        <v>1</v>
      </c>
      <c r="AU83" t="s">
        <v>139</v>
      </c>
      <c r="AW83" t="s">
        <v>357</v>
      </c>
    </row>
    <row r="84" spans="1:49" x14ac:dyDescent="0.35">
      <c r="A84" t="s">
        <v>82</v>
      </c>
      <c r="B84" s="1">
        <v>44286</v>
      </c>
      <c r="C84" s="1">
        <v>44409</v>
      </c>
      <c r="D84">
        <v>1</v>
      </c>
      <c r="E84" t="s">
        <v>350</v>
      </c>
      <c r="G84" t="str">
        <f t="shared" si="11"/>
        <v>Syringe exchange is explicitly authorized by state law</v>
      </c>
      <c r="H84" t="s">
        <v>350</v>
      </c>
      <c r="J84">
        <v>1</v>
      </c>
      <c r="K84" t="s">
        <v>351</v>
      </c>
      <c r="M84">
        <v>1</v>
      </c>
      <c r="N84" t="s">
        <v>350</v>
      </c>
      <c r="P84">
        <v>0</v>
      </c>
      <c r="S84">
        <v>0</v>
      </c>
      <c r="V84">
        <v>0</v>
      </c>
      <c r="Y84">
        <v>0</v>
      </c>
      <c r="AB84" t="str">
        <f>("Educational services, Disposal services")</f>
        <v>Educational services, Disposal services</v>
      </c>
      <c r="AC84" t="s">
        <v>352</v>
      </c>
      <c r="AE84" t="str">
        <f>("Substance use disorder treatment services, HIV screening, Sexually transmitted infections screening, Tuberculosis screening, Disposal services")</f>
        <v>Substance use disorder treatment services, HIV screening, Sexually transmitted infections screening, Tuberculosis screening, Disposal services</v>
      </c>
      <c r="AF84" t="s">
        <v>353</v>
      </c>
      <c r="AH84">
        <v>1</v>
      </c>
      <c r="AI84" t="s">
        <v>354</v>
      </c>
      <c r="AK84" t="str">
        <f t="shared" si="12"/>
        <v>Law exempts SSP participants</v>
      </c>
      <c r="AL84" t="s">
        <v>354</v>
      </c>
      <c r="AN84">
        <v>1</v>
      </c>
      <c r="AO84" t="s">
        <v>355</v>
      </c>
      <c r="AQ84" t="str">
        <f>("Syringes, Injecting, State has separate law involving objects used for injecting drugs")</f>
        <v>Syringes, Injecting, State has separate law involving objects used for injecting drugs</v>
      </c>
      <c r="AR84" t="s">
        <v>356</v>
      </c>
      <c r="AT84">
        <v>1</v>
      </c>
      <c r="AU84" t="s">
        <v>139</v>
      </c>
      <c r="AW84" t="s">
        <v>357</v>
      </c>
    </row>
    <row r="85" spans="1:49" x14ac:dyDescent="0.35">
      <c r="A85" t="s">
        <v>83</v>
      </c>
      <c r="B85" s="1">
        <v>43678</v>
      </c>
      <c r="C85" s="1">
        <v>44007</v>
      </c>
      <c r="D85">
        <v>1</v>
      </c>
      <c r="E85" t="s">
        <v>358</v>
      </c>
      <c r="G85" t="str">
        <f t="shared" si="11"/>
        <v>Syringe exchange is explicitly authorized by state law</v>
      </c>
      <c r="H85" t="s">
        <v>358</v>
      </c>
      <c r="J85">
        <v>1</v>
      </c>
      <c r="K85" t="s">
        <v>358</v>
      </c>
      <c r="M85">
        <v>1</v>
      </c>
      <c r="N85" t="s">
        <v>358</v>
      </c>
      <c r="P85">
        <v>0</v>
      </c>
      <c r="S85">
        <v>0</v>
      </c>
      <c r="V85">
        <v>0</v>
      </c>
      <c r="Y85">
        <v>0</v>
      </c>
      <c r="AB85" t="str">
        <f>("Educational services, Naloxone services, Disposal services")</f>
        <v>Educational services, Naloxone services, Disposal services</v>
      </c>
      <c r="AC85" t="s">
        <v>358</v>
      </c>
      <c r="AE85" t="str">
        <f>("Substance use disorder treatment services")</f>
        <v>Substance use disorder treatment services</v>
      </c>
      <c r="AF85" t="s">
        <v>358</v>
      </c>
      <c r="AH85">
        <v>1</v>
      </c>
      <c r="AI85" t="s">
        <v>358</v>
      </c>
      <c r="AK85"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85" t="s">
        <v>359</v>
      </c>
      <c r="AN85">
        <v>1</v>
      </c>
      <c r="AO85" t="s">
        <v>360</v>
      </c>
      <c r="AQ85" t="str">
        <f t="shared" ref="AQ85:AQ94" si="13">("Syringes, Injecting")</f>
        <v>Syringes, Injecting</v>
      </c>
      <c r="AR85" t="s">
        <v>360</v>
      </c>
      <c r="AT85">
        <v>1</v>
      </c>
      <c r="AU85" t="s">
        <v>139</v>
      </c>
      <c r="AW85" t="s">
        <v>361</v>
      </c>
    </row>
    <row r="86" spans="1:49" x14ac:dyDescent="0.35">
      <c r="A86" t="s">
        <v>83</v>
      </c>
      <c r="B86" s="1">
        <v>44008</v>
      </c>
      <c r="C86" s="1">
        <v>44165</v>
      </c>
      <c r="D86">
        <v>1</v>
      </c>
      <c r="E86" t="s">
        <v>358</v>
      </c>
      <c r="G86" t="str">
        <f t="shared" si="11"/>
        <v>Syringe exchange is explicitly authorized by state law</v>
      </c>
      <c r="H86" t="s">
        <v>358</v>
      </c>
      <c r="J86">
        <v>1</v>
      </c>
      <c r="K86" t="s">
        <v>358</v>
      </c>
      <c r="M86">
        <v>1</v>
      </c>
      <c r="N86" t="s">
        <v>358</v>
      </c>
      <c r="P86">
        <v>0</v>
      </c>
      <c r="S86">
        <v>0</v>
      </c>
      <c r="V86">
        <v>0</v>
      </c>
      <c r="Y86">
        <v>0</v>
      </c>
      <c r="AB86" t="str">
        <f>("Educational services, Naloxone services, Disposal services")</f>
        <v>Educational services, Naloxone services, Disposal services</v>
      </c>
      <c r="AC86" t="s">
        <v>358</v>
      </c>
      <c r="AE86" t="str">
        <f>("Substance use disorder treatment services")</f>
        <v>Substance use disorder treatment services</v>
      </c>
      <c r="AF86" t="s">
        <v>358</v>
      </c>
      <c r="AH86">
        <v>1</v>
      </c>
      <c r="AI86" t="s">
        <v>358</v>
      </c>
      <c r="AK86"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86" t="s">
        <v>359</v>
      </c>
      <c r="AN86">
        <v>1</v>
      </c>
      <c r="AO86" t="s">
        <v>360</v>
      </c>
      <c r="AQ86" t="str">
        <f t="shared" si="13"/>
        <v>Syringes, Injecting</v>
      </c>
      <c r="AR86" t="s">
        <v>360</v>
      </c>
      <c r="AT86">
        <v>1</v>
      </c>
      <c r="AU86" t="s">
        <v>139</v>
      </c>
      <c r="AW86" t="s">
        <v>361</v>
      </c>
    </row>
    <row r="87" spans="1:49" x14ac:dyDescent="0.35">
      <c r="A87" t="s">
        <v>83</v>
      </c>
      <c r="B87" s="1">
        <v>44166</v>
      </c>
      <c r="C87" s="1">
        <v>44409</v>
      </c>
      <c r="D87">
        <v>1</v>
      </c>
      <c r="E87" t="s">
        <v>358</v>
      </c>
      <c r="G87" t="str">
        <f t="shared" si="11"/>
        <v>Syringe exchange is explicitly authorized by state law</v>
      </c>
      <c r="H87" t="s">
        <v>358</v>
      </c>
      <c r="J87">
        <v>1</v>
      </c>
      <c r="K87" t="s">
        <v>358</v>
      </c>
      <c r="M87">
        <v>1</v>
      </c>
      <c r="N87" t="s">
        <v>358</v>
      </c>
      <c r="P87">
        <v>0</v>
      </c>
      <c r="S87">
        <v>0</v>
      </c>
      <c r="V87">
        <v>0</v>
      </c>
      <c r="Y87">
        <v>0</v>
      </c>
      <c r="AB87" t="str">
        <f>("Educational services, Naloxone services, Disposal services")</f>
        <v>Educational services, Naloxone services, Disposal services</v>
      </c>
      <c r="AC87" t="s">
        <v>358</v>
      </c>
      <c r="AE87" t="str">
        <f>("Substance use disorder treatment services")</f>
        <v>Substance use disorder treatment services</v>
      </c>
      <c r="AF87" t="s">
        <v>358</v>
      </c>
      <c r="AH87">
        <v>1</v>
      </c>
      <c r="AI87" t="s">
        <v>358</v>
      </c>
      <c r="AK87"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87" t="s">
        <v>359</v>
      </c>
      <c r="AN87">
        <v>1</v>
      </c>
      <c r="AO87" t="s">
        <v>360</v>
      </c>
      <c r="AQ87" t="str">
        <f t="shared" si="13"/>
        <v>Syringes, Injecting</v>
      </c>
      <c r="AR87" t="s">
        <v>360</v>
      </c>
      <c r="AT87">
        <v>1</v>
      </c>
      <c r="AU87" t="s">
        <v>139</v>
      </c>
      <c r="AW87" t="s">
        <v>361</v>
      </c>
    </row>
    <row r="88" spans="1:49" x14ac:dyDescent="0.35">
      <c r="A88" t="s">
        <v>84</v>
      </c>
      <c r="B88" s="1">
        <v>43678</v>
      </c>
      <c r="C88" s="1">
        <v>44318</v>
      </c>
      <c r="D88">
        <v>1</v>
      </c>
      <c r="E88" t="s">
        <v>362</v>
      </c>
      <c r="G88" t="str">
        <f t="shared" si="11"/>
        <v>Syringe exchange is explicitly authorized by state law</v>
      </c>
      <c r="H88" t="s">
        <v>362</v>
      </c>
      <c r="J88">
        <v>0</v>
      </c>
      <c r="M88">
        <v>1</v>
      </c>
      <c r="N88" t="s">
        <v>362</v>
      </c>
      <c r="P88">
        <v>0</v>
      </c>
      <c r="S88">
        <v>0</v>
      </c>
      <c r="V88">
        <v>0</v>
      </c>
      <c r="Y88">
        <v>0</v>
      </c>
      <c r="AB88" t="str">
        <f>("Educational services, Disposal services")</f>
        <v>Educational services, Disposal services</v>
      </c>
      <c r="AC88" t="s">
        <v>363</v>
      </c>
      <c r="AE88" t="str">
        <f>("Substance use disorder treatment services, HIV screening, Hepatitis screening, Sexually transmitted infections screening")</f>
        <v>Substance use disorder treatment services, HIV screening, Hepatitis screening, Sexually transmitted infections screening</v>
      </c>
      <c r="AF88" t="s">
        <v>362</v>
      </c>
      <c r="AH88">
        <v>1</v>
      </c>
      <c r="AI88" t="s">
        <v>362</v>
      </c>
      <c r="AK88" t="str">
        <f>("Law exempts SSP participants")</f>
        <v>Law exempts SSP participants</v>
      </c>
      <c r="AL88" t="s">
        <v>362</v>
      </c>
      <c r="AN88">
        <v>1</v>
      </c>
      <c r="AO88" t="s">
        <v>364</v>
      </c>
      <c r="AQ88" t="str">
        <f t="shared" si="13"/>
        <v>Syringes, Injecting</v>
      </c>
      <c r="AR88" t="s">
        <v>364</v>
      </c>
      <c r="AT88">
        <v>1</v>
      </c>
      <c r="AU88" t="s">
        <v>139</v>
      </c>
      <c r="AW88" t="s">
        <v>365</v>
      </c>
    </row>
    <row r="89" spans="1:49" x14ac:dyDescent="0.35">
      <c r="A89" t="s">
        <v>84</v>
      </c>
      <c r="B89" s="1">
        <v>44319</v>
      </c>
      <c r="C89" s="1">
        <v>44408</v>
      </c>
      <c r="D89">
        <v>1</v>
      </c>
      <c r="E89" t="s">
        <v>362</v>
      </c>
      <c r="G89" t="str">
        <f t="shared" si="11"/>
        <v>Syringe exchange is explicitly authorized by state law</v>
      </c>
      <c r="H89" t="s">
        <v>362</v>
      </c>
      <c r="J89">
        <v>0</v>
      </c>
      <c r="M89">
        <v>1</v>
      </c>
      <c r="N89" t="s">
        <v>362</v>
      </c>
      <c r="P89">
        <v>0</v>
      </c>
      <c r="S89">
        <v>0</v>
      </c>
      <c r="V89">
        <v>0</v>
      </c>
      <c r="Y89">
        <v>0</v>
      </c>
      <c r="AB89" t="str">
        <f>("Educational services, Disposal services")</f>
        <v>Educational services, Disposal services</v>
      </c>
      <c r="AC89" t="s">
        <v>363</v>
      </c>
      <c r="AE89" t="str">
        <f>("Substance use disorder treatment services, HIV screening, Hepatitis screening, Sexually transmitted infections screening")</f>
        <v>Substance use disorder treatment services, HIV screening, Hepatitis screening, Sexually transmitted infections screening</v>
      </c>
      <c r="AF89" t="s">
        <v>362</v>
      </c>
      <c r="AH89">
        <v>1</v>
      </c>
      <c r="AI89" t="s">
        <v>362</v>
      </c>
      <c r="AK89" t="str">
        <f>("Law exempts SSP participants")</f>
        <v>Law exempts SSP participants</v>
      </c>
      <c r="AL89" t="s">
        <v>362</v>
      </c>
      <c r="AN89">
        <v>1</v>
      </c>
      <c r="AO89" t="s">
        <v>364</v>
      </c>
      <c r="AQ89" t="str">
        <f t="shared" si="13"/>
        <v>Syringes, Injecting</v>
      </c>
      <c r="AR89" t="s">
        <v>364</v>
      </c>
      <c r="AT89">
        <v>1</v>
      </c>
      <c r="AU89" t="s">
        <v>139</v>
      </c>
      <c r="AW89" t="s">
        <v>365</v>
      </c>
    </row>
    <row r="90" spans="1:49" x14ac:dyDescent="0.35">
      <c r="A90" t="s">
        <v>84</v>
      </c>
      <c r="B90" s="1">
        <v>44409</v>
      </c>
      <c r="C90" s="1">
        <v>44409</v>
      </c>
      <c r="D90">
        <v>1</v>
      </c>
      <c r="E90" t="s">
        <v>362</v>
      </c>
      <c r="G90" t="str">
        <f t="shared" si="11"/>
        <v>Syringe exchange is explicitly authorized by state law</v>
      </c>
      <c r="H90" t="s">
        <v>362</v>
      </c>
      <c r="J90">
        <v>0</v>
      </c>
      <c r="M90">
        <v>1</v>
      </c>
      <c r="N90" t="s">
        <v>362</v>
      </c>
      <c r="P90">
        <v>0</v>
      </c>
      <c r="S90">
        <v>0</v>
      </c>
      <c r="V90">
        <v>0</v>
      </c>
      <c r="Y90">
        <v>0</v>
      </c>
      <c r="AB90" t="str">
        <f>("Educational services, Naloxone services, Disposal services")</f>
        <v>Educational services, Naloxone services, Disposal services</v>
      </c>
      <c r="AC90" t="s">
        <v>366</v>
      </c>
      <c r="AE90" t="str">
        <f>("Substance use disorder treatment services, HIV screening, Hepatitis screening, Sexually transmitted infections screening")</f>
        <v>Substance use disorder treatment services, HIV screening, Hepatitis screening, Sexually transmitted infections screening</v>
      </c>
      <c r="AF90" t="s">
        <v>362</v>
      </c>
      <c r="AH90">
        <v>1</v>
      </c>
      <c r="AI90" t="s">
        <v>362</v>
      </c>
      <c r="AK90" t="str">
        <f>("Law exempts SSP participants")</f>
        <v>Law exempts SSP participants</v>
      </c>
      <c r="AL90" t="s">
        <v>362</v>
      </c>
      <c r="AN90">
        <v>1</v>
      </c>
      <c r="AO90" t="s">
        <v>364</v>
      </c>
      <c r="AQ90" t="str">
        <f t="shared" si="13"/>
        <v>Syringes, Injecting</v>
      </c>
      <c r="AR90" t="s">
        <v>364</v>
      </c>
      <c r="AT90">
        <v>1</v>
      </c>
      <c r="AU90" t="s">
        <v>139</v>
      </c>
      <c r="AW90" t="s">
        <v>365</v>
      </c>
    </row>
    <row r="91" spans="1:49" x14ac:dyDescent="0.35">
      <c r="A91" t="s">
        <v>85</v>
      </c>
      <c r="B91" s="1">
        <v>43678</v>
      </c>
      <c r="C91" s="1">
        <v>44409</v>
      </c>
      <c r="D91">
        <v>1</v>
      </c>
      <c r="E91" t="s">
        <v>367</v>
      </c>
      <c r="G91" t="str">
        <f t="shared" si="11"/>
        <v>Syringe exchange is explicitly authorized by state law</v>
      </c>
      <c r="H91" t="s">
        <v>367</v>
      </c>
      <c r="J91">
        <v>0</v>
      </c>
      <c r="M91">
        <v>1</v>
      </c>
      <c r="N91" t="s">
        <v>367</v>
      </c>
      <c r="P91">
        <v>0</v>
      </c>
      <c r="S91">
        <v>1</v>
      </c>
      <c r="T91" t="s">
        <v>367</v>
      </c>
      <c r="V91">
        <v>0</v>
      </c>
      <c r="Y91">
        <v>0</v>
      </c>
      <c r="AB91" t="str">
        <f>("HIV screening, Hepatitis screening, Educational services")</f>
        <v>HIV screening, Hepatitis screening, Educational services</v>
      </c>
      <c r="AC91" t="s">
        <v>367</v>
      </c>
      <c r="AE91" t="str">
        <f>("Substance use disorder treatment services")</f>
        <v>Substance use disorder treatment services</v>
      </c>
      <c r="AF91" t="s">
        <v>367</v>
      </c>
      <c r="AH91">
        <v>1</v>
      </c>
      <c r="AI91" t="s">
        <v>367</v>
      </c>
      <c r="AK91" t="str">
        <f>("Law exempts SSP participants")</f>
        <v>Law exempts SSP participants</v>
      </c>
      <c r="AL91" t="s">
        <v>367</v>
      </c>
      <c r="AN91">
        <v>1</v>
      </c>
      <c r="AO91" t="s">
        <v>368</v>
      </c>
      <c r="AQ91" t="str">
        <f t="shared" si="13"/>
        <v>Syringes, Injecting</v>
      </c>
      <c r="AR91" t="s">
        <v>368</v>
      </c>
      <c r="AT91">
        <v>1</v>
      </c>
      <c r="AU91" t="s">
        <v>139</v>
      </c>
      <c r="AW91" t="s">
        <v>369</v>
      </c>
    </row>
    <row r="92" spans="1:49" x14ac:dyDescent="0.35">
      <c r="A92" t="s">
        <v>86</v>
      </c>
      <c r="B92" s="1">
        <v>43678</v>
      </c>
      <c r="C92" s="1">
        <v>44135</v>
      </c>
      <c r="D92">
        <v>0</v>
      </c>
      <c r="M92">
        <v>0</v>
      </c>
      <c r="AH92">
        <v>0</v>
      </c>
      <c r="AN92">
        <v>1</v>
      </c>
      <c r="AO92" t="s">
        <v>370</v>
      </c>
      <c r="AQ92" t="str">
        <f t="shared" si="13"/>
        <v>Syringes, Injecting</v>
      </c>
      <c r="AR92" t="s">
        <v>370</v>
      </c>
      <c r="AT92">
        <v>1</v>
      </c>
      <c r="AU92" t="s">
        <v>139</v>
      </c>
      <c r="AW92" t="s">
        <v>371</v>
      </c>
    </row>
    <row r="93" spans="1:49" x14ac:dyDescent="0.35">
      <c r="A93" t="s">
        <v>86</v>
      </c>
      <c r="B93" s="1">
        <v>44136</v>
      </c>
      <c r="C93" s="1">
        <v>44305</v>
      </c>
      <c r="D93">
        <v>0</v>
      </c>
      <c r="M93">
        <v>0</v>
      </c>
      <c r="AH93">
        <v>0</v>
      </c>
      <c r="AN93">
        <v>1</v>
      </c>
      <c r="AO93" t="s">
        <v>370</v>
      </c>
      <c r="AQ93" t="str">
        <f t="shared" si="13"/>
        <v>Syringes, Injecting</v>
      </c>
      <c r="AR93" t="s">
        <v>370</v>
      </c>
      <c r="AT93">
        <v>1</v>
      </c>
      <c r="AU93" t="s">
        <v>139</v>
      </c>
      <c r="AW93" t="s">
        <v>371</v>
      </c>
    </row>
    <row r="94" spans="1:49" x14ac:dyDescent="0.35">
      <c r="A94" t="s">
        <v>86</v>
      </c>
      <c r="B94" s="1">
        <v>44306</v>
      </c>
      <c r="C94" s="1">
        <v>44409</v>
      </c>
      <c r="D94">
        <v>0</v>
      </c>
      <c r="M94">
        <v>0</v>
      </c>
      <c r="AH94">
        <v>0</v>
      </c>
      <c r="AN94">
        <v>1</v>
      </c>
      <c r="AO94" t="s">
        <v>370</v>
      </c>
      <c r="AQ94" t="str">
        <f t="shared" si="13"/>
        <v>Syringes, Injecting</v>
      </c>
      <c r="AR94" t="s">
        <v>370</v>
      </c>
      <c r="AT94">
        <v>1</v>
      </c>
      <c r="AU94" t="s">
        <v>139</v>
      </c>
      <c r="AW94" t="s">
        <v>371</v>
      </c>
    </row>
    <row r="95" spans="1:49" x14ac:dyDescent="0.35">
      <c r="A95" t="s">
        <v>87</v>
      </c>
      <c r="B95" s="1">
        <v>43678</v>
      </c>
      <c r="C95" s="1">
        <v>44137</v>
      </c>
      <c r="D95">
        <v>1</v>
      </c>
      <c r="E95" t="s">
        <v>372</v>
      </c>
      <c r="G95" t="str">
        <f>("The definition of drug paraphernalia explicitly excludes objects used for injecting drugs")</f>
        <v>The definition of drug paraphernalia explicitly excludes objects used for injecting drugs</v>
      </c>
      <c r="H95" t="s">
        <v>372</v>
      </c>
      <c r="J95">
        <v>0</v>
      </c>
      <c r="M95">
        <v>0</v>
      </c>
      <c r="AH95">
        <v>1</v>
      </c>
      <c r="AI95" t="s">
        <v>372</v>
      </c>
      <c r="AK95" t="str">
        <f>("State does not prohibit simple possession, Law explicitly excludes objects used for injecting drugs")</f>
        <v>State does not prohibit simple possession, Law explicitly excludes objects used for injecting drugs</v>
      </c>
      <c r="AL95" t="s">
        <v>373</v>
      </c>
      <c r="AN95">
        <v>1</v>
      </c>
      <c r="AO95" t="s">
        <v>372</v>
      </c>
      <c r="AQ95" t="str">
        <f>("Objects used for injecting drugs are explicitly excluded from the definition of drug paraphernalia  ")</f>
        <v xml:space="preserve">Objects used for injecting drugs are explicitly excluded from the definition of drug paraphernalia  </v>
      </c>
      <c r="AR95" t="s">
        <v>372</v>
      </c>
      <c r="AT95">
        <v>1</v>
      </c>
      <c r="AU95" t="s">
        <v>139</v>
      </c>
      <c r="AW95" t="s">
        <v>374</v>
      </c>
    </row>
    <row r="96" spans="1:49" x14ac:dyDescent="0.35">
      <c r="A96" t="s">
        <v>87</v>
      </c>
      <c r="B96" s="1">
        <v>44138</v>
      </c>
      <c r="C96" s="1">
        <v>44395</v>
      </c>
      <c r="D96">
        <v>1</v>
      </c>
      <c r="E96" t="s">
        <v>372</v>
      </c>
      <c r="G96" t="str">
        <f>("The definition of drug paraphernalia explicitly excludes objects used for injecting drugs")</f>
        <v>The definition of drug paraphernalia explicitly excludes objects used for injecting drugs</v>
      </c>
      <c r="H96" t="s">
        <v>372</v>
      </c>
      <c r="J96">
        <v>0</v>
      </c>
      <c r="M96">
        <v>0</v>
      </c>
      <c r="AH96">
        <v>1</v>
      </c>
      <c r="AI96" t="s">
        <v>372</v>
      </c>
      <c r="AK96" t="str">
        <f>("State does not prohibit simple possession, Law explicitly excludes objects used for injecting drugs")</f>
        <v>State does not prohibit simple possession, Law explicitly excludes objects used for injecting drugs</v>
      </c>
      <c r="AL96" t="s">
        <v>373</v>
      </c>
      <c r="AN96">
        <v>1</v>
      </c>
      <c r="AO96" t="s">
        <v>372</v>
      </c>
      <c r="AQ96" t="str">
        <f>("Objects used for injecting drugs are explicitly excluded from the definition of drug paraphernalia  ")</f>
        <v xml:space="preserve">Objects used for injecting drugs are explicitly excluded from the definition of drug paraphernalia  </v>
      </c>
      <c r="AR96" t="s">
        <v>372</v>
      </c>
      <c r="AT96">
        <v>1</v>
      </c>
      <c r="AU96" t="s">
        <v>139</v>
      </c>
      <c r="AW96" t="s">
        <v>374</v>
      </c>
    </row>
    <row r="97" spans="1:49" x14ac:dyDescent="0.35">
      <c r="A97" t="s">
        <v>87</v>
      </c>
      <c r="B97" s="1">
        <v>44396</v>
      </c>
      <c r="C97" s="1">
        <v>44409</v>
      </c>
      <c r="D97">
        <v>1</v>
      </c>
      <c r="E97" t="s">
        <v>372</v>
      </c>
      <c r="G97" t="str">
        <f>("The definition of drug paraphernalia explicitly excludes objects used for injecting drugs")</f>
        <v>The definition of drug paraphernalia explicitly excludes objects used for injecting drugs</v>
      </c>
      <c r="H97" t="s">
        <v>372</v>
      </c>
      <c r="J97">
        <v>0</v>
      </c>
      <c r="M97">
        <v>0</v>
      </c>
      <c r="AH97">
        <v>1</v>
      </c>
      <c r="AI97" t="s">
        <v>372</v>
      </c>
      <c r="AK97" t="str">
        <f>("State does not prohibit simple possession, Law explicitly excludes objects used for injecting drugs")</f>
        <v>State does not prohibit simple possession, Law explicitly excludes objects used for injecting drugs</v>
      </c>
      <c r="AL97" t="s">
        <v>373</v>
      </c>
      <c r="AN97">
        <v>1</v>
      </c>
      <c r="AO97" t="s">
        <v>372</v>
      </c>
      <c r="AQ97" t="str">
        <f>("Objects used for injecting drugs are explicitly excluded from the definition of drug paraphernalia  ")</f>
        <v xml:space="preserve">Objects used for injecting drugs are explicitly excluded from the definition of drug paraphernalia  </v>
      </c>
      <c r="AR97" t="s">
        <v>372</v>
      </c>
      <c r="AT97">
        <v>1</v>
      </c>
      <c r="AU97" t="s">
        <v>139</v>
      </c>
      <c r="AW97" t="s">
        <v>374</v>
      </c>
    </row>
    <row r="98" spans="1:49" x14ac:dyDescent="0.35">
      <c r="A98" t="s">
        <v>88</v>
      </c>
      <c r="B98" s="1">
        <v>43678</v>
      </c>
      <c r="C98" s="1">
        <v>44409</v>
      </c>
      <c r="D98">
        <v>0</v>
      </c>
      <c r="M98">
        <v>0</v>
      </c>
      <c r="AH98">
        <v>0</v>
      </c>
      <c r="AN98">
        <v>1</v>
      </c>
      <c r="AO98" t="s">
        <v>375</v>
      </c>
      <c r="AQ98" t="str">
        <f>("Syringes, Injecting")</f>
        <v>Syringes, Injecting</v>
      </c>
      <c r="AR98" t="s">
        <v>375</v>
      </c>
      <c r="AT98">
        <v>1</v>
      </c>
      <c r="AU98" t="s">
        <v>139</v>
      </c>
      <c r="AW98" t="s">
        <v>376</v>
      </c>
    </row>
    <row r="99" spans="1:49" x14ac:dyDescent="0.35">
      <c r="A99" t="s">
        <v>89</v>
      </c>
      <c r="B99" s="1">
        <v>43678</v>
      </c>
      <c r="C99" s="1">
        <v>44377</v>
      </c>
      <c r="D99">
        <v>1</v>
      </c>
      <c r="E99" t="s">
        <v>377</v>
      </c>
      <c r="G99"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99" t="s">
        <v>378</v>
      </c>
      <c r="J99">
        <v>0</v>
      </c>
      <c r="M99">
        <v>1</v>
      </c>
      <c r="N99" t="s">
        <v>377</v>
      </c>
      <c r="P99">
        <v>0</v>
      </c>
      <c r="S99">
        <v>0</v>
      </c>
      <c r="V99">
        <v>0</v>
      </c>
      <c r="Y99">
        <v>0</v>
      </c>
      <c r="AB99" t="str">
        <f>("HIV screening, Educational services")</f>
        <v>HIV screening, Educational services</v>
      </c>
      <c r="AC99" t="s">
        <v>377</v>
      </c>
      <c r="AE99" t="str">
        <f>("Substance use disorder treatment services, HIV screening, Hepatitis screening, Educational services")</f>
        <v>Substance use disorder treatment services, HIV screening, Hepatitis screening, Educational services</v>
      </c>
      <c r="AF99" t="s">
        <v>377</v>
      </c>
      <c r="AH99">
        <v>1</v>
      </c>
      <c r="AI99" t="s">
        <v>379</v>
      </c>
      <c r="AK99" t="str">
        <f>("State does not prohibit simple possession, The definition of drug paraphernalia does not refer to objects used for injecting drugs")</f>
        <v>State does not prohibit simple possession, The definition of drug paraphernalia does not refer to objects used for injecting drugs</v>
      </c>
      <c r="AL99" t="s">
        <v>380</v>
      </c>
      <c r="AN99">
        <v>1</v>
      </c>
      <c r="AO99" t="s">
        <v>381</v>
      </c>
      <c r="AQ99" t="str">
        <f>("Objects used for injecting drugs are not included in the definition of drug paraphernalia")</f>
        <v>Objects used for injecting drugs are not included in the definition of drug paraphernalia</v>
      </c>
      <c r="AR99" t="s">
        <v>381</v>
      </c>
      <c r="AT99">
        <v>1</v>
      </c>
      <c r="AU99" t="s">
        <v>139</v>
      </c>
      <c r="AW99" t="s">
        <v>382</v>
      </c>
    </row>
    <row r="100" spans="1:49" x14ac:dyDescent="0.35">
      <c r="A100" t="s">
        <v>89</v>
      </c>
      <c r="B100" s="1">
        <v>44378</v>
      </c>
      <c r="C100" s="1">
        <v>44385</v>
      </c>
      <c r="D100">
        <v>1</v>
      </c>
      <c r="E100" t="s">
        <v>377</v>
      </c>
      <c r="G100"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100" t="s">
        <v>378</v>
      </c>
      <c r="J100">
        <v>0</v>
      </c>
      <c r="M100">
        <v>1</v>
      </c>
      <c r="N100" t="s">
        <v>377</v>
      </c>
      <c r="P100">
        <v>0</v>
      </c>
      <c r="S100">
        <v>0</v>
      </c>
      <c r="V100">
        <v>0</v>
      </c>
      <c r="Y100">
        <v>0</v>
      </c>
      <c r="AB100" t="str">
        <f>("HIV screening, Educational services")</f>
        <v>HIV screening, Educational services</v>
      </c>
      <c r="AC100" t="s">
        <v>377</v>
      </c>
      <c r="AE100" t="str">
        <f>("Substance use disorder treatment services, HIV screening, Hepatitis screening, Educational services")</f>
        <v>Substance use disorder treatment services, HIV screening, Hepatitis screening, Educational services</v>
      </c>
      <c r="AF100" t="s">
        <v>377</v>
      </c>
      <c r="AH100">
        <v>1</v>
      </c>
      <c r="AI100" t="s">
        <v>379</v>
      </c>
      <c r="AK100" t="str">
        <f>("State does not prohibit simple possession, The definition of drug paraphernalia does not refer to objects used for injecting drugs")</f>
        <v>State does not prohibit simple possession, The definition of drug paraphernalia does not refer to objects used for injecting drugs</v>
      </c>
      <c r="AL100" t="s">
        <v>380</v>
      </c>
      <c r="AN100">
        <v>1</v>
      </c>
      <c r="AO100" t="s">
        <v>381</v>
      </c>
      <c r="AQ100" t="str">
        <f>("Objects used for injecting drugs are not included in the definition of drug paraphernalia")</f>
        <v>Objects used for injecting drugs are not included in the definition of drug paraphernalia</v>
      </c>
      <c r="AR100" t="s">
        <v>381</v>
      </c>
      <c r="AT100">
        <v>1</v>
      </c>
      <c r="AU100" t="s">
        <v>139</v>
      </c>
      <c r="AW100" t="s">
        <v>382</v>
      </c>
    </row>
    <row r="101" spans="1:49" x14ac:dyDescent="0.35">
      <c r="A101" t="s">
        <v>89</v>
      </c>
      <c r="B101" s="1">
        <v>44386</v>
      </c>
      <c r="C101" s="1">
        <v>44409</v>
      </c>
      <c r="D101">
        <v>1</v>
      </c>
      <c r="E101" t="s">
        <v>377</v>
      </c>
      <c r="G101" t="str">
        <f>("Syringe exchange is explicitly authorized by state law, The definition of drug paraphernalia does not refer to objects used for injecting drugs")</f>
        <v>Syringe exchange is explicitly authorized by state law, The definition of drug paraphernalia does not refer to objects used for injecting drugs</v>
      </c>
      <c r="H101" t="s">
        <v>378</v>
      </c>
      <c r="J101">
        <v>0</v>
      </c>
      <c r="M101">
        <v>1</v>
      </c>
      <c r="N101" t="s">
        <v>377</v>
      </c>
      <c r="P101">
        <v>0</v>
      </c>
      <c r="S101">
        <v>0</v>
      </c>
      <c r="V101">
        <v>0</v>
      </c>
      <c r="Y101">
        <v>0</v>
      </c>
      <c r="AB101" t="str">
        <f>("HIV screening, Educational services")</f>
        <v>HIV screening, Educational services</v>
      </c>
      <c r="AC101" t="s">
        <v>377</v>
      </c>
      <c r="AE101" t="str">
        <f>("Substance use disorder treatment services, HIV screening, Hepatitis screening, Educational services")</f>
        <v>Substance use disorder treatment services, HIV screening, Hepatitis screening, Educational services</v>
      </c>
      <c r="AF101" t="s">
        <v>377</v>
      </c>
      <c r="AH101">
        <v>1</v>
      </c>
      <c r="AI101" t="s">
        <v>379</v>
      </c>
      <c r="AK101" t="str">
        <f>("State does not prohibit simple possession, The definition of drug paraphernalia does not refer to objects used for injecting drugs")</f>
        <v>State does not prohibit simple possession, The definition of drug paraphernalia does not refer to objects used for injecting drugs</v>
      </c>
      <c r="AL101" t="s">
        <v>380</v>
      </c>
      <c r="AN101">
        <v>1</v>
      </c>
      <c r="AO101" t="s">
        <v>381</v>
      </c>
      <c r="AQ101" t="str">
        <f>("Objects used for injecting drugs are not included in the definition of drug paraphernalia")</f>
        <v>Objects used for injecting drugs are not included in the definition of drug paraphernalia</v>
      </c>
      <c r="AR101" t="s">
        <v>381</v>
      </c>
      <c r="AT101">
        <v>1</v>
      </c>
      <c r="AU101" t="s">
        <v>139</v>
      </c>
      <c r="AW101" t="s">
        <v>382</v>
      </c>
    </row>
    <row r="102" spans="1:49" x14ac:dyDescent="0.35">
      <c r="A102" t="s">
        <v>90</v>
      </c>
      <c r="B102" s="1">
        <v>43678</v>
      </c>
      <c r="C102" s="1">
        <v>44409</v>
      </c>
      <c r="D102">
        <v>1</v>
      </c>
      <c r="E102" t="s">
        <v>383</v>
      </c>
      <c r="G102" t="str">
        <f>("The definition of drug paraphernalia does not refer to objects used for injecting drugs")</f>
        <v>The definition of drug paraphernalia does not refer to objects used for injecting drugs</v>
      </c>
      <c r="H102" t="s">
        <v>383</v>
      </c>
      <c r="J102">
        <v>0</v>
      </c>
      <c r="M102">
        <v>0</v>
      </c>
      <c r="AH102">
        <v>1</v>
      </c>
      <c r="AI102" t="s">
        <v>383</v>
      </c>
      <c r="AK102" t="str">
        <f>("The definition of drug paraphernalia does not refer to objects used for injecting drugs")</f>
        <v>The definition of drug paraphernalia does not refer to objects used for injecting drugs</v>
      </c>
      <c r="AL102" t="s">
        <v>383</v>
      </c>
      <c r="AN102">
        <v>1</v>
      </c>
      <c r="AO102" t="s">
        <v>383</v>
      </c>
      <c r="AQ102" t="str">
        <f>("Objects used for injecting drugs are not included in the definition of drug paraphernalia")</f>
        <v>Objects used for injecting drugs are not included in the definition of drug paraphernalia</v>
      </c>
      <c r="AR102" t="s">
        <v>383</v>
      </c>
      <c r="AT102">
        <v>1</v>
      </c>
      <c r="AU102" t="s">
        <v>139</v>
      </c>
      <c r="AW102" t="s">
        <v>384</v>
      </c>
    </row>
    <row r="103" spans="1:49" x14ac:dyDescent="0.35">
      <c r="A103" t="s">
        <v>91</v>
      </c>
      <c r="B103" s="1">
        <v>43678</v>
      </c>
      <c r="C103" s="1">
        <v>44409</v>
      </c>
      <c r="D103">
        <v>0</v>
      </c>
      <c r="M103">
        <v>0</v>
      </c>
      <c r="AH103">
        <v>0</v>
      </c>
      <c r="AN103">
        <v>1</v>
      </c>
      <c r="AO103" t="s">
        <v>385</v>
      </c>
      <c r="AQ103" t="str">
        <f>("Syringes, Injecting")</f>
        <v>Syringes, Injecting</v>
      </c>
      <c r="AR103" t="s">
        <v>386</v>
      </c>
      <c r="AT103">
        <v>0</v>
      </c>
      <c r="AU103" t="s">
        <v>139</v>
      </c>
      <c r="AW103" t="s">
        <v>387</v>
      </c>
    </row>
    <row r="104" spans="1:49" x14ac:dyDescent="0.35">
      <c r="A104" t="s">
        <v>92</v>
      </c>
      <c r="B104" s="1">
        <v>43678</v>
      </c>
      <c r="C104" s="1">
        <v>44306</v>
      </c>
      <c r="D104">
        <v>1</v>
      </c>
      <c r="E104" t="s">
        <v>388</v>
      </c>
      <c r="G104" t="str">
        <f>("Syringe exchange is explicitly authorized by state law")</f>
        <v>Syringe exchange is explicitly authorized by state law</v>
      </c>
      <c r="H104" t="s">
        <v>388</v>
      </c>
      <c r="J104">
        <v>1</v>
      </c>
      <c r="K104" t="s">
        <v>389</v>
      </c>
      <c r="M104">
        <v>1</v>
      </c>
      <c r="N104" t="s">
        <v>388</v>
      </c>
      <c r="P104">
        <v>0</v>
      </c>
      <c r="S104">
        <v>0</v>
      </c>
      <c r="V104">
        <v>0</v>
      </c>
      <c r="Y104">
        <v>0</v>
      </c>
      <c r="AB104" t="str">
        <f>("Substance use disorder treatment services, Educational services, Naloxone services, Disposal services")</f>
        <v>Substance use disorder treatment services, Educational services, Naloxone services, Disposal services</v>
      </c>
      <c r="AC104" t="s">
        <v>388</v>
      </c>
      <c r="AE104" t="str">
        <f>("Substance use disorder treatment services, Naloxone services")</f>
        <v>Substance use disorder treatment services, Naloxone services</v>
      </c>
      <c r="AF104" t="s">
        <v>388</v>
      </c>
      <c r="AH104">
        <v>1</v>
      </c>
      <c r="AI104" t="s">
        <v>390</v>
      </c>
      <c r="AK104"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104" t="s">
        <v>391</v>
      </c>
      <c r="AN104">
        <v>1</v>
      </c>
      <c r="AO104" t="s">
        <v>392</v>
      </c>
      <c r="AQ104" t="str">
        <f>("Injecting")</f>
        <v>Injecting</v>
      </c>
      <c r="AR104" t="s">
        <v>393</v>
      </c>
      <c r="AT104">
        <v>1</v>
      </c>
      <c r="AU104" t="s">
        <v>139</v>
      </c>
      <c r="AW104" t="s">
        <v>394</v>
      </c>
    </row>
    <row r="105" spans="1:49" x14ac:dyDescent="0.35">
      <c r="A105" t="s">
        <v>92</v>
      </c>
      <c r="B105" s="1">
        <v>44307</v>
      </c>
      <c r="C105" s="1">
        <v>44342</v>
      </c>
      <c r="D105">
        <v>1</v>
      </c>
      <c r="E105" t="s">
        <v>388</v>
      </c>
      <c r="G105" t="str">
        <f>("Syringe exchange is explicitly authorized by state law")</f>
        <v>Syringe exchange is explicitly authorized by state law</v>
      </c>
      <c r="H105" t="s">
        <v>388</v>
      </c>
      <c r="J105">
        <v>1</v>
      </c>
      <c r="K105" t="s">
        <v>389</v>
      </c>
      <c r="M105">
        <v>1</v>
      </c>
      <c r="N105" t="s">
        <v>388</v>
      </c>
      <c r="P105">
        <v>0</v>
      </c>
      <c r="S105">
        <v>0</v>
      </c>
      <c r="V105">
        <v>0</v>
      </c>
      <c r="Y105">
        <v>0</v>
      </c>
      <c r="AB105" t="str">
        <f>("Substance use disorder treatment services, Educational services, Naloxone services, Disposal services")</f>
        <v>Substance use disorder treatment services, Educational services, Naloxone services, Disposal services</v>
      </c>
      <c r="AC105" t="s">
        <v>388</v>
      </c>
      <c r="AE105" t="str">
        <f>("Substance use disorder treatment services, Naloxone services")</f>
        <v>Substance use disorder treatment services, Naloxone services</v>
      </c>
      <c r="AF105" t="s">
        <v>388</v>
      </c>
      <c r="AH105">
        <v>1</v>
      </c>
      <c r="AI105" t="s">
        <v>390</v>
      </c>
      <c r="AK105"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105" t="s">
        <v>391</v>
      </c>
      <c r="AN105">
        <v>1</v>
      </c>
      <c r="AO105" t="s">
        <v>392</v>
      </c>
      <c r="AQ105" t="str">
        <f>("Injecting")</f>
        <v>Injecting</v>
      </c>
      <c r="AR105" t="s">
        <v>393</v>
      </c>
      <c r="AT105">
        <v>1</v>
      </c>
      <c r="AU105" t="s">
        <v>139</v>
      </c>
      <c r="AW105" t="s">
        <v>394</v>
      </c>
    </row>
    <row r="106" spans="1:49" x14ac:dyDescent="0.35">
      <c r="A106" t="s">
        <v>92</v>
      </c>
      <c r="B106" s="1">
        <v>44343</v>
      </c>
      <c r="C106" s="1">
        <v>44377</v>
      </c>
      <c r="D106">
        <v>1</v>
      </c>
      <c r="E106" t="s">
        <v>388</v>
      </c>
      <c r="G106" t="str">
        <f>("Syringe exchange is explicitly authorized by state law")</f>
        <v>Syringe exchange is explicitly authorized by state law</v>
      </c>
      <c r="H106" t="s">
        <v>388</v>
      </c>
      <c r="J106">
        <v>1</v>
      </c>
      <c r="K106" t="s">
        <v>389</v>
      </c>
      <c r="M106">
        <v>1</v>
      </c>
      <c r="N106" t="s">
        <v>388</v>
      </c>
      <c r="P106">
        <v>0</v>
      </c>
      <c r="S106">
        <v>0</v>
      </c>
      <c r="V106">
        <v>0</v>
      </c>
      <c r="Y106">
        <v>0</v>
      </c>
      <c r="AB106" t="str">
        <f>("Substance use disorder treatment services, Educational services, Naloxone services, Disposal services")</f>
        <v>Substance use disorder treatment services, Educational services, Naloxone services, Disposal services</v>
      </c>
      <c r="AC106" t="s">
        <v>388</v>
      </c>
      <c r="AE106" t="str">
        <f>("Substance use disorder treatment services, Naloxone services")</f>
        <v>Substance use disorder treatment services, Naloxone services</v>
      </c>
      <c r="AF106" t="s">
        <v>388</v>
      </c>
      <c r="AH106">
        <v>1</v>
      </c>
      <c r="AI106" t="s">
        <v>390</v>
      </c>
      <c r="AK106"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106" t="s">
        <v>391</v>
      </c>
      <c r="AN106">
        <v>1</v>
      </c>
      <c r="AO106" t="s">
        <v>392</v>
      </c>
      <c r="AQ106" t="str">
        <f>("Injecting")</f>
        <v>Injecting</v>
      </c>
      <c r="AR106" t="s">
        <v>393</v>
      </c>
      <c r="AT106">
        <v>1</v>
      </c>
      <c r="AU106" t="s">
        <v>139</v>
      </c>
      <c r="AW106" t="s">
        <v>394</v>
      </c>
    </row>
    <row r="107" spans="1:49" x14ac:dyDescent="0.35">
      <c r="A107" t="s">
        <v>92</v>
      </c>
      <c r="B107" s="1">
        <v>44378</v>
      </c>
      <c r="C107" s="1">
        <v>44409</v>
      </c>
      <c r="D107">
        <v>1</v>
      </c>
      <c r="E107" t="s">
        <v>388</v>
      </c>
      <c r="G107" t="str">
        <f>("Syringe exchange is explicitly authorized by state law")</f>
        <v>Syringe exchange is explicitly authorized by state law</v>
      </c>
      <c r="H107" t="s">
        <v>388</v>
      </c>
      <c r="J107">
        <v>1</v>
      </c>
      <c r="K107" t="s">
        <v>389</v>
      </c>
      <c r="M107">
        <v>1</v>
      </c>
      <c r="N107" t="s">
        <v>388</v>
      </c>
      <c r="P107">
        <v>0</v>
      </c>
      <c r="S107">
        <v>0</v>
      </c>
      <c r="V107">
        <v>0</v>
      </c>
      <c r="Y107">
        <v>0</v>
      </c>
      <c r="AB107" t="str">
        <f>("Substance use disorder treatment services, Educational services, Naloxone services, Disposal services")</f>
        <v>Substance use disorder treatment services, Educational services, Naloxone services, Disposal services</v>
      </c>
      <c r="AC107" t="s">
        <v>388</v>
      </c>
      <c r="AE107" t="str">
        <f>("Substance use disorder treatment services, Naloxone services")</f>
        <v>Substance use disorder treatment services, Naloxone services</v>
      </c>
      <c r="AF107" t="s">
        <v>388</v>
      </c>
      <c r="AH107">
        <v>1</v>
      </c>
      <c r="AI107" t="s">
        <v>390</v>
      </c>
      <c r="AK107" t="str">
        <f>("Law exempts SSP participants, Law provides immunity for individuals who disclose possession of syringes to police officers prior to search")</f>
        <v>Law exempts SSP participants, Law provides immunity for individuals who disclose possession of syringes to police officers prior to search</v>
      </c>
      <c r="AL107" t="s">
        <v>391</v>
      </c>
      <c r="AN107">
        <v>1</v>
      </c>
      <c r="AO107" t="s">
        <v>392</v>
      </c>
      <c r="AQ107" t="str">
        <f>("Injecting")</f>
        <v>Injecting</v>
      </c>
      <c r="AR107" t="s">
        <v>393</v>
      </c>
      <c r="AT107">
        <v>1</v>
      </c>
      <c r="AU107" t="s">
        <v>139</v>
      </c>
      <c r="AW107" t="s">
        <v>394</v>
      </c>
    </row>
    <row r="108" spans="1:49" x14ac:dyDescent="0.35">
      <c r="A108" t="s">
        <v>93</v>
      </c>
      <c r="B108" s="1">
        <v>43678</v>
      </c>
      <c r="C108" s="1">
        <v>43708</v>
      </c>
      <c r="D108">
        <v>0</v>
      </c>
      <c r="J108">
        <v>0</v>
      </c>
      <c r="M108">
        <v>0</v>
      </c>
      <c r="AH108">
        <v>0</v>
      </c>
      <c r="AN108">
        <v>1</v>
      </c>
      <c r="AO108" t="s">
        <v>395</v>
      </c>
      <c r="AQ108" t="str">
        <f t="shared" ref="AQ108:AQ114" si="14">("Syringes, Injecting")</f>
        <v>Syringes, Injecting</v>
      </c>
      <c r="AR108" t="s">
        <v>396</v>
      </c>
      <c r="AT108">
        <v>1</v>
      </c>
      <c r="AU108" t="s">
        <v>139</v>
      </c>
      <c r="AW108" t="s">
        <v>397</v>
      </c>
    </row>
    <row r="109" spans="1:49" x14ac:dyDescent="0.35">
      <c r="A109" t="s">
        <v>93</v>
      </c>
      <c r="B109" s="1">
        <v>43709</v>
      </c>
      <c r="C109" s="1">
        <v>44409</v>
      </c>
      <c r="D109">
        <v>0</v>
      </c>
      <c r="J109">
        <v>0</v>
      </c>
      <c r="M109">
        <v>0</v>
      </c>
      <c r="AH109">
        <v>0</v>
      </c>
      <c r="AN109">
        <v>1</v>
      </c>
      <c r="AO109" t="s">
        <v>395</v>
      </c>
      <c r="AQ109" t="str">
        <f t="shared" si="14"/>
        <v>Syringes, Injecting</v>
      </c>
      <c r="AR109" t="s">
        <v>396</v>
      </c>
      <c r="AT109">
        <v>1</v>
      </c>
      <c r="AU109" t="s">
        <v>139</v>
      </c>
      <c r="AW109" t="s">
        <v>397</v>
      </c>
    </row>
    <row r="110" spans="1:49" x14ac:dyDescent="0.35">
      <c r="A110" s="3" t="s">
        <v>94</v>
      </c>
      <c r="B110" s="4">
        <v>43678</v>
      </c>
      <c r="C110" s="4">
        <v>43860</v>
      </c>
      <c r="D110" s="3">
        <v>1</v>
      </c>
      <c r="E110" s="3" t="s">
        <v>398</v>
      </c>
      <c r="F110" s="3"/>
      <c r="G110" s="3" t="str">
        <f>("Syringe exchange is explicitly authorized by state law")</f>
        <v>Syringe exchange is explicitly authorized by state law</v>
      </c>
      <c r="H110" s="3" t="s">
        <v>399</v>
      </c>
      <c r="I110" s="3"/>
      <c r="J110" s="3">
        <v>0</v>
      </c>
      <c r="K110" s="3"/>
      <c r="L110" s="3"/>
      <c r="M110" s="3">
        <v>1</v>
      </c>
      <c r="N110" s="3" t="s">
        <v>400</v>
      </c>
      <c r="O110" s="3"/>
      <c r="P110" s="3">
        <v>1</v>
      </c>
      <c r="Q110" s="3" t="s">
        <v>401</v>
      </c>
      <c r="R110" s="3"/>
      <c r="S110" s="3">
        <v>1</v>
      </c>
      <c r="T110" t="s">
        <v>401</v>
      </c>
      <c r="V110">
        <v>0</v>
      </c>
      <c r="Y110">
        <v>0</v>
      </c>
      <c r="AB110" t="str">
        <f>("Educational services, Disposal services")</f>
        <v>Educational services, Disposal services</v>
      </c>
      <c r="AC110" t="s">
        <v>402</v>
      </c>
      <c r="AE110" t="str">
        <f>("Substance use disorder treatment services, HIV screening, Hepatitis screening, Naloxone services")</f>
        <v>Substance use disorder treatment services, HIV screening, Hepatitis screening, Naloxone services</v>
      </c>
      <c r="AF110" t="s">
        <v>402</v>
      </c>
      <c r="AH110">
        <v>1</v>
      </c>
      <c r="AI110" t="s">
        <v>403</v>
      </c>
      <c r="AK110" t="str">
        <f>("Law provides exception if the syringe is unused and is in a sealed, sterile package")</f>
        <v>Law provides exception if the syringe is unused and is in a sealed, sterile package</v>
      </c>
      <c r="AL110" t="s">
        <v>404</v>
      </c>
      <c r="AN110">
        <v>1</v>
      </c>
      <c r="AO110" t="s">
        <v>404</v>
      </c>
      <c r="AQ110" t="str">
        <f t="shared" si="14"/>
        <v>Syringes, Injecting</v>
      </c>
      <c r="AR110" t="s">
        <v>405</v>
      </c>
      <c r="AT110">
        <v>1</v>
      </c>
      <c r="AU110" t="s">
        <v>139</v>
      </c>
      <c r="AW110" t="s">
        <v>406</v>
      </c>
    </row>
    <row r="111" spans="1:49" x14ac:dyDescent="0.35">
      <c r="A111" s="3" t="s">
        <v>94</v>
      </c>
      <c r="B111" s="4">
        <v>43861</v>
      </c>
      <c r="C111" s="4">
        <v>43888</v>
      </c>
      <c r="D111" s="3">
        <v>1</v>
      </c>
      <c r="E111" s="3" t="s">
        <v>398</v>
      </c>
      <c r="F111" s="3"/>
      <c r="G111" s="3" t="str">
        <f>("Syringe exchange is explicitly authorized by state law")</f>
        <v>Syringe exchange is explicitly authorized by state law</v>
      </c>
      <c r="H111" s="3" t="s">
        <v>399</v>
      </c>
      <c r="I111" s="3"/>
      <c r="J111" s="3">
        <v>0</v>
      </c>
      <c r="K111" s="3"/>
      <c r="L111" s="3"/>
      <c r="M111" s="3">
        <v>1</v>
      </c>
      <c r="N111" s="3" t="s">
        <v>400</v>
      </c>
      <c r="O111" s="3"/>
      <c r="P111" s="3">
        <v>1</v>
      </c>
      <c r="Q111" s="3" t="s">
        <v>401</v>
      </c>
      <c r="R111" s="3"/>
      <c r="S111" s="3">
        <v>1</v>
      </c>
      <c r="T111" t="s">
        <v>401</v>
      </c>
      <c r="V111">
        <v>0</v>
      </c>
      <c r="Y111">
        <v>0</v>
      </c>
      <c r="AB111" t="str">
        <f>("Educational services, Disposal services")</f>
        <v>Educational services, Disposal services</v>
      </c>
      <c r="AC111" t="s">
        <v>402</v>
      </c>
      <c r="AE111" t="str">
        <f>("Substance use disorder treatment services, HIV screening, Hepatitis screening, Naloxone services")</f>
        <v>Substance use disorder treatment services, HIV screening, Hepatitis screening, Naloxone services</v>
      </c>
      <c r="AF111" t="s">
        <v>402</v>
      </c>
      <c r="AH111">
        <v>1</v>
      </c>
      <c r="AI111" t="s">
        <v>403</v>
      </c>
      <c r="AK111" t="str">
        <f>("Law provides exception if the syringe is unused and is in a sealed, sterile package")</f>
        <v>Law provides exception if the syringe is unused and is in a sealed, sterile package</v>
      </c>
      <c r="AL111" t="s">
        <v>404</v>
      </c>
      <c r="AN111">
        <v>1</v>
      </c>
      <c r="AO111" t="s">
        <v>404</v>
      </c>
      <c r="AQ111" t="str">
        <f t="shared" si="14"/>
        <v>Syringes, Injecting</v>
      </c>
      <c r="AR111" t="s">
        <v>405</v>
      </c>
      <c r="AT111">
        <v>1</v>
      </c>
      <c r="AU111" t="s">
        <v>139</v>
      </c>
      <c r="AW111" t="s">
        <v>406</v>
      </c>
    </row>
    <row r="112" spans="1:49" x14ac:dyDescent="0.35">
      <c r="A112" s="3" t="s">
        <v>94</v>
      </c>
      <c r="B112" s="4">
        <v>43889</v>
      </c>
      <c r="C112" s="4">
        <v>43962</v>
      </c>
      <c r="D112" s="3">
        <v>1</v>
      </c>
      <c r="E112" s="3" t="s">
        <v>398</v>
      </c>
      <c r="F112" s="3"/>
      <c r="G112" s="3" t="str">
        <f>("Syringe exchange is explicitly authorized by state law")</f>
        <v>Syringe exchange is explicitly authorized by state law</v>
      </c>
      <c r="H112" s="3" t="s">
        <v>399</v>
      </c>
      <c r="I112" s="3"/>
      <c r="J112" s="3">
        <v>0</v>
      </c>
      <c r="K112" s="3"/>
      <c r="L112" s="3"/>
      <c r="M112" s="3">
        <v>1</v>
      </c>
      <c r="N112" s="3" t="s">
        <v>400</v>
      </c>
      <c r="O112" s="3"/>
      <c r="P112" s="3">
        <v>1</v>
      </c>
      <c r="Q112" s="3" t="s">
        <v>401</v>
      </c>
      <c r="R112" s="3"/>
      <c r="S112" s="3">
        <v>1</v>
      </c>
      <c r="T112" t="s">
        <v>401</v>
      </c>
      <c r="V112">
        <v>0</v>
      </c>
      <c r="Y112">
        <v>0</v>
      </c>
      <c r="AB112" t="str">
        <f>("Educational services, Disposal services")</f>
        <v>Educational services, Disposal services</v>
      </c>
      <c r="AC112" t="s">
        <v>402</v>
      </c>
      <c r="AE112" t="str">
        <f>("Substance use disorder treatment services, HIV screening, Hepatitis screening, Naloxone services")</f>
        <v>Substance use disorder treatment services, HIV screening, Hepatitis screening, Naloxone services</v>
      </c>
      <c r="AF112" t="s">
        <v>402</v>
      </c>
      <c r="AH112">
        <v>1</v>
      </c>
      <c r="AI112" t="s">
        <v>403</v>
      </c>
      <c r="AK112" t="str">
        <f>("Law provides exception if the syringe is unused and is in a sealed, sterile package")</f>
        <v>Law provides exception if the syringe is unused and is in a sealed, sterile package</v>
      </c>
      <c r="AL112" t="s">
        <v>404</v>
      </c>
      <c r="AN112">
        <v>1</v>
      </c>
      <c r="AO112" t="s">
        <v>404</v>
      </c>
      <c r="AQ112" t="str">
        <f t="shared" si="14"/>
        <v>Syringes, Injecting</v>
      </c>
      <c r="AR112" t="s">
        <v>405</v>
      </c>
      <c r="AT112">
        <v>1</v>
      </c>
      <c r="AU112" t="s">
        <v>139</v>
      </c>
      <c r="AW112" t="s">
        <v>406</v>
      </c>
    </row>
    <row r="113" spans="1:49" x14ac:dyDescent="0.35">
      <c r="A113" s="3" t="s">
        <v>94</v>
      </c>
      <c r="B113" s="4">
        <v>43963</v>
      </c>
      <c r="C113" s="4">
        <v>44320</v>
      </c>
      <c r="D113" s="3">
        <v>1</v>
      </c>
      <c r="E113" s="3" t="s">
        <v>398</v>
      </c>
      <c r="F113" s="3"/>
      <c r="G113" s="3" t="str">
        <f>("Syringe exchange is explicitly authorized by state law")</f>
        <v>Syringe exchange is explicitly authorized by state law</v>
      </c>
      <c r="H113" s="3" t="s">
        <v>399</v>
      </c>
      <c r="I113" s="3"/>
      <c r="J113" s="3">
        <v>0</v>
      </c>
      <c r="K113" s="3"/>
      <c r="L113" s="3"/>
      <c r="M113" s="3">
        <v>1</v>
      </c>
      <c r="N113" s="3" t="s">
        <v>400</v>
      </c>
      <c r="O113" s="3"/>
      <c r="P113" s="3">
        <v>1</v>
      </c>
      <c r="Q113" s="3" t="s">
        <v>401</v>
      </c>
      <c r="R113" s="3"/>
      <c r="S113" s="3">
        <v>1</v>
      </c>
      <c r="T113" t="s">
        <v>401</v>
      </c>
      <c r="V113">
        <v>0</v>
      </c>
      <c r="Y113">
        <v>0</v>
      </c>
      <c r="AB113" t="str">
        <f>("Educational services, Disposal services")</f>
        <v>Educational services, Disposal services</v>
      </c>
      <c r="AC113" t="s">
        <v>402</v>
      </c>
      <c r="AE113" t="str">
        <f>("Substance use disorder treatment services, HIV screening, Hepatitis screening, Naloxone services")</f>
        <v>Substance use disorder treatment services, HIV screening, Hepatitis screening, Naloxone services</v>
      </c>
      <c r="AF113" t="s">
        <v>402</v>
      </c>
      <c r="AH113">
        <v>1</v>
      </c>
      <c r="AI113" t="s">
        <v>403</v>
      </c>
      <c r="AK113" t="str">
        <f>("Law provides exception if the syringe is unused and is in a sealed, sterile package")</f>
        <v>Law provides exception if the syringe is unused and is in a sealed, sterile package</v>
      </c>
      <c r="AL113" t="s">
        <v>404</v>
      </c>
      <c r="AN113">
        <v>1</v>
      </c>
      <c r="AO113" t="s">
        <v>404</v>
      </c>
      <c r="AQ113" t="str">
        <f t="shared" si="14"/>
        <v>Syringes, Injecting</v>
      </c>
      <c r="AR113" t="s">
        <v>405</v>
      </c>
      <c r="AT113">
        <v>1</v>
      </c>
      <c r="AU113" t="s">
        <v>139</v>
      </c>
      <c r="AW113" t="s">
        <v>406</v>
      </c>
    </row>
    <row r="114" spans="1:49" x14ac:dyDescent="0.35">
      <c r="A114" t="s">
        <v>94</v>
      </c>
      <c r="B114" s="1">
        <v>44321</v>
      </c>
      <c r="C114" s="1">
        <v>44409</v>
      </c>
      <c r="D114">
        <v>1</v>
      </c>
      <c r="E114" t="s">
        <v>398</v>
      </c>
      <c r="G114" t="str">
        <f>("Syringe exchange is explicitly authorized by state law")</f>
        <v>Syringe exchange is explicitly authorized by state law</v>
      </c>
      <c r="H114" t="s">
        <v>399</v>
      </c>
      <c r="J114">
        <v>0</v>
      </c>
      <c r="M114">
        <v>1</v>
      </c>
      <c r="N114" t="s">
        <v>400</v>
      </c>
      <c r="P114">
        <v>1</v>
      </c>
      <c r="Q114" t="s">
        <v>401</v>
      </c>
      <c r="S114">
        <v>1</v>
      </c>
      <c r="T114" t="s">
        <v>401</v>
      </c>
      <c r="V114">
        <v>0</v>
      </c>
      <c r="Y114">
        <v>0</v>
      </c>
      <c r="AB114" t="str">
        <f>("Educational services, Disposal services")</f>
        <v>Educational services, Disposal services</v>
      </c>
      <c r="AC114" t="s">
        <v>402</v>
      </c>
      <c r="AE114" t="str">
        <f>("Substance use disorder treatment services, HIV screening, Hepatitis screening, Naloxone services")</f>
        <v>Substance use disorder treatment services, HIV screening, Hepatitis screening, Naloxone services</v>
      </c>
      <c r="AF114" t="s">
        <v>402</v>
      </c>
      <c r="AH114">
        <v>1</v>
      </c>
      <c r="AI114" t="s">
        <v>403</v>
      </c>
      <c r="AK114" t="str">
        <f>("Law provides exception if the syringe is unused and is in a sealed, sterile package")</f>
        <v>Law provides exception if the syringe is unused and is in a sealed, sterile package</v>
      </c>
      <c r="AL114" t="s">
        <v>404</v>
      </c>
      <c r="AN114">
        <v>1</v>
      </c>
      <c r="AO114" t="s">
        <v>404</v>
      </c>
      <c r="AQ114" t="str">
        <f t="shared" si="14"/>
        <v>Syringes, Injecting</v>
      </c>
      <c r="AR114" t="s">
        <v>405</v>
      </c>
      <c r="AT114">
        <v>1</v>
      </c>
      <c r="AU114" t="s">
        <v>139</v>
      </c>
      <c r="AW114" t="s">
        <v>406</v>
      </c>
    </row>
    <row r="115" spans="1:49" x14ac:dyDescent="0.35">
      <c r="A115" t="s">
        <v>95</v>
      </c>
      <c r="B115" s="1">
        <v>43678</v>
      </c>
      <c r="C115" s="1">
        <v>44409</v>
      </c>
      <c r="D115">
        <v>1</v>
      </c>
      <c r="E115" t="s">
        <v>407</v>
      </c>
      <c r="G115" t="str">
        <f>("Syringe exchange is explicitly authorized by state law, State law does not prohibit the free distribution of drug paraphernalia")</f>
        <v>Syringe exchange is explicitly authorized by state law, State law does not prohibit the free distribution of drug paraphernalia</v>
      </c>
      <c r="H115" t="s">
        <v>407</v>
      </c>
      <c r="J115">
        <v>0</v>
      </c>
      <c r="M115">
        <v>1</v>
      </c>
      <c r="N115" t="s">
        <v>408</v>
      </c>
      <c r="P115">
        <v>0</v>
      </c>
      <c r="S115">
        <v>0</v>
      </c>
      <c r="V115">
        <v>0</v>
      </c>
      <c r="Y115">
        <v>0</v>
      </c>
      <c r="AB115" t="str">
        <f>("None")</f>
        <v>None</v>
      </c>
      <c r="AE115" t="str">
        <f>("None")</f>
        <v>None</v>
      </c>
      <c r="AH115">
        <v>1</v>
      </c>
      <c r="AI115" t="s">
        <v>409</v>
      </c>
      <c r="AK115" t="str">
        <f>("State does not prohibit simple possession")</f>
        <v>State does not prohibit simple possession</v>
      </c>
      <c r="AL115" t="s">
        <v>409</v>
      </c>
      <c r="AN115">
        <v>1</v>
      </c>
      <c r="AO115" t="s">
        <v>410</v>
      </c>
      <c r="AQ115" t="str">
        <f>("Injecting")</f>
        <v>Injecting</v>
      </c>
      <c r="AR115" t="s">
        <v>410</v>
      </c>
      <c r="AT115">
        <v>1</v>
      </c>
      <c r="AU115" t="s">
        <v>139</v>
      </c>
      <c r="AW115" t="s">
        <v>411</v>
      </c>
    </row>
    <row r="116" spans="1:49" x14ac:dyDescent="0.35">
      <c r="A116" t="s">
        <v>96</v>
      </c>
      <c r="B116" s="1">
        <v>43678</v>
      </c>
      <c r="C116" s="1">
        <v>44012</v>
      </c>
      <c r="D116">
        <v>1</v>
      </c>
      <c r="E116" t="s">
        <v>412</v>
      </c>
      <c r="G116" t="str">
        <f>("Syringe exchange is explicitly authorized by state law")</f>
        <v>Syringe exchange is explicitly authorized by state law</v>
      </c>
      <c r="H116" t="s">
        <v>412</v>
      </c>
      <c r="I116" t="s">
        <v>413</v>
      </c>
      <c r="J116">
        <v>0</v>
      </c>
      <c r="M116">
        <v>1</v>
      </c>
      <c r="N116" t="s">
        <v>412</v>
      </c>
      <c r="P116">
        <v>0</v>
      </c>
      <c r="S116">
        <v>0</v>
      </c>
      <c r="V116">
        <v>0</v>
      </c>
      <c r="Y116">
        <v>0</v>
      </c>
      <c r="AB116" t="str">
        <f>("Substance use disorder treatment services, Educational services, Naloxone services, Disposal services")</f>
        <v>Substance use disorder treatment services, Educational services, Naloxone services, Disposal services</v>
      </c>
      <c r="AC116" t="s">
        <v>412</v>
      </c>
      <c r="AE116" t="str">
        <f>("None")</f>
        <v>None</v>
      </c>
      <c r="AH116">
        <v>0</v>
      </c>
      <c r="AN116">
        <v>1</v>
      </c>
      <c r="AO116" t="s">
        <v>414</v>
      </c>
      <c r="AQ116" t="str">
        <f t="shared" ref="AQ116:AQ123" si="15">("Syringes, Injecting")</f>
        <v>Syringes, Injecting</v>
      </c>
      <c r="AR116" t="s">
        <v>415</v>
      </c>
      <c r="AT116">
        <v>1</v>
      </c>
      <c r="AU116" t="s">
        <v>139</v>
      </c>
      <c r="AW116" t="s">
        <v>416</v>
      </c>
    </row>
    <row r="117" spans="1:49" x14ac:dyDescent="0.35">
      <c r="A117" t="s">
        <v>96</v>
      </c>
      <c r="B117" s="1">
        <v>44013</v>
      </c>
      <c r="C117" s="1">
        <v>44409</v>
      </c>
      <c r="D117">
        <v>1</v>
      </c>
      <c r="E117" t="s">
        <v>412</v>
      </c>
      <c r="G117" t="str">
        <f>("Syringe exchange is explicitly authorized by state law")</f>
        <v>Syringe exchange is explicitly authorized by state law</v>
      </c>
      <c r="H117" t="s">
        <v>417</v>
      </c>
      <c r="J117">
        <v>0</v>
      </c>
      <c r="M117">
        <v>1</v>
      </c>
      <c r="N117" t="s">
        <v>412</v>
      </c>
      <c r="P117">
        <v>0</v>
      </c>
      <c r="S117">
        <v>0</v>
      </c>
      <c r="V117">
        <v>0</v>
      </c>
      <c r="Y117">
        <v>0</v>
      </c>
      <c r="AB117" t="str">
        <f>("Substance use disorder treatment services, Educational services, Naloxone services, Disposal services")</f>
        <v>Substance use disorder treatment services, Educational services, Naloxone services, Disposal services</v>
      </c>
      <c r="AC117" t="s">
        <v>412</v>
      </c>
      <c r="AE117" t="str">
        <f>("Substance use disorder treatment services")</f>
        <v>Substance use disorder treatment services</v>
      </c>
      <c r="AF117" t="s">
        <v>412</v>
      </c>
      <c r="AH117">
        <v>1</v>
      </c>
      <c r="AI117" t="s">
        <v>414</v>
      </c>
      <c r="AK117" t="str">
        <f>("Law exempts SSP participants")</f>
        <v>Law exempts SSP participants</v>
      </c>
      <c r="AL117" t="s">
        <v>414</v>
      </c>
      <c r="AN117">
        <v>1</v>
      </c>
      <c r="AO117" t="s">
        <v>414</v>
      </c>
      <c r="AQ117" t="str">
        <f t="shared" si="15"/>
        <v>Syringes, Injecting</v>
      </c>
      <c r="AR117" t="s">
        <v>415</v>
      </c>
      <c r="AT117">
        <v>1</v>
      </c>
      <c r="AU117" t="s">
        <v>139</v>
      </c>
      <c r="AW117" t="s">
        <v>416</v>
      </c>
    </row>
    <row r="118" spans="1:49" x14ac:dyDescent="0.35">
      <c r="A118" t="s">
        <v>97</v>
      </c>
      <c r="B118" s="1">
        <v>43678</v>
      </c>
      <c r="C118" s="1">
        <v>44251</v>
      </c>
      <c r="D118">
        <v>1</v>
      </c>
      <c r="E118" t="s">
        <v>418</v>
      </c>
      <c r="G118" t="str">
        <f>("Syringe exchange is explicitly authorized by state law")</f>
        <v>Syringe exchange is explicitly authorized by state law</v>
      </c>
      <c r="H118" t="s">
        <v>418</v>
      </c>
      <c r="J118">
        <v>0</v>
      </c>
      <c r="M118">
        <v>1</v>
      </c>
      <c r="N118" t="s">
        <v>418</v>
      </c>
      <c r="P118">
        <v>0</v>
      </c>
      <c r="S118">
        <v>0</v>
      </c>
      <c r="V118">
        <v>0</v>
      </c>
      <c r="Y118">
        <v>0</v>
      </c>
      <c r="AB118" t="str">
        <f>("None")</f>
        <v>None</v>
      </c>
      <c r="AE118" t="str">
        <f>("None")</f>
        <v>None</v>
      </c>
      <c r="AH118">
        <v>1</v>
      </c>
      <c r="AI118" t="s">
        <v>419</v>
      </c>
      <c r="AK118" t="str">
        <f>("Law exempts SSP participants, State does not prohibit simple possession")</f>
        <v>Law exempts SSP participants, State does not prohibit simple possession</v>
      </c>
      <c r="AL118" t="s">
        <v>419</v>
      </c>
      <c r="AM118" t="s">
        <v>420</v>
      </c>
      <c r="AN118">
        <v>1</v>
      </c>
      <c r="AO118" t="s">
        <v>419</v>
      </c>
      <c r="AQ118" t="str">
        <f t="shared" si="15"/>
        <v>Syringes, Injecting</v>
      </c>
      <c r="AR118" t="s">
        <v>421</v>
      </c>
      <c r="AT118">
        <v>1</v>
      </c>
      <c r="AU118" t="s">
        <v>139</v>
      </c>
      <c r="AW118" t="s">
        <v>422</v>
      </c>
    </row>
    <row r="119" spans="1:49" x14ac:dyDescent="0.35">
      <c r="A119" t="s">
        <v>97</v>
      </c>
      <c r="B119" s="1">
        <v>44252</v>
      </c>
      <c r="C119" s="1">
        <v>44327</v>
      </c>
      <c r="D119">
        <v>1</v>
      </c>
      <c r="E119" t="s">
        <v>418</v>
      </c>
      <c r="G119" t="str">
        <f>("Syringe exchange is explicitly authorized by state law")</f>
        <v>Syringe exchange is explicitly authorized by state law</v>
      </c>
      <c r="H119" t="s">
        <v>418</v>
      </c>
      <c r="J119">
        <v>0</v>
      </c>
      <c r="M119">
        <v>1</v>
      </c>
      <c r="N119" t="s">
        <v>418</v>
      </c>
      <c r="P119">
        <v>0</v>
      </c>
      <c r="S119">
        <v>0</v>
      </c>
      <c r="V119">
        <v>0</v>
      </c>
      <c r="Y119">
        <v>0</v>
      </c>
      <c r="AB119" t="str">
        <f>("None")</f>
        <v>None</v>
      </c>
      <c r="AE119" t="str">
        <f>("None")</f>
        <v>None</v>
      </c>
      <c r="AH119">
        <v>1</v>
      </c>
      <c r="AI119" t="s">
        <v>419</v>
      </c>
      <c r="AK119" t="str">
        <f>("Law exempts SSP participants, State does not prohibit simple possession")</f>
        <v>Law exempts SSP participants, State does not prohibit simple possession</v>
      </c>
      <c r="AL119" t="s">
        <v>423</v>
      </c>
      <c r="AM119" t="s">
        <v>420</v>
      </c>
      <c r="AN119">
        <v>1</v>
      </c>
      <c r="AO119" t="s">
        <v>419</v>
      </c>
      <c r="AQ119" t="str">
        <f t="shared" si="15"/>
        <v>Syringes, Injecting</v>
      </c>
      <c r="AR119" t="s">
        <v>421</v>
      </c>
      <c r="AT119">
        <v>1</v>
      </c>
      <c r="AU119" t="s">
        <v>139</v>
      </c>
      <c r="AW119" t="s">
        <v>422</v>
      </c>
    </row>
    <row r="120" spans="1:49" x14ac:dyDescent="0.35">
      <c r="A120" t="s">
        <v>97</v>
      </c>
      <c r="B120" s="1">
        <v>44328</v>
      </c>
      <c r="C120" s="1">
        <v>44409</v>
      </c>
      <c r="D120">
        <v>1</v>
      </c>
      <c r="E120" t="s">
        <v>418</v>
      </c>
      <c r="G120" t="str">
        <f>("Syringe exchange is explicitly authorized by state law")</f>
        <v>Syringe exchange is explicitly authorized by state law</v>
      </c>
      <c r="H120" t="s">
        <v>418</v>
      </c>
      <c r="J120">
        <v>0</v>
      </c>
      <c r="M120">
        <v>1</v>
      </c>
      <c r="N120" t="s">
        <v>418</v>
      </c>
      <c r="P120">
        <v>0</v>
      </c>
      <c r="S120">
        <v>0</v>
      </c>
      <c r="V120">
        <v>0</v>
      </c>
      <c r="Y120">
        <v>0</v>
      </c>
      <c r="AB120" t="str">
        <f>("None")</f>
        <v>None</v>
      </c>
      <c r="AE120" t="str">
        <f>("None")</f>
        <v>None</v>
      </c>
      <c r="AH120">
        <v>1</v>
      </c>
      <c r="AI120" t="s">
        <v>419</v>
      </c>
      <c r="AK120" t="str">
        <f>("Law exempts SSP participants, State does not prohibit simple possession")</f>
        <v>Law exempts SSP participants, State does not prohibit simple possession</v>
      </c>
      <c r="AL120" t="s">
        <v>424</v>
      </c>
      <c r="AM120" t="s">
        <v>420</v>
      </c>
      <c r="AN120">
        <v>1</v>
      </c>
      <c r="AO120" t="s">
        <v>419</v>
      </c>
      <c r="AQ120" t="str">
        <f t="shared" si="15"/>
        <v>Syringes, Injecting</v>
      </c>
      <c r="AR120" t="s">
        <v>421</v>
      </c>
      <c r="AS120" t="s">
        <v>425</v>
      </c>
      <c r="AT120">
        <v>1</v>
      </c>
      <c r="AU120" t="s">
        <v>139</v>
      </c>
      <c r="AW120" t="s">
        <v>422</v>
      </c>
    </row>
    <row r="121" spans="1:49" x14ac:dyDescent="0.35">
      <c r="A121" t="s">
        <v>98</v>
      </c>
      <c r="B121" s="1">
        <v>43678</v>
      </c>
      <c r="C121" s="1">
        <v>43986</v>
      </c>
      <c r="D121">
        <v>1</v>
      </c>
      <c r="E121" t="s">
        <v>426</v>
      </c>
      <c r="G121" t="str">
        <f>("State law does not prohibit the free distribution of drug paraphernalia")</f>
        <v>State law does not prohibit the free distribution of drug paraphernalia</v>
      </c>
      <c r="H121" t="s">
        <v>427</v>
      </c>
      <c r="J121">
        <v>0</v>
      </c>
      <c r="M121">
        <v>0</v>
      </c>
      <c r="AH121">
        <v>1</v>
      </c>
      <c r="AI121" t="s">
        <v>427</v>
      </c>
      <c r="AK121" t="str">
        <f>("State does not prohibit simple possession")</f>
        <v>State does not prohibit simple possession</v>
      </c>
      <c r="AL121" t="s">
        <v>427</v>
      </c>
      <c r="AN121">
        <v>1</v>
      </c>
      <c r="AO121" t="s">
        <v>427</v>
      </c>
      <c r="AQ121" t="str">
        <f t="shared" si="15"/>
        <v>Syringes, Injecting</v>
      </c>
      <c r="AR121" t="s">
        <v>428</v>
      </c>
      <c r="AT121">
        <v>1</v>
      </c>
      <c r="AU121" t="s">
        <v>139</v>
      </c>
      <c r="AW121" t="s">
        <v>429</v>
      </c>
    </row>
    <row r="122" spans="1:49" x14ac:dyDescent="0.35">
      <c r="A122" t="s">
        <v>98</v>
      </c>
      <c r="B122" s="1">
        <v>43987</v>
      </c>
      <c r="C122" s="1">
        <v>44385</v>
      </c>
      <c r="D122">
        <v>1</v>
      </c>
      <c r="E122" t="s">
        <v>426</v>
      </c>
      <c r="G122" t="str">
        <f>("State law does not prohibit the free distribution of drug paraphernalia")</f>
        <v>State law does not prohibit the free distribution of drug paraphernalia</v>
      </c>
      <c r="H122" t="s">
        <v>427</v>
      </c>
      <c r="J122">
        <v>0</v>
      </c>
      <c r="M122">
        <v>0</v>
      </c>
      <c r="AH122">
        <v>1</v>
      </c>
      <c r="AI122" t="s">
        <v>427</v>
      </c>
      <c r="AK122" t="str">
        <f>("State does not prohibit simple possession")</f>
        <v>State does not prohibit simple possession</v>
      </c>
      <c r="AL122" t="s">
        <v>427</v>
      </c>
      <c r="AN122">
        <v>1</v>
      </c>
      <c r="AO122" t="s">
        <v>427</v>
      </c>
      <c r="AQ122" t="str">
        <f t="shared" si="15"/>
        <v>Syringes, Injecting</v>
      </c>
      <c r="AR122" t="s">
        <v>428</v>
      </c>
      <c r="AT122">
        <v>1</v>
      </c>
      <c r="AU122" t="s">
        <v>139</v>
      </c>
      <c r="AW122" t="s">
        <v>429</v>
      </c>
    </row>
    <row r="123" spans="1:49" x14ac:dyDescent="0.35">
      <c r="A123" t="s">
        <v>98</v>
      </c>
      <c r="B123" s="1">
        <v>44386</v>
      </c>
      <c r="C123" s="1">
        <v>44409</v>
      </c>
      <c r="D123">
        <v>1</v>
      </c>
      <c r="E123" t="s">
        <v>430</v>
      </c>
      <c r="G123" t="str">
        <f>("Syringe exchange is explicitly authorized by state law, State law does not prohibit the free distribution of drug paraphernalia")</f>
        <v>Syringe exchange is explicitly authorized by state law, State law does not prohibit the free distribution of drug paraphernalia</v>
      </c>
      <c r="H123" t="s">
        <v>431</v>
      </c>
      <c r="J123">
        <v>1</v>
      </c>
      <c r="K123" t="s">
        <v>432</v>
      </c>
      <c r="M123">
        <v>1</v>
      </c>
      <c r="N123" t="s">
        <v>433</v>
      </c>
      <c r="P123">
        <v>1</v>
      </c>
      <c r="Q123" t="s">
        <v>434</v>
      </c>
      <c r="S123">
        <v>0</v>
      </c>
      <c r="V123">
        <v>0</v>
      </c>
      <c r="W123" t="s">
        <v>435</v>
      </c>
      <c r="X123" t="s">
        <v>436</v>
      </c>
      <c r="Y123">
        <v>1</v>
      </c>
      <c r="Z123" t="s">
        <v>435</v>
      </c>
      <c r="AB123" t="str">
        <f>("Substance use disorder treatment services, HIV screening, Hepatitis screening, Sexually transmitted infections screening, Educational services, Naloxone services, Disposal services")</f>
        <v>Substance use disorder treatment services, HIV screening, Hepatitis screening, Sexually transmitted infections screening, Educational services, Naloxone services, Disposal services</v>
      </c>
      <c r="AC123" t="s">
        <v>437</v>
      </c>
      <c r="AE123" t="str">
        <f>("Substance use disorder treatment services, HIV screening, Hepatitis screening, Sexually transmitted infections screening, Educational services, Naloxone services, Disposal services")</f>
        <v>Substance use disorder treatment services, HIV screening, Hepatitis screening, Sexually transmitted infections screening, Educational services, Naloxone services, Disposal services</v>
      </c>
      <c r="AF123" t="s">
        <v>437</v>
      </c>
      <c r="AH123">
        <v>1</v>
      </c>
      <c r="AI123" t="s">
        <v>438</v>
      </c>
      <c r="AK123" t="str">
        <f>("Law exempts SSP participants, State does not prohibit simple possession")</f>
        <v>Law exempts SSP participants, State does not prohibit simple possession</v>
      </c>
      <c r="AL123" t="s">
        <v>438</v>
      </c>
      <c r="AN123">
        <v>1</v>
      </c>
      <c r="AO123" t="s">
        <v>427</v>
      </c>
      <c r="AQ123" t="str">
        <f t="shared" si="15"/>
        <v>Syringes, Injecting</v>
      </c>
      <c r="AR123" t="s">
        <v>428</v>
      </c>
      <c r="AT123">
        <v>1</v>
      </c>
      <c r="AU123" t="s">
        <v>139</v>
      </c>
      <c r="AW123" t="s">
        <v>429</v>
      </c>
    </row>
    <row r="124" spans="1:49" x14ac:dyDescent="0.35">
      <c r="A124" t="s">
        <v>99</v>
      </c>
      <c r="B124" s="1">
        <v>43678</v>
      </c>
      <c r="C124" s="1">
        <v>44196</v>
      </c>
      <c r="D124">
        <v>1</v>
      </c>
      <c r="E124" t="s">
        <v>439</v>
      </c>
      <c r="G124" t="str">
        <f>("The definition of drug paraphernalia explicitly excludes objects used for injecting drugs")</f>
        <v>The definition of drug paraphernalia explicitly excludes objects used for injecting drugs</v>
      </c>
      <c r="H124" t="s">
        <v>439</v>
      </c>
      <c r="J124">
        <v>0</v>
      </c>
      <c r="M124">
        <v>0</v>
      </c>
      <c r="AH124">
        <v>1</v>
      </c>
      <c r="AI124" t="s">
        <v>439</v>
      </c>
      <c r="AK124" t="str">
        <f>("Law explicitly excludes objects used for injecting drugs")</f>
        <v>Law explicitly excludes objects used for injecting drugs</v>
      </c>
      <c r="AL124" t="s">
        <v>439</v>
      </c>
      <c r="AN124">
        <v>1</v>
      </c>
      <c r="AO124" t="s">
        <v>440</v>
      </c>
      <c r="AQ124" t="str">
        <f>("Objects used for injecting drugs are explicitly excluded from the definition of drug paraphernalia  ")</f>
        <v xml:space="preserve">Objects used for injecting drugs are explicitly excluded from the definition of drug paraphernalia  </v>
      </c>
      <c r="AR124" t="s">
        <v>439</v>
      </c>
      <c r="AT124">
        <v>1</v>
      </c>
      <c r="AU124" t="s">
        <v>139</v>
      </c>
      <c r="AW124" t="s">
        <v>441</v>
      </c>
    </row>
    <row r="125" spans="1:49" x14ac:dyDescent="0.35">
      <c r="A125" t="s">
        <v>99</v>
      </c>
      <c r="B125" s="1">
        <v>44197</v>
      </c>
      <c r="C125" s="1">
        <v>44197</v>
      </c>
      <c r="D125">
        <v>1</v>
      </c>
      <c r="E125" t="s">
        <v>439</v>
      </c>
      <c r="G125" t="str">
        <f>("The definition of drug paraphernalia explicitly excludes objects used for injecting drugs")</f>
        <v>The definition of drug paraphernalia explicitly excludes objects used for injecting drugs</v>
      </c>
      <c r="H125" t="s">
        <v>439</v>
      </c>
      <c r="J125">
        <v>0</v>
      </c>
      <c r="M125">
        <v>0</v>
      </c>
      <c r="AH125">
        <v>1</v>
      </c>
      <c r="AI125" t="s">
        <v>439</v>
      </c>
      <c r="AK125" t="str">
        <f>("Law explicitly excludes objects used for injecting drugs")</f>
        <v>Law explicitly excludes objects used for injecting drugs</v>
      </c>
      <c r="AL125" t="s">
        <v>439</v>
      </c>
      <c r="AN125">
        <v>1</v>
      </c>
      <c r="AO125" t="s">
        <v>440</v>
      </c>
      <c r="AQ125" t="str">
        <f>("Objects used for injecting drugs are explicitly excluded from the definition of drug paraphernalia  ")</f>
        <v xml:space="preserve">Objects used for injecting drugs are explicitly excluded from the definition of drug paraphernalia  </v>
      </c>
      <c r="AR125" t="s">
        <v>439</v>
      </c>
      <c r="AT125">
        <v>1</v>
      </c>
      <c r="AU125" t="s">
        <v>139</v>
      </c>
      <c r="AW125" t="s">
        <v>441</v>
      </c>
    </row>
    <row r="126" spans="1:49" x14ac:dyDescent="0.35">
      <c r="A126" t="s">
        <v>99</v>
      </c>
      <c r="B126" s="1">
        <v>44198</v>
      </c>
      <c r="C126" s="1">
        <v>44409</v>
      </c>
      <c r="D126">
        <v>1</v>
      </c>
      <c r="E126" t="s">
        <v>439</v>
      </c>
      <c r="G126" t="str">
        <f>("The definition of drug paraphernalia explicitly excludes objects used for injecting drugs")</f>
        <v>The definition of drug paraphernalia explicitly excludes objects used for injecting drugs</v>
      </c>
      <c r="H126" t="s">
        <v>439</v>
      </c>
      <c r="J126">
        <v>0</v>
      </c>
      <c r="M126">
        <v>0</v>
      </c>
      <c r="AH126">
        <v>1</v>
      </c>
      <c r="AI126" t="s">
        <v>439</v>
      </c>
      <c r="AK126" t="str">
        <f>("Law explicitly excludes objects used for injecting drugs")</f>
        <v>Law explicitly excludes objects used for injecting drugs</v>
      </c>
      <c r="AL126" t="s">
        <v>439</v>
      </c>
      <c r="AN126">
        <v>1</v>
      </c>
      <c r="AO126" t="s">
        <v>440</v>
      </c>
      <c r="AQ126" t="str">
        <f>("Objects used for injecting drugs are explicitly excluded from the definition of drug paraphernalia  ")</f>
        <v xml:space="preserve">Objects used for injecting drugs are explicitly excluded from the definition of drug paraphernalia  </v>
      </c>
      <c r="AR126" t="s">
        <v>439</v>
      </c>
      <c r="AT126">
        <v>1</v>
      </c>
      <c r="AU126" t="s">
        <v>139</v>
      </c>
      <c r="AW126" t="s">
        <v>441</v>
      </c>
    </row>
    <row r="127" spans="1:49" x14ac:dyDescent="0.35">
      <c r="A127" t="s">
        <v>100</v>
      </c>
      <c r="B127" s="1">
        <v>43678</v>
      </c>
      <c r="C127" s="1">
        <v>44409</v>
      </c>
      <c r="D127">
        <v>0</v>
      </c>
      <c r="M127">
        <v>0</v>
      </c>
      <c r="AH127">
        <v>1</v>
      </c>
      <c r="AI127" t="s">
        <v>442</v>
      </c>
      <c r="AK127" t="str">
        <f>("State does not prohibit simple possession")</f>
        <v>State does not prohibit simple possession</v>
      </c>
      <c r="AL127" t="s">
        <v>442</v>
      </c>
      <c r="AN127">
        <v>1</v>
      </c>
      <c r="AO127" t="s">
        <v>442</v>
      </c>
      <c r="AQ127" t="str">
        <f>("Injecting")</f>
        <v>Injecting</v>
      </c>
      <c r="AR127" t="s">
        <v>443</v>
      </c>
      <c r="AT127">
        <v>0</v>
      </c>
      <c r="AU127" t="s">
        <v>139</v>
      </c>
      <c r="AW127" t="s">
        <v>444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Summary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Hess</dc:creator>
  <cp:keywords/>
  <dc:description/>
  <cp:lastModifiedBy>Lizzy Platt</cp:lastModifiedBy>
  <cp:revision/>
  <dcterms:created xsi:type="dcterms:W3CDTF">2022-03-01T14:18:01Z</dcterms:created>
  <dcterms:modified xsi:type="dcterms:W3CDTF">2022-03-01T20:27:55Z</dcterms:modified>
  <cp:category/>
  <cp:contentStatus/>
</cp:coreProperties>
</file>