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adhu\Downloads\"/>
    </mc:Choice>
  </mc:AlternateContent>
  <xr:revisionPtr revIDLastSave="0" documentId="13_ncr:1_{6B02CB8A-B198-47CF-AEB5-6EBB0C1E3E3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University TH Marks" sheetId="1" r:id="rId1"/>
    <sheet name="Internal Assessment marks" sheetId="2" r:id="rId2"/>
    <sheet name="Course Exit survey" sheetId="3" r:id="rId3"/>
    <sheet name="Course Exit survey old" sheetId="4" state="hidden" r:id="rId4"/>
    <sheet name="CO Attainment" sheetId="5" r:id="rId5"/>
    <sheet name="PSO Attainmen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6CIq4La7XpThOiF84TAAhCBD+qw=="/>
    </ext>
  </extLst>
</workbook>
</file>

<file path=xl/calcChain.xml><?xml version="1.0" encoding="utf-8"?>
<calcChain xmlns="http://schemas.openxmlformats.org/spreadsheetml/2006/main">
  <c r="G19" i="6" l="1"/>
  <c r="E19" i="6"/>
  <c r="P24" i="5"/>
  <c r="I24" i="5"/>
  <c r="P16" i="5"/>
  <c r="I16" i="5"/>
  <c r="G16" i="5"/>
  <c r="G24" i="5" s="1"/>
  <c r="F16" i="5"/>
  <c r="F24" i="5" s="1"/>
  <c r="E16" i="5"/>
  <c r="E24" i="5" s="1"/>
  <c r="O86" i="4"/>
  <c r="M86" i="4"/>
  <c r="K86" i="4"/>
  <c r="I86" i="4"/>
  <c r="G86" i="4"/>
  <c r="E86" i="4"/>
  <c r="P86" i="4" s="1"/>
  <c r="P85" i="4"/>
  <c r="N85" i="4"/>
  <c r="L85" i="4"/>
  <c r="J85" i="4"/>
  <c r="H85" i="4"/>
  <c r="F85" i="4"/>
  <c r="P84" i="4"/>
  <c r="N84" i="4"/>
  <c r="L84" i="4"/>
  <c r="J84" i="4"/>
  <c r="H84" i="4"/>
  <c r="F84" i="4"/>
  <c r="P83" i="4"/>
  <c r="N83" i="4"/>
  <c r="L83" i="4"/>
  <c r="J83" i="4"/>
  <c r="H83" i="4"/>
  <c r="F83" i="4"/>
  <c r="P82" i="4"/>
  <c r="N82" i="4"/>
  <c r="L82" i="4"/>
  <c r="J82" i="4"/>
  <c r="H82" i="4"/>
  <c r="F82" i="4"/>
  <c r="P81" i="4"/>
  <c r="N81" i="4"/>
  <c r="L81" i="4"/>
  <c r="J81" i="4"/>
  <c r="H81" i="4"/>
  <c r="F81" i="4"/>
  <c r="P80" i="4"/>
  <c r="N80" i="4"/>
  <c r="L80" i="4"/>
  <c r="J80" i="4"/>
  <c r="H80" i="4"/>
  <c r="F80" i="4"/>
  <c r="P79" i="4"/>
  <c r="N79" i="4"/>
  <c r="L79" i="4"/>
  <c r="J79" i="4"/>
  <c r="H79" i="4"/>
  <c r="F79" i="4"/>
  <c r="P78" i="4"/>
  <c r="N78" i="4"/>
  <c r="L78" i="4"/>
  <c r="J78" i="4"/>
  <c r="H78" i="4"/>
  <c r="F78" i="4"/>
  <c r="P77" i="4"/>
  <c r="N77" i="4"/>
  <c r="L77" i="4"/>
  <c r="J77" i="4"/>
  <c r="H77" i="4"/>
  <c r="F77" i="4"/>
  <c r="P76" i="4"/>
  <c r="N76" i="4"/>
  <c r="L76" i="4"/>
  <c r="J76" i="4"/>
  <c r="H76" i="4"/>
  <c r="F76" i="4"/>
  <c r="P75" i="4"/>
  <c r="N75" i="4"/>
  <c r="L75" i="4"/>
  <c r="J75" i="4"/>
  <c r="H75" i="4"/>
  <c r="F75" i="4"/>
  <c r="P74" i="4"/>
  <c r="N74" i="4"/>
  <c r="L74" i="4"/>
  <c r="J74" i="4"/>
  <c r="H74" i="4"/>
  <c r="F74" i="4"/>
  <c r="P73" i="4"/>
  <c r="N73" i="4"/>
  <c r="L73" i="4"/>
  <c r="J73" i="4"/>
  <c r="H73" i="4"/>
  <c r="F73" i="4"/>
  <c r="P72" i="4"/>
  <c r="N72" i="4"/>
  <c r="L72" i="4"/>
  <c r="J72" i="4"/>
  <c r="H72" i="4"/>
  <c r="F72" i="4"/>
  <c r="P71" i="4"/>
  <c r="N71" i="4"/>
  <c r="L71" i="4"/>
  <c r="J71" i="4"/>
  <c r="H71" i="4"/>
  <c r="F71" i="4"/>
  <c r="P70" i="4"/>
  <c r="N70" i="4"/>
  <c r="L70" i="4"/>
  <c r="J70" i="4"/>
  <c r="H70" i="4"/>
  <c r="F70" i="4"/>
  <c r="P69" i="4"/>
  <c r="N69" i="4"/>
  <c r="L69" i="4"/>
  <c r="J69" i="4"/>
  <c r="H69" i="4"/>
  <c r="F69" i="4"/>
  <c r="P68" i="4"/>
  <c r="N68" i="4"/>
  <c r="L68" i="4"/>
  <c r="J68" i="4"/>
  <c r="H68" i="4"/>
  <c r="F68" i="4"/>
  <c r="P67" i="4"/>
  <c r="N67" i="4"/>
  <c r="L67" i="4"/>
  <c r="J67" i="4"/>
  <c r="H67" i="4"/>
  <c r="F67" i="4"/>
  <c r="P66" i="4"/>
  <c r="N66" i="4"/>
  <c r="L66" i="4"/>
  <c r="J66" i="4"/>
  <c r="H66" i="4"/>
  <c r="F66" i="4"/>
  <c r="P65" i="4"/>
  <c r="N65" i="4"/>
  <c r="L65" i="4"/>
  <c r="J65" i="4"/>
  <c r="H65" i="4"/>
  <c r="F65" i="4"/>
  <c r="P64" i="4"/>
  <c r="N64" i="4"/>
  <c r="L64" i="4"/>
  <c r="J64" i="4"/>
  <c r="H64" i="4"/>
  <c r="F64" i="4"/>
  <c r="P63" i="4"/>
  <c r="N63" i="4"/>
  <c r="L63" i="4"/>
  <c r="J63" i="4"/>
  <c r="H63" i="4"/>
  <c r="F63" i="4"/>
  <c r="P62" i="4"/>
  <c r="N62" i="4"/>
  <c r="L62" i="4"/>
  <c r="J62" i="4"/>
  <c r="H62" i="4"/>
  <c r="F62" i="4"/>
  <c r="P61" i="4"/>
  <c r="N61" i="4"/>
  <c r="L61" i="4"/>
  <c r="J61" i="4"/>
  <c r="H61" i="4"/>
  <c r="F61" i="4"/>
  <c r="P60" i="4"/>
  <c r="N60" i="4"/>
  <c r="L60" i="4"/>
  <c r="J60" i="4"/>
  <c r="H60" i="4"/>
  <c r="F60" i="4"/>
  <c r="P59" i="4"/>
  <c r="N59" i="4"/>
  <c r="L59" i="4"/>
  <c r="J59" i="4"/>
  <c r="H59" i="4"/>
  <c r="F59" i="4"/>
  <c r="P58" i="4"/>
  <c r="N58" i="4"/>
  <c r="L58" i="4"/>
  <c r="J58" i="4"/>
  <c r="H58" i="4"/>
  <c r="F58" i="4"/>
  <c r="P57" i="4"/>
  <c r="N57" i="4"/>
  <c r="L57" i="4"/>
  <c r="J57" i="4"/>
  <c r="H57" i="4"/>
  <c r="F57" i="4"/>
  <c r="P56" i="4"/>
  <c r="N56" i="4"/>
  <c r="L56" i="4"/>
  <c r="J56" i="4"/>
  <c r="H56" i="4"/>
  <c r="F56" i="4"/>
  <c r="P55" i="4"/>
  <c r="N55" i="4"/>
  <c r="L55" i="4"/>
  <c r="J55" i="4"/>
  <c r="H55" i="4"/>
  <c r="F55" i="4"/>
  <c r="P54" i="4"/>
  <c r="N54" i="4"/>
  <c r="L54" i="4"/>
  <c r="J54" i="4"/>
  <c r="H54" i="4"/>
  <c r="F54" i="4"/>
  <c r="P53" i="4"/>
  <c r="N53" i="4"/>
  <c r="L53" i="4"/>
  <c r="J53" i="4"/>
  <c r="H53" i="4"/>
  <c r="F53" i="4"/>
  <c r="P52" i="4"/>
  <c r="N52" i="4"/>
  <c r="L52" i="4"/>
  <c r="J52" i="4"/>
  <c r="H52" i="4"/>
  <c r="F52" i="4"/>
  <c r="P51" i="4"/>
  <c r="N51" i="4"/>
  <c r="L51" i="4"/>
  <c r="J51" i="4"/>
  <c r="H51" i="4"/>
  <c r="F51" i="4"/>
  <c r="P50" i="4"/>
  <c r="N50" i="4"/>
  <c r="L50" i="4"/>
  <c r="J50" i="4"/>
  <c r="H50" i="4"/>
  <c r="F50" i="4"/>
  <c r="P49" i="4"/>
  <c r="N49" i="4"/>
  <c r="L49" i="4"/>
  <c r="J49" i="4"/>
  <c r="H49" i="4"/>
  <c r="F49" i="4"/>
  <c r="P48" i="4"/>
  <c r="N48" i="4"/>
  <c r="L48" i="4"/>
  <c r="J48" i="4"/>
  <c r="H48" i="4"/>
  <c r="F48" i="4"/>
  <c r="P47" i="4"/>
  <c r="N47" i="4"/>
  <c r="L47" i="4"/>
  <c r="J47" i="4"/>
  <c r="H47" i="4"/>
  <c r="F47" i="4"/>
  <c r="P46" i="4"/>
  <c r="N46" i="4"/>
  <c r="L46" i="4"/>
  <c r="J46" i="4"/>
  <c r="H46" i="4"/>
  <c r="F46" i="4"/>
  <c r="P45" i="4"/>
  <c r="N45" i="4"/>
  <c r="L45" i="4"/>
  <c r="J45" i="4"/>
  <c r="H45" i="4"/>
  <c r="F45" i="4"/>
  <c r="P44" i="4"/>
  <c r="N44" i="4"/>
  <c r="L44" i="4"/>
  <c r="J44" i="4"/>
  <c r="H44" i="4"/>
  <c r="F44" i="4"/>
  <c r="P43" i="4"/>
  <c r="N43" i="4"/>
  <c r="L43" i="4"/>
  <c r="J43" i="4"/>
  <c r="H43" i="4"/>
  <c r="F43" i="4"/>
  <c r="P42" i="4"/>
  <c r="N42" i="4"/>
  <c r="L42" i="4"/>
  <c r="J42" i="4"/>
  <c r="H42" i="4"/>
  <c r="F42" i="4"/>
  <c r="P41" i="4"/>
  <c r="N41" i="4"/>
  <c r="L41" i="4"/>
  <c r="J41" i="4"/>
  <c r="H41" i="4"/>
  <c r="F41" i="4"/>
  <c r="P40" i="4"/>
  <c r="N40" i="4"/>
  <c r="L40" i="4"/>
  <c r="J40" i="4"/>
  <c r="H40" i="4"/>
  <c r="F40" i="4"/>
  <c r="P39" i="4"/>
  <c r="N39" i="4"/>
  <c r="L39" i="4"/>
  <c r="J39" i="4"/>
  <c r="H39" i="4"/>
  <c r="F39" i="4"/>
  <c r="P38" i="4"/>
  <c r="N38" i="4"/>
  <c r="L38" i="4"/>
  <c r="J38" i="4"/>
  <c r="H38" i="4"/>
  <c r="F38" i="4"/>
  <c r="P37" i="4"/>
  <c r="N37" i="4"/>
  <c r="L37" i="4"/>
  <c r="J37" i="4"/>
  <c r="H37" i="4"/>
  <c r="F37" i="4"/>
  <c r="P36" i="4"/>
  <c r="N36" i="4"/>
  <c r="L36" i="4"/>
  <c r="J36" i="4"/>
  <c r="H36" i="4"/>
  <c r="F36" i="4"/>
  <c r="P35" i="4"/>
  <c r="N35" i="4"/>
  <c r="L35" i="4"/>
  <c r="J35" i="4"/>
  <c r="H35" i="4"/>
  <c r="F35" i="4"/>
  <c r="P34" i="4"/>
  <c r="N34" i="4"/>
  <c r="L34" i="4"/>
  <c r="J34" i="4"/>
  <c r="H34" i="4"/>
  <c r="F34" i="4"/>
  <c r="P33" i="4"/>
  <c r="N33" i="4"/>
  <c r="L33" i="4"/>
  <c r="J33" i="4"/>
  <c r="H33" i="4"/>
  <c r="F33" i="4"/>
  <c r="P32" i="4"/>
  <c r="N32" i="4"/>
  <c r="L32" i="4"/>
  <c r="J32" i="4"/>
  <c r="H32" i="4"/>
  <c r="F32" i="4"/>
  <c r="P31" i="4"/>
  <c r="N31" i="4"/>
  <c r="L31" i="4"/>
  <c r="J31" i="4"/>
  <c r="H31" i="4"/>
  <c r="F31" i="4"/>
  <c r="P30" i="4"/>
  <c r="N30" i="4"/>
  <c r="L30" i="4"/>
  <c r="J30" i="4"/>
  <c r="H30" i="4"/>
  <c r="F30" i="4"/>
  <c r="P29" i="4"/>
  <c r="N29" i="4"/>
  <c r="L29" i="4"/>
  <c r="J29" i="4"/>
  <c r="H29" i="4"/>
  <c r="F29" i="4"/>
  <c r="P28" i="4"/>
  <c r="N28" i="4"/>
  <c r="L28" i="4"/>
  <c r="J28" i="4"/>
  <c r="H28" i="4"/>
  <c r="F28" i="4"/>
  <c r="P27" i="4"/>
  <c r="N27" i="4"/>
  <c r="L27" i="4"/>
  <c r="J27" i="4"/>
  <c r="H27" i="4"/>
  <c r="F27" i="4"/>
  <c r="P26" i="4"/>
  <c r="N26" i="4"/>
  <c r="L26" i="4"/>
  <c r="J26" i="4"/>
  <c r="H26" i="4"/>
  <c r="F26" i="4"/>
  <c r="P25" i="4"/>
  <c r="N25" i="4"/>
  <c r="L25" i="4"/>
  <c r="J25" i="4"/>
  <c r="H25" i="4"/>
  <c r="F25" i="4"/>
  <c r="P24" i="4"/>
  <c r="N24" i="4"/>
  <c r="L24" i="4"/>
  <c r="J24" i="4"/>
  <c r="H24" i="4"/>
  <c r="F24" i="4"/>
  <c r="P23" i="4"/>
  <c r="N23" i="4"/>
  <c r="L23" i="4"/>
  <c r="J23" i="4"/>
  <c r="H23" i="4"/>
  <c r="F23" i="4"/>
  <c r="P22" i="4"/>
  <c r="N22" i="4"/>
  <c r="L22" i="4"/>
  <c r="J22" i="4"/>
  <c r="H22" i="4"/>
  <c r="F22" i="4"/>
  <c r="P21" i="4"/>
  <c r="N21" i="4"/>
  <c r="L21" i="4"/>
  <c r="J21" i="4"/>
  <c r="H21" i="4"/>
  <c r="F21" i="4"/>
  <c r="P20" i="4"/>
  <c r="N20" i="4"/>
  <c r="L20" i="4"/>
  <c r="J20" i="4"/>
  <c r="H20" i="4"/>
  <c r="F20" i="4"/>
  <c r="P19" i="4"/>
  <c r="N19" i="4"/>
  <c r="L19" i="4"/>
  <c r="J19" i="4"/>
  <c r="H19" i="4"/>
  <c r="F19" i="4"/>
  <c r="P18" i="4"/>
  <c r="N18" i="4"/>
  <c r="L18" i="4"/>
  <c r="J18" i="4"/>
  <c r="H18" i="4"/>
  <c r="F18" i="4"/>
  <c r="P17" i="4"/>
  <c r="N17" i="4"/>
  <c r="L17" i="4"/>
  <c r="J17" i="4"/>
  <c r="H17" i="4"/>
  <c r="F17" i="4"/>
  <c r="P16" i="4"/>
  <c r="N16" i="4"/>
  <c r="L16" i="4"/>
  <c r="J16" i="4"/>
  <c r="H16" i="4"/>
  <c r="F16" i="4"/>
  <c r="P15" i="4"/>
  <c r="N15" i="4"/>
  <c r="L15" i="4"/>
  <c r="J15" i="4"/>
  <c r="H15" i="4"/>
  <c r="F15" i="4"/>
  <c r="P14" i="4"/>
  <c r="N14" i="4"/>
  <c r="L14" i="4"/>
  <c r="J14" i="4"/>
  <c r="H14" i="4"/>
  <c r="F14" i="4"/>
  <c r="P13" i="4"/>
  <c r="P88" i="4" s="1"/>
  <c r="N13" i="4"/>
  <c r="N87" i="4" s="1"/>
  <c r="N90" i="4" s="1"/>
  <c r="L13" i="4"/>
  <c r="L87" i="4" s="1"/>
  <c r="L90" i="4" s="1"/>
  <c r="J13" i="4"/>
  <c r="J87" i="4" s="1"/>
  <c r="J90" i="4" s="1"/>
  <c r="H13" i="4"/>
  <c r="H87" i="4" s="1"/>
  <c r="H90" i="4" s="1"/>
  <c r="F13" i="4"/>
  <c r="F89" i="4" s="1"/>
  <c r="I88" i="3"/>
  <c r="H88" i="3"/>
  <c r="G88" i="3"/>
  <c r="J87" i="3"/>
  <c r="J88" i="3" s="1"/>
  <c r="I87" i="3"/>
  <c r="H87" i="3"/>
  <c r="G87" i="3"/>
  <c r="F87" i="3"/>
  <c r="F88" i="3" s="1"/>
  <c r="E87" i="3"/>
  <c r="E88" i="3" s="1"/>
  <c r="J86" i="3"/>
  <c r="I86" i="3"/>
  <c r="H86" i="3"/>
  <c r="G86" i="3"/>
  <c r="F86" i="3"/>
  <c r="E86" i="3"/>
  <c r="Q86" i="2"/>
  <c r="O86" i="2"/>
  <c r="M86" i="2"/>
  <c r="J86" i="2"/>
  <c r="H86" i="2"/>
  <c r="F86" i="2"/>
  <c r="R85" i="2"/>
  <c r="P85" i="2"/>
  <c r="N85" i="2"/>
  <c r="K85" i="2"/>
  <c r="I85" i="2"/>
  <c r="G85" i="2"/>
  <c r="R84" i="2"/>
  <c r="P84" i="2"/>
  <c r="N84" i="2"/>
  <c r="K84" i="2"/>
  <c r="I84" i="2"/>
  <c r="G84" i="2"/>
  <c r="R83" i="2"/>
  <c r="P83" i="2"/>
  <c r="N83" i="2"/>
  <c r="K83" i="2"/>
  <c r="I83" i="2"/>
  <c r="G83" i="2"/>
  <c r="R82" i="2"/>
  <c r="P82" i="2"/>
  <c r="N82" i="2"/>
  <c r="K82" i="2"/>
  <c r="I82" i="2"/>
  <c r="G82" i="2"/>
  <c r="R81" i="2"/>
  <c r="P81" i="2"/>
  <c r="N81" i="2"/>
  <c r="K81" i="2"/>
  <c r="I81" i="2"/>
  <c r="G81" i="2"/>
  <c r="R80" i="2"/>
  <c r="P80" i="2"/>
  <c r="N80" i="2"/>
  <c r="K80" i="2"/>
  <c r="I80" i="2"/>
  <c r="G80" i="2"/>
  <c r="R79" i="2"/>
  <c r="P79" i="2"/>
  <c r="N79" i="2"/>
  <c r="K79" i="2"/>
  <c r="I79" i="2"/>
  <c r="G79" i="2"/>
  <c r="R78" i="2"/>
  <c r="P78" i="2"/>
  <c r="N78" i="2"/>
  <c r="K78" i="2"/>
  <c r="I78" i="2"/>
  <c r="G78" i="2"/>
  <c r="R77" i="2"/>
  <c r="P77" i="2"/>
  <c r="N77" i="2"/>
  <c r="K77" i="2"/>
  <c r="I77" i="2"/>
  <c r="G77" i="2"/>
  <c r="R76" i="2"/>
  <c r="P76" i="2"/>
  <c r="N76" i="2"/>
  <c r="K76" i="2"/>
  <c r="I76" i="2"/>
  <c r="G76" i="2"/>
  <c r="R75" i="2"/>
  <c r="P75" i="2"/>
  <c r="N75" i="2"/>
  <c r="K75" i="2"/>
  <c r="I75" i="2"/>
  <c r="G75" i="2"/>
  <c r="R74" i="2"/>
  <c r="P74" i="2"/>
  <c r="N74" i="2"/>
  <c r="K74" i="2"/>
  <c r="I74" i="2"/>
  <c r="G74" i="2"/>
  <c r="R73" i="2"/>
  <c r="P73" i="2"/>
  <c r="N73" i="2"/>
  <c r="K73" i="2"/>
  <c r="I73" i="2"/>
  <c r="G73" i="2"/>
  <c r="R72" i="2"/>
  <c r="P72" i="2"/>
  <c r="N72" i="2"/>
  <c r="K72" i="2"/>
  <c r="I72" i="2"/>
  <c r="G72" i="2"/>
  <c r="R71" i="2"/>
  <c r="P71" i="2"/>
  <c r="N71" i="2"/>
  <c r="K71" i="2"/>
  <c r="I71" i="2"/>
  <c r="G71" i="2"/>
  <c r="R70" i="2"/>
  <c r="P70" i="2"/>
  <c r="N70" i="2"/>
  <c r="K70" i="2"/>
  <c r="I70" i="2"/>
  <c r="G70" i="2"/>
  <c r="R69" i="2"/>
  <c r="P69" i="2"/>
  <c r="N69" i="2"/>
  <c r="K69" i="2"/>
  <c r="I69" i="2"/>
  <c r="G69" i="2"/>
  <c r="R68" i="2"/>
  <c r="P68" i="2"/>
  <c r="N68" i="2"/>
  <c r="K68" i="2"/>
  <c r="I68" i="2"/>
  <c r="G68" i="2"/>
  <c r="R67" i="2"/>
  <c r="P67" i="2"/>
  <c r="N67" i="2"/>
  <c r="K67" i="2"/>
  <c r="I67" i="2"/>
  <c r="G67" i="2"/>
  <c r="R66" i="2"/>
  <c r="P66" i="2"/>
  <c r="N66" i="2"/>
  <c r="K66" i="2"/>
  <c r="I66" i="2"/>
  <c r="G66" i="2"/>
  <c r="R65" i="2"/>
  <c r="P65" i="2"/>
  <c r="N65" i="2"/>
  <c r="K65" i="2"/>
  <c r="I65" i="2"/>
  <c r="G65" i="2"/>
  <c r="R64" i="2"/>
  <c r="P64" i="2"/>
  <c r="N64" i="2"/>
  <c r="K64" i="2"/>
  <c r="I64" i="2"/>
  <c r="G64" i="2"/>
  <c r="R63" i="2"/>
  <c r="P63" i="2"/>
  <c r="N63" i="2"/>
  <c r="K63" i="2"/>
  <c r="I63" i="2"/>
  <c r="G63" i="2"/>
  <c r="R62" i="2"/>
  <c r="P62" i="2"/>
  <c r="N62" i="2"/>
  <c r="K62" i="2"/>
  <c r="I62" i="2"/>
  <c r="G62" i="2"/>
  <c r="R61" i="2"/>
  <c r="P61" i="2"/>
  <c r="N61" i="2"/>
  <c r="K61" i="2"/>
  <c r="I61" i="2"/>
  <c r="G61" i="2"/>
  <c r="R60" i="2"/>
  <c r="P60" i="2"/>
  <c r="N60" i="2"/>
  <c r="K60" i="2"/>
  <c r="I60" i="2"/>
  <c r="G60" i="2"/>
  <c r="R59" i="2"/>
  <c r="P59" i="2"/>
  <c r="N59" i="2"/>
  <c r="K59" i="2"/>
  <c r="I59" i="2"/>
  <c r="G59" i="2"/>
  <c r="R58" i="2"/>
  <c r="P58" i="2"/>
  <c r="N58" i="2"/>
  <c r="K58" i="2"/>
  <c r="I58" i="2"/>
  <c r="G58" i="2"/>
  <c r="R57" i="2"/>
  <c r="P57" i="2"/>
  <c r="N57" i="2"/>
  <c r="K57" i="2"/>
  <c r="I57" i="2"/>
  <c r="G57" i="2"/>
  <c r="R56" i="2"/>
  <c r="P56" i="2"/>
  <c r="N56" i="2"/>
  <c r="K56" i="2"/>
  <c r="I56" i="2"/>
  <c r="G56" i="2"/>
  <c r="R55" i="2"/>
  <c r="P55" i="2"/>
  <c r="N55" i="2"/>
  <c r="K55" i="2"/>
  <c r="I55" i="2"/>
  <c r="G55" i="2"/>
  <c r="R54" i="2"/>
  <c r="P54" i="2"/>
  <c r="N54" i="2"/>
  <c r="K54" i="2"/>
  <c r="I54" i="2"/>
  <c r="G54" i="2"/>
  <c r="R53" i="2"/>
  <c r="P53" i="2"/>
  <c r="N53" i="2"/>
  <c r="K53" i="2"/>
  <c r="I53" i="2"/>
  <c r="G53" i="2"/>
  <c r="R52" i="2"/>
  <c r="P52" i="2"/>
  <c r="N52" i="2"/>
  <c r="K52" i="2"/>
  <c r="I52" i="2"/>
  <c r="G52" i="2"/>
  <c r="R51" i="2"/>
  <c r="P51" i="2"/>
  <c r="N51" i="2"/>
  <c r="K51" i="2"/>
  <c r="I51" i="2"/>
  <c r="G51" i="2"/>
  <c r="R50" i="2"/>
  <c r="P50" i="2"/>
  <c r="N50" i="2"/>
  <c r="K50" i="2"/>
  <c r="I50" i="2"/>
  <c r="G50" i="2"/>
  <c r="R49" i="2"/>
  <c r="P49" i="2"/>
  <c r="N49" i="2"/>
  <c r="K49" i="2"/>
  <c r="I49" i="2"/>
  <c r="G49" i="2"/>
  <c r="R48" i="2"/>
  <c r="P48" i="2"/>
  <c r="N48" i="2"/>
  <c r="K48" i="2"/>
  <c r="I48" i="2"/>
  <c r="G48" i="2"/>
  <c r="R47" i="2"/>
  <c r="P47" i="2"/>
  <c r="N47" i="2"/>
  <c r="K47" i="2"/>
  <c r="I47" i="2"/>
  <c r="G47" i="2"/>
  <c r="R46" i="2"/>
  <c r="P46" i="2"/>
  <c r="N46" i="2"/>
  <c r="K46" i="2"/>
  <c r="I46" i="2"/>
  <c r="G46" i="2"/>
  <c r="R45" i="2"/>
  <c r="P45" i="2"/>
  <c r="N45" i="2"/>
  <c r="K45" i="2"/>
  <c r="I45" i="2"/>
  <c r="G45" i="2"/>
  <c r="R44" i="2"/>
  <c r="P44" i="2"/>
  <c r="N44" i="2"/>
  <c r="K44" i="2"/>
  <c r="I44" i="2"/>
  <c r="G44" i="2"/>
  <c r="R43" i="2"/>
  <c r="P43" i="2"/>
  <c r="N43" i="2"/>
  <c r="K43" i="2"/>
  <c r="I43" i="2"/>
  <c r="G43" i="2"/>
  <c r="R42" i="2"/>
  <c r="P42" i="2"/>
  <c r="N42" i="2"/>
  <c r="K42" i="2"/>
  <c r="I42" i="2"/>
  <c r="G42" i="2"/>
  <c r="R41" i="2"/>
  <c r="P41" i="2"/>
  <c r="N41" i="2"/>
  <c r="K41" i="2"/>
  <c r="I41" i="2"/>
  <c r="G41" i="2"/>
  <c r="R40" i="2"/>
  <c r="P40" i="2"/>
  <c r="N40" i="2"/>
  <c r="K40" i="2"/>
  <c r="I40" i="2"/>
  <c r="G40" i="2"/>
  <c r="R39" i="2"/>
  <c r="P39" i="2"/>
  <c r="N39" i="2"/>
  <c r="K39" i="2"/>
  <c r="I39" i="2"/>
  <c r="G39" i="2"/>
  <c r="R38" i="2"/>
  <c r="P38" i="2"/>
  <c r="N38" i="2"/>
  <c r="K38" i="2"/>
  <c r="I38" i="2"/>
  <c r="G38" i="2"/>
  <c r="R37" i="2"/>
  <c r="P37" i="2"/>
  <c r="N37" i="2"/>
  <c r="K37" i="2"/>
  <c r="I37" i="2"/>
  <c r="G37" i="2"/>
  <c r="R36" i="2"/>
  <c r="P36" i="2"/>
  <c r="N36" i="2"/>
  <c r="K36" i="2"/>
  <c r="I36" i="2"/>
  <c r="G36" i="2"/>
  <c r="R35" i="2"/>
  <c r="P35" i="2"/>
  <c r="N35" i="2"/>
  <c r="K35" i="2"/>
  <c r="I35" i="2"/>
  <c r="G35" i="2"/>
  <c r="R34" i="2"/>
  <c r="P34" i="2"/>
  <c r="N34" i="2"/>
  <c r="K34" i="2"/>
  <c r="I34" i="2"/>
  <c r="G34" i="2"/>
  <c r="R33" i="2"/>
  <c r="P33" i="2"/>
  <c r="N33" i="2"/>
  <c r="K33" i="2"/>
  <c r="I33" i="2"/>
  <c r="G33" i="2"/>
  <c r="R32" i="2"/>
  <c r="P32" i="2"/>
  <c r="N32" i="2"/>
  <c r="K32" i="2"/>
  <c r="I32" i="2"/>
  <c r="G32" i="2"/>
  <c r="R31" i="2"/>
  <c r="P31" i="2"/>
  <c r="N31" i="2"/>
  <c r="K31" i="2"/>
  <c r="I31" i="2"/>
  <c r="G31" i="2"/>
  <c r="R30" i="2"/>
  <c r="P30" i="2"/>
  <c r="N30" i="2"/>
  <c r="K30" i="2"/>
  <c r="I30" i="2"/>
  <c r="G30" i="2"/>
  <c r="R29" i="2"/>
  <c r="P29" i="2"/>
  <c r="N29" i="2"/>
  <c r="K29" i="2"/>
  <c r="I29" i="2"/>
  <c r="G29" i="2"/>
  <c r="R28" i="2"/>
  <c r="P28" i="2"/>
  <c r="N28" i="2"/>
  <c r="K28" i="2"/>
  <c r="I28" i="2"/>
  <c r="G28" i="2"/>
  <c r="R27" i="2"/>
  <c r="P27" i="2"/>
  <c r="N27" i="2"/>
  <c r="K27" i="2"/>
  <c r="I27" i="2"/>
  <c r="G27" i="2"/>
  <c r="R26" i="2"/>
  <c r="P26" i="2"/>
  <c r="N26" i="2"/>
  <c r="K26" i="2"/>
  <c r="I26" i="2"/>
  <c r="G26" i="2"/>
  <c r="R25" i="2"/>
  <c r="P25" i="2"/>
  <c r="N25" i="2"/>
  <c r="K25" i="2"/>
  <c r="I25" i="2"/>
  <c r="G25" i="2"/>
  <c r="R24" i="2"/>
  <c r="P24" i="2"/>
  <c r="N24" i="2"/>
  <c r="K24" i="2"/>
  <c r="I24" i="2"/>
  <c r="G24" i="2"/>
  <c r="R23" i="2"/>
  <c r="P23" i="2"/>
  <c r="N23" i="2"/>
  <c r="K23" i="2"/>
  <c r="I23" i="2"/>
  <c r="G23" i="2"/>
  <c r="R22" i="2"/>
  <c r="P22" i="2"/>
  <c r="N22" i="2"/>
  <c r="K22" i="2"/>
  <c r="I22" i="2"/>
  <c r="G22" i="2"/>
  <c r="R21" i="2"/>
  <c r="P21" i="2"/>
  <c r="N21" i="2"/>
  <c r="K21" i="2"/>
  <c r="I21" i="2"/>
  <c r="G21" i="2"/>
  <c r="R20" i="2"/>
  <c r="P20" i="2"/>
  <c r="N20" i="2"/>
  <c r="K20" i="2"/>
  <c r="I20" i="2"/>
  <c r="G20" i="2"/>
  <c r="R19" i="2"/>
  <c r="P19" i="2"/>
  <c r="N19" i="2"/>
  <c r="K19" i="2"/>
  <c r="I19" i="2"/>
  <c r="G19" i="2"/>
  <c r="R18" i="2"/>
  <c r="P18" i="2"/>
  <c r="N18" i="2"/>
  <c r="K18" i="2"/>
  <c r="I18" i="2"/>
  <c r="G18" i="2"/>
  <c r="R17" i="2"/>
  <c r="P17" i="2"/>
  <c r="N17" i="2"/>
  <c r="K17" i="2"/>
  <c r="I17" i="2"/>
  <c r="G17" i="2"/>
  <c r="R16" i="2"/>
  <c r="P16" i="2"/>
  <c r="N16" i="2"/>
  <c r="K16" i="2"/>
  <c r="K88" i="2" s="1"/>
  <c r="I16" i="2"/>
  <c r="I88" i="2" s="1"/>
  <c r="G16" i="2"/>
  <c r="R15" i="2"/>
  <c r="P15" i="2"/>
  <c r="N15" i="2"/>
  <c r="K15" i="2"/>
  <c r="I15" i="2"/>
  <c r="G15" i="2"/>
  <c r="G87" i="2" s="1"/>
  <c r="G90" i="2" s="1"/>
  <c r="R14" i="2"/>
  <c r="R87" i="2" s="1"/>
  <c r="R90" i="2" s="1"/>
  <c r="P14" i="2"/>
  <c r="N14" i="2"/>
  <c r="K14" i="2"/>
  <c r="I14" i="2"/>
  <c r="G14" i="2"/>
  <c r="R13" i="2"/>
  <c r="R88" i="2" s="1"/>
  <c r="P13" i="2"/>
  <c r="P87" i="2" s="1"/>
  <c r="P90" i="2" s="1"/>
  <c r="N13" i="2"/>
  <c r="N89" i="2" s="1"/>
  <c r="K13" i="2"/>
  <c r="K87" i="2" s="1"/>
  <c r="K90" i="2" s="1"/>
  <c r="I13" i="2"/>
  <c r="I89" i="2" s="1"/>
  <c r="G13" i="2"/>
  <c r="G89" i="2" s="1"/>
  <c r="H82" i="1"/>
  <c r="I82" i="1" s="1"/>
  <c r="H81" i="1"/>
  <c r="I81" i="1" s="1"/>
  <c r="I80" i="1"/>
  <c r="H80" i="1"/>
  <c r="I79" i="1"/>
  <c r="H79" i="1"/>
  <c r="H78" i="1"/>
  <c r="I78" i="1" s="1"/>
  <c r="H77" i="1"/>
  <c r="I77" i="1" s="1"/>
  <c r="I76" i="1"/>
  <c r="H76" i="1"/>
  <c r="I75" i="1"/>
  <c r="H75" i="1"/>
  <c r="H74" i="1"/>
  <c r="I74" i="1" s="1"/>
  <c r="H73" i="1"/>
  <c r="I73" i="1" s="1"/>
  <c r="I72" i="1"/>
  <c r="H72" i="1"/>
  <c r="I71" i="1"/>
  <c r="H71" i="1"/>
  <c r="H70" i="1"/>
  <c r="I70" i="1" s="1"/>
  <c r="H69" i="1"/>
  <c r="I69" i="1" s="1"/>
  <c r="I68" i="1"/>
  <c r="H68" i="1"/>
  <c r="I67" i="1"/>
  <c r="H67" i="1"/>
  <c r="H66" i="1"/>
  <c r="I66" i="1" s="1"/>
  <c r="H65" i="1"/>
  <c r="I65" i="1" s="1"/>
  <c r="I64" i="1"/>
  <c r="H64" i="1"/>
  <c r="I63" i="1"/>
  <c r="H63" i="1"/>
  <c r="H62" i="1"/>
  <c r="I62" i="1" s="1"/>
  <c r="H61" i="1"/>
  <c r="I61" i="1" s="1"/>
  <c r="I60" i="1"/>
  <c r="H60" i="1"/>
  <c r="I59" i="1"/>
  <c r="H59" i="1"/>
  <c r="H58" i="1"/>
  <c r="I58" i="1" s="1"/>
  <c r="H57" i="1"/>
  <c r="I57" i="1" s="1"/>
  <c r="I56" i="1"/>
  <c r="H56" i="1"/>
  <c r="I55" i="1"/>
  <c r="H55" i="1"/>
  <c r="H54" i="1"/>
  <c r="I54" i="1" s="1"/>
  <c r="H53" i="1"/>
  <c r="I53" i="1" s="1"/>
  <c r="I52" i="1"/>
  <c r="H52" i="1"/>
  <c r="I51" i="1"/>
  <c r="H51" i="1"/>
  <c r="H50" i="1"/>
  <c r="I50" i="1" s="1"/>
  <c r="H49" i="1"/>
  <c r="I49" i="1" s="1"/>
  <c r="I48" i="1"/>
  <c r="H48" i="1"/>
  <c r="I47" i="1"/>
  <c r="H47" i="1"/>
  <c r="H46" i="1"/>
  <c r="I46" i="1" s="1"/>
  <c r="H45" i="1"/>
  <c r="I45" i="1" s="1"/>
  <c r="I44" i="1"/>
  <c r="H44" i="1"/>
  <c r="I43" i="1"/>
  <c r="H43" i="1"/>
  <c r="H42" i="1"/>
  <c r="I42" i="1" s="1"/>
  <c r="H41" i="1"/>
  <c r="I41" i="1" s="1"/>
  <c r="I40" i="1"/>
  <c r="H40" i="1"/>
  <c r="I39" i="1"/>
  <c r="H39" i="1"/>
  <c r="H38" i="1"/>
  <c r="I38" i="1" s="1"/>
  <c r="H37" i="1"/>
  <c r="I37" i="1" s="1"/>
  <c r="I36" i="1"/>
  <c r="H36" i="1"/>
  <c r="I35" i="1"/>
  <c r="H35" i="1"/>
  <c r="H34" i="1"/>
  <c r="I34" i="1" s="1"/>
  <c r="H33" i="1"/>
  <c r="I33" i="1" s="1"/>
  <c r="I32" i="1"/>
  <c r="H32" i="1"/>
  <c r="I31" i="1"/>
  <c r="H31" i="1"/>
  <c r="H30" i="1"/>
  <c r="I30" i="1" s="1"/>
  <c r="H29" i="1"/>
  <c r="I29" i="1" s="1"/>
  <c r="I28" i="1"/>
  <c r="H28" i="1"/>
  <c r="I27" i="1"/>
  <c r="H27" i="1"/>
  <c r="H26" i="1"/>
  <c r="I26" i="1" s="1"/>
  <c r="H25" i="1"/>
  <c r="I25" i="1" s="1"/>
  <c r="I24" i="1"/>
  <c r="H24" i="1"/>
  <c r="I23" i="1"/>
  <c r="H23" i="1"/>
  <c r="H22" i="1"/>
  <c r="I22" i="1" s="1"/>
  <c r="H21" i="1"/>
  <c r="I21" i="1" s="1"/>
  <c r="I20" i="1"/>
  <c r="H20" i="1"/>
  <c r="I19" i="1"/>
  <c r="H19" i="1"/>
  <c r="H18" i="1"/>
  <c r="I18" i="1" s="1"/>
  <c r="H17" i="1"/>
  <c r="I17" i="1" s="1"/>
  <c r="I16" i="1"/>
  <c r="H16" i="1"/>
  <c r="I15" i="1"/>
  <c r="H15" i="1"/>
  <c r="H14" i="1"/>
  <c r="I14" i="1" s="1"/>
  <c r="H13" i="1"/>
  <c r="I13" i="1" s="1"/>
  <c r="I12" i="1"/>
  <c r="H12" i="1"/>
  <c r="I11" i="1"/>
  <c r="H11" i="1"/>
  <c r="H10" i="1"/>
  <c r="I10" i="1" s="1"/>
  <c r="E89" i="3" l="1"/>
  <c r="G88" i="2"/>
  <c r="K89" i="2"/>
  <c r="P87" i="4"/>
  <c r="P90" i="4" s="1"/>
  <c r="H89" i="4"/>
  <c r="F88" i="4"/>
  <c r="J89" i="4"/>
  <c r="H88" i="4"/>
  <c r="L89" i="4"/>
  <c r="P89" i="2"/>
  <c r="F83" i="1"/>
  <c r="I87" i="2"/>
  <c r="I90" i="2" s="1"/>
  <c r="F92" i="2" s="1"/>
  <c r="N88" i="2"/>
  <c r="R89" i="2"/>
  <c r="F87" i="4"/>
  <c r="F90" i="4" s="1"/>
  <c r="E92" i="4" s="1"/>
  <c r="J88" i="4"/>
  <c r="N89" i="4"/>
  <c r="F85" i="1"/>
  <c r="F86" i="1" s="1"/>
  <c r="P88" i="2"/>
  <c r="L88" i="4"/>
  <c r="P89" i="4"/>
  <c r="N87" i="2"/>
  <c r="N90" i="2" s="1"/>
  <c r="N88" i="4"/>
</calcChain>
</file>

<file path=xl/sharedStrings.xml><?xml version="1.0" encoding="utf-8"?>
<sst xmlns="http://schemas.openxmlformats.org/spreadsheetml/2006/main" count="926" uniqueCount="246">
  <si>
    <t xml:space="preserve">Program : Computer Engineering </t>
  </si>
  <si>
    <t>Faculty Name</t>
  </si>
  <si>
    <t>Prof. R. R. Shevale</t>
  </si>
  <si>
    <t>A.Y</t>
  </si>
  <si>
    <t>2019-20</t>
  </si>
  <si>
    <t>Subject Name</t>
  </si>
  <si>
    <t>Digital Electronics and logic design</t>
  </si>
  <si>
    <t>Sub.Code</t>
  </si>
  <si>
    <t>210242(C202)</t>
  </si>
  <si>
    <t>Sem</t>
  </si>
  <si>
    <t>I</t>
  </si>
  <si>
    <t>Class</t>
  </si>
  <si>
    <t>SE</t>
  </si>
  <si>
    <t>Sr. No.</t>
  </si>
  <si>
    <t>Seat No.</t>
  </si>
  <si>
    <t xml:space="preserve">Name of student </t>
  </si>
  <si>
    <t>Online</t>
  </si>
  <si>
    <t>End Sem</t>
  </si>
  <si>
    <t>Total</t>
  </si>
  <si>
    <t>Target Level</t>
  </si>
  <si>
    <t>71816335E</t>
  </si>
  <si>
    <t>AMAN GIRISH OSTWAL</t>
  </si>
  <si>
    <t>71816348G</t>
  </si>
  <si>
    <t>BACHHAV ANUJA BALASAHEB</t>
  </si>
  <si>
    <t>71816365G</t>
  </si>
  <si>
    <t>BHADANE TANUSHRI YUVRAJ</t>
  </si>
  <si>
    <t>71816417C</t>
  </si>
  <si>
    <t>CHAVAN PRASAD MADHUKAR</t>
  </si>
  <si>
    <t>71816526J</t>
  </si>
  <si>
    <t>KADAM RUSHIKESH ANNA</t>
  </si>
  <si>
    <t>71816581M</t>
  </si>
  <si>
    <t>MAHAKALE PRAJAKTA SANJAY</t>
  </si>
  <si>
    <t>71816654L</t>
  </si>
  <si>
    <t>PAWAR MANASI PRADEEP</t>
  </si>
  <si>
    <t>71816686J</t>
  </si>
  <si>
    <t>RAJLAXMI RAJENDRA WAGH</t>
  </si>
  <si>
    <t>71816691E</t>
  </si>
  <si>
    <t>RANA ASMITA RAJENDRA</t>
  </si>
  <si>
    <t>71816722J</t>
  </si>
  <si>
    <t>SAURABH PRAMOD KELHE</t>
  </si>
  <si>
    <t>71908644C</t>
  </si>
  <si>
    <t>AGALE MADHURI SITARAM</t>
  </si>
  <si>
    <t>71908645M</t>
  </si>
  <si>
    <t>AGRAHARI VISHAL SUBHASHCHANDRA</t>
  </si>
  <si>
    <t>71908687G</t>
  </si>
  <si>
    <t>VIRENDRA BHANGALE</t>
  </si>
  <si>
    <t>71908697D</t>
  </si>
  <si>
    <t>BORASTE SANIKA PRADIP</t>
  </si>
  <si>
    <t>71908701F</t>
  </si>
  <si>
    <t>BRAMHANKAR VAISHNAVI ANIL</t>
  </si>
  <si>
    <t>71908710E</t>
  </si>
  <si>
    <t>CHAUDHARI VRUSHALI MANOJ</t>
  </si>
  <si>
    <t>71908720B</t>
  </si>
  <si>
    <t>SNEHAL MILIND DEORE</t>
  </si>
  <si>
    <t>71908721L</t>
  </si>
  <si>
    <t>DEORE TANVI KISHOR</t>
  </si>
  <si>
    <t>71908722J</t>
  </si>
  <si>
    <t>DERE SHRIKANT MORESHWAR</t>
  </si>
  <si>
    <t>71908727K</t>
  </si>
  <si>
    <t>DHAMNE RAHUL GAUTAM</t>
  </si>
  <si>
    <t>71908734B</t>
  </si>
  <si>
    <t>DUSANE ANUSHKA RAJENDRA</t>
  </si>
  <si>
    <t>71908746F</t>
  </si>
  <si>
    <t>DHIRAJ ARUN GARUD</t>
  </si>
  <si>
    <t>71908747D</t>
  </si>
  <si>
    <t>GAVALI ABHISHEK SHRINIVAS</t>
  </si>
  <si>
    <t>71908753J</t>
  </si>
  <si>
    <t>GIRASE NIKITA DINESHSINGH</t>
  </si>
  <si>
    <t>71908774M</t>
  </si>
  <si>
    <t>JAGTAP TANMAY LAXMIKANT</t>
  </si>
  <si>
    <t>71908793H</t>
  </si>
  <si>
    <t>KAKAD RUTUJA DILIP</t>
  </si>
  <si>
    <t>71908794F</t>
  </si>
  <si>
    <t>KAKADE SANJANA SHIVAJI</t>
  </si>
  <si>
    <t>71908795D</t>
  </si>
  <si>
    <t>KALANTRI VYANKATESH JAGDISH</t>
  </si>
  <si>
    <t>71908799G</t>
  </si>
  <si>
    <t>KARHALE SHITAL DAULATRAO</t>
  </si>
  <si>
    <t>71908801B</t>
  </si>
  <si>
    <t>PRATHAMESH SADASHIVRAO KHADGE</t>
  </si>
  <si>
    <t>71908804G</t>
  </si>
  <si>
    <t>KHAIRNAR VAISHNAVI SANJAY</t>
  </si>
  <si>
    <t>71908810M</t>
  </si>
  <si>
    <t>KOLHE AJINKYA DATTATRAYA</t>
  </si>
  <si>
    <t>71908814D</t>
  </si>
  <si>
    <t>KULKARNI ISHA SUHAS</t>
  </si>
  <si>
    <t>71908822E</t>
  </si>
  <si>
    <t>MAGARE OMKAR RAJESH</t>
  </si>
  <si>
    <t>71908825K</t>
  </si>
  <si>
    <t>MAHAJAN NISHIDHA RAMESH</t>
  </si>
  <si>
    <t>71908829B</t>
  </si>
  <si>
    <t>MINAL SHARAD MAIN</t>
  </si>
  <si>
    <t>71908840C</t>
  </si>
  <si>
    <t>NAGMOTI TEJAS MILIND</t>
  </si>
  <si>
    <t>71908848J</t>
  </si>
  <si>
    <t>NAWALE NEERAJ SANJAY</t>
  </si>
  <si>
    <t>71908851J</t>
  </si>
  <si>
    <t>NIKAM AKSHAY ASHOK</t>
  </si>
  <si>
    <t xml:space="preserve"> 71908855M</t>
  </si>
  <si>
    <t>YASHRAJ ANAND NIKAM</t>
  </si>
  <si>
    <t>71908862D</t>
  </si>
  <si>
    <t>GUNJAN ARJUNSING PARDESHI</t>
  </si>
  <si>
    <t>71908863B</t>
  </si>
  <si>
    <t>PARDESHI KRIPANJALI ANIL</t>
  </si>
  <si>
    <t>71908871C</t>
  </si>
  <si>
    <t>PATIL AMRUTA RAOSAHEB</t>
  </si>
  <si>
    <t>71908877B</t>
  </si>
  <si>
    <t>PATIL HITESH BHAUSAHEB</t>
  </si>
  <si>
    <t>71908887K</t>
  </si>
  <si>
    <t>PATIL RUTUJA PRAVIN</t>
  </si>
  <si>
    <t>71908890K</t>
  </si>
  <si>
    <t>PATIL SEJAL SANDEEP</t>
  </si>
  <si>
    <t>71908891H</t>
  </si>
  <si>
    <t>PATIL SHARAYU SANJAY</t>
  </si>
  <si>
    <t>71908903E</t>
  </si>
  <si>
    <t>PAWAR RUTUJA SHARAD</t>
  </si>
  <si>
    <t>71908907H</t>
  </si>
  <si>
    <t>PAWAR VISHAKHA SANJAY</t>
  </si>
  <si>
    <t>71908920E</t>
  </si>
  <si>
    <t>RAUT SHUBHANGI ANIL</t>
  </si>
  <si>
    <t>71908922M</t>
  </si>
  <si>
    <t>RAYATE KIRTI POPATRAO</t>
  </si>
  <si>
    <t>71908933G</t>
  </si>
  <si>
    <t>SARODE KRUSHNA ANANT</t>
  </si>
  <si>
    <t>71908951E</t>
  </si>
  <si>
    <t>SHINDE ATHARVA ABHIJIT</t>
  </si>
  <si>
    <t>71908952C</t>
  </si>
  <si>
    <t>SHINDE BHAKTI SANJAY</t>
  </si>
  <si>
    <t>71908956F</t>
  </si>
  <si>
    <t>SHINDE SAI GANPAT</t>
  </si>
  <si>
    <t>71908960D</t>
  </si>
  <si>
    <t>SHIRSAT ALISHA GIRISH</t>
  </si>
  <si>
    <t xml:space="preserve"> 71908961B</t>
  </si>
  <si>
    <t>SHIRSAT TUSHAR HEMANT</t>
  </si>
  <si>
    <t>71908976L</t>
  </si>
  <si>
    <t>TALELE YASH RAJENDRA</t>
  </si>
  <si>
    <t>71908982E</t>
  </si>
  <si>
    <t>THECKANATH MISHEL PAUL</t>
  </si>
  <si>
    <t>71908992B</t>
  </si>
  <si>
    <t>VENDE GAURAV BHARAT</t>
  </si>
  <si>
    <t>71908994J</t>
  </si>
  <si>
    <t>KANCHAN DNYANESHWAR VETAL</t>
  </si>
  <si>
    <t>71909003C</t>
  </si>
  <si>
    <t>YEOLE SAYALI SUDHIR</t>
  </si>
  <si>
    <t>71909004M</t>
  </si>
  <si>
    <t>YEOLE SHWETALI MANOJ</t>
  </si>
  <si>
    <t>72001916J</t>
  </si>
  <si>
    <t>PINGAL MANASI ABASAHEB</t>
  </si>
  <si>
    <t>72001917G</t>
  </si>
  <si>
    <t>JADHAV AISHWARYA DNYANDEV</t>
  </si>
  <si>
    <t>72001918E</t>
  </si>
  <si>
    <t>JADHAV DAKSHA AJIT</t>
  </si>
  <si>
    <t>72001919C</t>
  </si>
  <si>
    <t>JADHAV GAYATRI SANJAY</t>
  </si>
  <si>
    <t>72001920G</t>
  </si>
  <si>
    <t>JOSHI SHREYAS RAJENDRA</t>
  </si>
  <si>
    <t>72001921E</t>
  </si>
  <si>
    <t>KETAKI AJAY INGLE</t>
  </si>
  <si>
    <t>72001922C</t>
  </si>
  <si>
    <t>LIJU KUNJUMON</t>
  </si>
  <si>
    <t>72001923M</t>
  </si>
  <si>
    <t>LONDHE SURAJ SUNIL</t>
  </si>
  <si>
    <t>72001924K</t>
  </si>
  <si>
    <t>MANISHA JAIRAM YADAV</t>
  </si>
  <si>
    <t>72001925H</t>
  </si>
  <si>
    <t>OHOL PRERNA SANEEP</t>
  </si>
  <si>
    <t xml:space="preserve">Number of students appeared for the exam </t>
  </si>
  <si>
    <t>Target value</t>
  </si>
  <si>
    <t>Number of Students scoring &gt;= Target Value(Marks)</t>
  </si>
  <si>
    <t>Percentage  of Students scoring &gt;= Target Value(Marks)</t>
  </si>
  <si>
    <t>Attainment Level</t>
  </si>
  <si>
    <t>FINAL PERFECT</t>
  </si>
  <si>
    <t>Mrs. R. R. Shevale</t>
  </si>
  <si>
    <t>Digital electronics and logic design</t>
  </si>
  <si>
    <t>Internal Assessment Details</t>
  </si>
  <si>
    <t>Unit Test 1</t>
  </si>
  <si>
    <t>Unit Test 2</t>
  </si>
  <si>
    <t>Q1 (10M)</t>
  </si>
  <si>
    <t xml:space="preserve">TARGET LEVEL </t>
  </si>
  <si>
    <t>Q2(10M)</t>
  </si>
  <si>
    <t>Q3(10M)</t>
  </si>
  <si>
    <t>TARGET LEVEL</t>
  </si>
  <si>
    <t>Q2 (10M)</t>
  </si>
  <si>
    <t>Q3 (10M)</t>
  </si>
  <si>
    <t>CO1</t>
  </si>
  <si>
    <t>CO2</t>
  </si>
  <si>
    <t>CO3</t>
  </si>
  <si>
    <t>CO4</t>
  </si>
  <si>
    <t>CO5</t>
  </si>
  <si>
    <t>CO6</t>
  </si>
  <si>
    <t>No. of students Participated</t>
  </si>
  <si>
    <t>Y</t>
  </si>
  <si>
    <t>N</t>
  </si>
  <si>
    <t>NA</t>
  </si>
  <si>
    <t>CO Attainment  (%)</t>
  </si>
  <si>
    <t xml:space="preserve">Average Attainment </t>
  </si>
  <si>
    <t xml:space="preserve">Target Level </t>
  </si>
  <si>
    <t>NEED TO CHANGE UNIT TEST MARKS</t>
  </si>
  <si>
    <t>Ms. R. R. Shevale</t>
  </si>
  <si>
    <t xml:space="preserve">COURSE EXIT SURVEY </t>
  </si>
  <si>
    <t>Course Exit Responses</t>
  </si>
  <si>
    <t>AVG.</t>
  </si>
  <si>
    <t xml:space="preserve">Attainment level in percentage </t>
  </si>
  <si>
    <t xml:space="preserve">Average attainment level in percentage </t>
  </si>
  <si>
    <t xml:space="preserve">Final attainment level </t>
  </si>
  <si>
    <t>Course Exit Survey</t>
  </si>
  <si>
    <t xml:space="preserve">Q1 </t>
  </si>
  <si>
    <t>Q2</t>
  </si>
  <si>
    <t>Q3</t>
  </si>
  <si>
    <t>Q4</t>
  </si>
  <si>
    <t>Q5</t>
  </si>
  <si>
    <t>Q6</t>
  </si>
  <si>
    <t>final sheet no change</t>
  </si>
  <si>
    <t>PERFECT</t>
  </si>
  <si>
    <t xml:space="preserve">CO-PO Mapping </t>
  </si>
  <si>
    <t>CO</t>
  </si>
  <si>
    <t>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</si>
  <si>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</si>
  <si>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</si>
  <si>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</si>
  <si>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</si>
  <si>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</si>
  <si>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</si>
  <si>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</si>
  <si>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</si>
  <si>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</si>
  <si>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</si>
  <si>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</si>
  <si>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</si>
  <si>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C202.1</t>
  </si>
  <si>
    <t>-</t>
  </si>
  <si>
    <t>C202.2</t>
  </si>
  <si>
    <t>C202.3</t>
  </si>
  <si>
    <t>C202.4</t>
  </si>
  <si>
    <t>C202.5</t>
  </si>
  <si>
    <t>C202.6</t>
  </si>
  <si>
    <t>C206</t>
  </si>
  <si>
    <t>Overall CO attainment</t>
  </si>
  <si>
    <t xml:space="preserve">PO Attainment </t>
  </si>
  <si>
    <t xml:space="preserve">PSO Attainment </t>
  </si>
  <si>
    <t>Program Specific Outcomes</t>
  </si>
  <si>
    <t>PSO1</t>
  </si>
  <si>
    <t>PSO2</t>
  </si>
  <si>
    <t>PSO3</t>
  </si>
  <si>
    <t>Course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</si>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</sst>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>
    <font>
      <sz val="11"/>
      <color theme="1"/>
      <name val="calibri"/>
      <scheme val="minor"/>
    </font>
    <font>
      <b/>
      <sz val="14"/>
      <color theme="1"/>
      <name val="Times New Roman"/>
    </font>
    <font>
      <b/>
      <sz val="13"/>
      <color theme="1"/>
      <name val="Times New Roman"/>
    </font>
    <font>
      <sz val="13"/>
      <color rgb="FF0C0C0C"/>
      <name val="Times New Roman"/>
    </font>
    <font>
      <b/>
      <sz val="13"/>
      <color rgb="FF0C0C0C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8"/>
      <color theme="1"/>
      <name val="Arial"/>
    </font>
    <font>
      <sz val="12"/>
      <color rgb="FF000000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sz val="11"/>
      <name val="calibri"/>
    </font>
    <font>
      <sz val="11"/>
      <color theme="1"/>
      <name val="Arial"/>
    </font>
    <font>
      <sz val="18"/>
      <color theme="1"/>
      <name val="Times New Roman"/>
    </font>
    <font>
      <b/>
      <sz val="18"/>
      <color theme="1"/>
      <name val="Times New Roman"/>
    </font>
    <font>
      <sz val="14"/>
      <color theme="1"/>
      <name val="Times New Roman"/>
    </font>
    <font>
      <sz val="18"/>
      <color rgb="FF0C0C0C"/>
      <name val="Times New Roman"/>
    </font>
    <font>
      <sz val="14"/>
      <color rgb="FF0C0C0C"/>
      <name val="Times New Roman"/>
    </font>
    <font>
      <sz val="16"/>
      <color theme="1"/>
      <name val="Times New Roman"/>
    </font>
    <font>
      <b/>
      <sz val="16"/>
      <color theme="1"/>
      <name val="Times New Roman"/>
    </font>
    <font>
      <sz val="16"/>
      <color theme="1"/>
      <name val="calibri"/>
      <scheme val="minor"/>
    </font>
    <font>
      <sz val="16"/>
      <color rgb="FFFF0000"/>
      <name val="Times New Roman"/>
    </font>
    <font>
      <sz val="13"/>
      <color theme="1"/>
      <name val="Times New Roman"/>
    </font>
    <font>
      <sz val="9"/>
      <color theme="1"/>
      <name val="Arial"/>
    </font>
    <font>
      <sz val="10"/>
      <color theme="1"/>
      <name val="Arial"/>
    </font>
    <font>
      <sz val="12"/>
      <color theme="1"/>
      <name val="Calibri"/>
    </font>
    <font>
      <sz val="12"/>
      <color rgb="FFFF0000"/>
      <name val="Times New Roman"/>
    </font>
    <font>
      <b/>
      <sz val="12"/>
      <color theme="1"/>
      <name val="Times New Roman"/>
    </font>
    <font>
      <sz val="11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ABF8F"/>
        <bgColor rgb="FFFABF8F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6" fillId="0" borderId="0" xfId="0" applyFont="1"/>
    <xf numFmtId="0" fontId="1" fillId="0" borderId="0" xfId="0" applyFont="1" applyAlignment="1">
      <alignment vertical="center"/>
    </xf>
    <xf numFmtId="0" fontId="20" fillId="3" borderId="18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1" fillId="0" borderId="0" xfId="0" applyFont="1"/>
    <xf numFmtId="0" fontId="11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1" fillId="0" borderId="0" xfId="0" applyFont="1"/>
    <xf numFmtId="0" fontId="21" fillId="3" borderId="22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9" fillId="2" borderId="7" xfId="0" applyFont="1" applyFill="1" applyBorder="1" applyAlignment="1">
      <alignment horizontal="center" vertical="center" wrapText="1"/>
    </xf>
    <xf numFmtId="0" fontId="21" fillId="0" borderId="7" xfId="0" applyFont="1" applyBorder="1"/>
    <xf numFmtId="0" fontId="22" fillId="0" borderId="7" xfId="0" applyFont="1" applyBorder="1" applyAlignment="1">
      <alignment horizontal="center" vertical="center" wrapText="1"/>
    </xf>
    <xf numFmtId="10" fontId="19" fillId="0" borderId="7" xfId="0" applyNumberFormat="1" applyFont="1" applyBorder="1" applyAlignment="1">
      <alignment horizontal="center" vertical="center" wrapText="1"/>
    </xf>
    <xf numFmtId="10" fontId="21" fillId="0" borderId="7" xfId="0" applyNumberFormat="1" applyFont="1" applyBorder="1" applyAlignment="1">
      <alignment horizontal="center" vertical="center"/>
    </xf>
    <xf numFmtId="10" fontId="21" fillId="0" borderId="0" xfId="0" applyNumberFormat="1" applyFont="1"/>
    <xf numFmtId="10" fontId="21" fillId="0" borderId="0" xfId="0" applyNumberFormat="1" applyFont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3" borderId="9" xfId="0" applyFont="1" applyFill="1" applyBorder="1" applyAlignment="1">
      <alignment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/>
    </xf>
    <xf numFmtId="0" fontId="25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1" fillId="3" borderId="7" xfId="0" applyFont="1" applyFill="1" applyBorder="1" applyAlignment="1">
      <alignment horizontal="left" vertical="center"/>
    </xf>
    <xf numFmtId="0" fontId="26" fillId="0" borderId="7" xfId="0" applyFont="1" applyBorder="1" applyAlignment="1">
      <alignment horizontal="center"/>
    </xf>
    <xf numFmtId="2" fontId="7" fillId="3" borderId="7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0" fillId="0" borderId="7" xfId="0" applyBorder="1"/>
    <xf numFmtId="0" fontId="27" fillId="0" borderId="7" xfId="0" applyFont="1" applyBorder="1" applyAlignment="1">
      <alignment horizontal="center" vertical="center" wrapText="1"/>
    </xf>
    <xf numFmtId="10" fontId="7" fillId="0" borderId="7" xfId="0" applyNumberFormat="1" applyFont="1" applyBorder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Border="1"/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25" fillId="0" borderId="6" xfId="0" applyFont="1" applyBorder="1" applyAlignment="1">
      <alignment vertical="top" wrapText="1"/>
    </xf>
    <xf numFmtId="0" fontId="28" fillId="0" borderId="4" xfId="0" applyFont="1" applyBorder="1" applyAlignment="1">
      <alignment horizontal="center" vertical="center" wrapText="1"/>
    </xf>
    <xf numFmtId="2" fontId="28" fillId="0" borderId="6" xfId="0" applyNumberFormat="1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top" wrapText="1"/>
    </xf>
    <xf numFmtId="0" fontId="29" fillId="0" borderId="0" xfId="0" applyFont="1"/>
    <xf numFmtId="0" fontId="7" fillId="3" borderId="26" xfId="0" applyFont="1" applyFill="1" applyBorder="1"/>
    <xf numFmtId="0" fontId="0" fillId="3" borderId="26" xfId="0" applyFill="1" applyBorder="1"/>
    <xf numFmtId="0" fontId="16" fillId="3" borderId="26" xfId="0" applyFont="1" applyFill="1" applyBorder="1"/>
    <xf numFmtId="2" fontId="28" fillId="3" borderId="7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2" fontId="7" fillId="2" borderId="7" xfId="0" applyNumberFormat="1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top" wrapText="1"/>
    </xf>
    <xf numFmtId="0" fontId="7" fillId="0" borderId="0" xfId="0" applyFont="1"/>
    <xf numFmtId="0" fontId="28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/>
    </xf>
    <xf numFmtId="0" fontId="12" fillId="0" borderId="14" xfId="0" applyFont="1" applyBorder="1"/>
    <xf numFmtId="0" fontId="7" fillId="0" borderId="11" xfId="0" applyFont="1" applyBorder="1" applyAlignment="1">
      <alignment horizontal="left"/>
    </xf>
    <xf numFmtId="0" fontId="12" fillId="0" borderId="12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12" fillId="0" borderId="19" xfId="0" applyFont="1" applyBorder="1"/>
    <xf numFmtId="0" fontId="12" fillId="0" borderId="20" xfId="0" applyFont="1" applyBorder="1"/>
    <xf numFmtId="0" fontId="21" fillId="0" borderId="16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12" fillId="0" borderId="17" xfId="0" applyFont="1" applyBorder="1"/>
    <xf numFmtId="0" fontId="14" fillId="0" borderId="15" xfId="0" applyFont="1" applyBorder="1" applyAlignment="1">
      <alignment horizontal="center" vertical="center" wrapText="1"/>
    </xf>
    <xf numFmtId="0" fontId="12" fillId="0" borderId="3" xfId="0" applyFont="1" applyBorder="1"/>
    <xf numFmtId="0" fontId="21" fillId="0" borderId="16" xfId="0" applyFont="1" applyBorder="1" applyAlignment="1">
      <alignment vertical="center"/>
    </xf>
    <xf numFmtId="0" fontId="15" fillId="0" borderId="15" xfId="0" applyFont="1" applyBorder="1" applyAlignment="1">
      <alignment horizontal="right" vertical="center"/>
    </xf>
    <xf numFmtId="0" fontId="17" fillId="0" borderId="15" xfId="0" applyFont="1" applyBorder="1" applyAlignment="1">
      <alignment horizontal="center" vertical="center"/>
    </xf>
    <xf numFmtId="0" fontId="12" fillId="0" borderId="2" xfId="0" applyFont="1" applyBorder="1"/>
    <xf numFmtId="0" fontId="7" fillId="0" borderId="13" xfId="0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1" fillId="3" borderId="25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3" workbookViewId="0"/>
  </sheetViews>
  <sheetFormatPr defaultColWidth="14.44140625" defaultRowHeight="15" customHeight="1"/>
  <cols>
    <col min="1" max="3" width="9.109375" customWidth="1"/>
    <col min="4" max="4" width="17.33203125" customWidth="1"/>
    <col min="5" max="5" width="45.6640625" customWidth="1"/>
    <col min="6" max="6" width="12.6640625" customWidth="1"/>
    <col min="7" max="7" width="19" customWidth="1"/>
    <col min="8" max="9" width="12.6640625" customWidth="1"/>
    <col min="10" max="11" width="9.109375" customWidth="1"/>
    <col min="12" max="26" width="8.6640625" customWidth="1"/>
  </cols>
  <sheetData>
    <row r="1" spans="1:26" ht="14.4">
      <c r="A1" s="1"/>
      <c r="B1" s="1"/>
      <c r="C1" s="2"/>
      <c r="D1" s="1"/>
      <c r="E1" s="3"/>
      <c r="F1" s="2"/>
      <c r="G1" s="2"/>
      <c r="H1" s="2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/>
      <c r="B2" s="1"/>
      <c r="C2" s="2"/>
      <c r="D2" s="121" t="s">
        <v>0</v>
      </c>
      <c r="E2" s="122"/>
      <c r="F2" s="122"/>
      <c r="G2" s="122"/>
      <c r="H2" s="122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2"/>
      <c r="D3" s="123"/>
      <c r="E3" s="122"/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8">
      <c r="A4" s="1"/>
      <c r="B4" s="1"/>
      <c r="C4" s="2"/>
      <c r="D4" s="6" t="s">
        <v>1</v>
      </c>
      <c r="E4" s="7" t="s">
        <v>2</v>
      </c>
      <c r="F4" s="8" t="s">
        <v>3</v>
      </c>
      <c r="G4" s="9" t="s">
        <v>4</v>
      </c>
      <c r="H4" s="2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.25" customHeight="1">
      <c r="A5" s="1"/>
      <c r="B5" s="1"/>
      <c r="C5" s="2"/>
      <c r="D5" s="6" t="s">
        <v>5</v>
      </c>
      <c r="E5" s="10" t="s">
        <v>6</v>
      </c>
      <c r="F5" s="8" t="s">
        <v>7</v>
      </c>
      <c r="G5" s="9" t="s">
        <v>8</v>
      </c>
      <c r="H5" s="2"/>
      <c r="I5" s="1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8">
      <c r="A6" s="1"/>
      <c r="B6" s="1"/>
      <c r="C6" s="2"/>
      <c r="D6" s="11" t="s">
        <v>9</v>
      </c>
      <c r="E6" s="12" t="s">
        <v>10</v>
      </c>
      <c r="F6" s="13" t="s">
        <v>11</v>
      </c>
      <c r="G6" s="14" t="s">
        <v>12</v>
      </c>
      <c r="H6" s="2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1"/>
      <c r="C7" s="2"/>
      <c r="D7" s="1"/>
      <c r="E7" s="3"/>
      <c r="F7" s="2"/>
      <c r="G7" s="2"/>
      <c r="H7" s="2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1"/>
      <c r="C8" s="2"/>
      <c r="D8" s="1"/>
      <c r="E8" s="3"/>
      <c r="F8" s="2"/>
      <c r="G8" s="2"/>
      <c r="H8" s="2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1"/>
      <c r="B9" s="1"/>
      <c r="C9" s="15" t="s">
        <v>13</v>
      </c>
      <c r="D9" s="15" t="s">
        <v>14</v>
      </c>
      <c r="E9" s="16" t="s">
        <v>15</v>
      </c>
      <c r="F9" s="15" t="s">
        <v>16</v>
      </c>
      <c r="G9" s="15" t="s">
        <v>17</v>
      </c>
      <c r="H9" s="15" t="s">
        <v>18</v>
      </c>
      <c r="I9" s="15" t="s">
        <v>19</v>
      </c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7">
        <v>1</v>
      </c>
      <c r="D10" s="18" t="s">
        <v>20</v>
      </c>
      <c r="E10" s="19" t="s">
        <v>21</v>
      </c>
      <c r="F10" s="20">
        <v>25</v>
      </c>
      <c r="G10" s="20">
        <v>20</v>
      </c>
      <c r="H10" s="20">
        <f t="shared" ref="H10:H82" si="0">SUM(G10,F10)</f>
        <v>45</v>
      </c>
      <c r="I10" s="21" t="str">
        <f t="shared" ref="I10:I82" si="1">IF(H10&gt;=50,"Y","N")</f>
        <v>N</v>
      </c>
      <c r="J10" s="2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7">
        <v>2</v>
      </c>
      <c r="D11" s="18" t="s">
        <v>22</v>
      </c>
      <c r="E11" s="19" t="s">
        <v>23</v>
      </c>
      <c r="F11" s="20">
        <v>18</v>
      </c>
      <c r="G11" s="20">
        <v>22</v>
      </c>
      <c r="H11" s="20">
        <f t="shared" si="0"/>
        <v>40</v>
      </c>
      <c r="I11" s="21" t="str">
        <f t="shared" si="1"/>
        <v>N</v>
      </c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7">
        <v>3</v>
      </c>
      <c r="D12" s="18" t="s">
        <v>24</v>
      </c>
      <c r="E12" s="19" t="s">
        <v>25</v>
      </c>
      <c r="F12" s="20">
        <v>22</v>
      </c>
      <c r="G12" s="20">
        <v>14</v>
      </c>
      <c r="H12" s="20">
        <f t="shared" si="0"/>
        <v>36</v>
      </c>
      <c r="I12" s="21" t="str">
        <f t="shared" si="1"/>
        <v>N</v>
      </c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7">
        <v>4</v>
      </c>
      <c r="D13" s="18" t="s">
        <v>26</v>
      </c>
      <c r="E13" s="19" t="s">
        <v>27</v>
      </c>
      <c r="F13" s="20">
        <v>23</v>
      </c>
      <c r="G13" s="20">
        <v>7</v>
      </c>
      <c r="H13" s="20">
        <f t="shared" si="0"/>
        <v>30</v>
      </c>
      <c r="I13" s="21" t="str">
        <f t="shared" si="1"/>
        <v>N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7">
        <v>5</v>
      </c>
      <c r="D14" s="18" t="s">
        <v>28</v>
      </c>
      <c r="E14" s="19" t="s">
        <v>29</v>
      </c>
      <c r="F14" s="20">
        <v>20</v>
      </c>
      <c r="G14" s="20">
        <v>21</v>
      </c>
      <c r="H14" s="20">
        <f t="shared" si="0"/>
        <v>41</v>
      </c>
      <c r="I14" s="21" t="str">
        <f t="shared" si="1"/>
        <v>N</v>
      </c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7">
        <v>6</v>
      </c>
      <c r="D15" s="22" t="s">
        <v>30</v>
      </c>
      <c r="E15" s="23" t="s">
        <v>31</v>
      </c>
      <c r="F15" s="20">
        <v>27</v>
      </c>
      <c r="G15" s="20">
        <v>20</v>
      </c>
      <c r="H15" s="20">
        <f t="shared" si="0"/>
        <v>47</v>
      </c>
      <c r="I15" s="21" t="str">
        <f t="shared" si="1"/>
        <v>N</v>
      </c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7">
        <v>7</v>
      </c>
      <c r="D16" s="22" t="s">
        <v>32</v>
      </c>
      <c r="E16" s="23" t="s">
        <v>33</v>
      </c>
      <c r="F16" s="20">
        <v>29</v>
      </c>
      <c r="G16" s="20">
        <v>14</v>
      </c>
      <c r="H16" s="20">
        <f t="shared" si="0"/>
        <v>43</v>
      </c>
      <c r="I16" s="21" t="str">
        <f t="shared" si="1"/>
        <v>N</v>
      </c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s="1"/>
      <c r="B17" s="1"/>
      <c r="C17" s="17">
        <v>8</v>
      </c>
      <c r="D17" s="22" t="s">
        <v>34</v>
      </c>
      <c r="E17" s="23" t="s">
        <v>35</v>
      </c>
      <c r="F17" s="20">
        <v>33</v>
      </c>
      <c r="G17" s="20">
        <v>14</v>
      </c>
      <c r="H17" s="20">
        <f t="shared" si="0"/>
        <v>47</v>
      </c>
      <c r="I17" s="21" t="str">
        <f t="shared" si="1"/>
        <v>N</v>
      </c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s="1"/>
      <c r="B18" s="1"/>
      <c r="C18" s="17">
        <v>9</v>
      </c>
      <c r="D18" s="22" t="s">
        <v>36</v>
      </c>
      <c r="E18" s="23" t="s">
        <v>37</v>
      </c>
      <c r="F18" s="20">
        <v>18</v>
      </c>
      <c r="G18" s="20">
        <v>22</v>
      </c>
      <c r="H18" s="20">
        <f t="shared" si="0"/>
        <v>40</v>
      </c>
      <c r="I18" s="21" t="str">
        <f t="shared" si="1"/>
        <v>N</v>
      </c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s="1"/>
      <c r="B19" s="1"/>
      <c r="C19" s="17">
        <v>10</v>
      </c>
      <c r="D19" s="22" t="s">
        <v>38</v>
      </c>
      <c r="E19" s="23" t="s">
        <v>39</v>
      </c>
      <c r="F19" s="20">
        <v>28</v>
      </c>
      <c r="G19" s="20">
        <v>0</v>
      </c>
      <c r="H19" s="20">
        <f t="shared" si="0"/>
        <v>28</v>
      </c>
      <c r="I19" s="21" t="str">
        <f t="shared" si="1"/>
        <v>N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s="1"/>
      <c r="B20" s="1"/>
      <c r="C20" s="17">
        <v>11</v>
      </c>
      <c r="D20" s="22" t="s">
        <v>40</v>
      </c>
      <c r="E20" s="23" t="s">
        <v>41</v>
      </c>
      <c r="F20" s="20">
        <v>20</v>
      </c>
      <c r="G20" s="20">
        <v>7</v>
      </c>
      <c r="H20" s="20">
        <f t="shared" si="0"/>
        <v>27</v>
      </c>
      <c r="I20" s="21" t="str">
        <f t="shared" si="1"/>
        <v>N</v>
      </c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7">
        <v>12</v>
      </c>
      <c r="D21" s="22" t="s">
        <v>42</v>
      </c>
      <c r="E21" s="23" t="s">
        <v>43</v>
      </c>
      <c r="F21" s="20">
        <v>31</v>
      </c>
      <c r="G21" s="20">
        <v>31</v>
      </c>
      <c r="H21" s="20">
        <f t="shared" si="0"/>
        <v>62</v>
      </c>
      <c r="I21" s="21" t="str">
        <f t="shared" si="1"/>
        <v>Y</v>
      </c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7">
        <v>13</v>
      </c>
      <c r="D22" s="22" t="s">
        <v>44</v>
      </c>
      <c r="E22" s="23" t="s">
        <v>45</v>
      </c>
      <c r="F22" s="20">
        <v>25</v>
      </c>
      <c r="G22" s="20">
        <v>30</v>
      </c>
      <c r="H22" s="20">
        <f t="shared" si="0"/>
        <v>55</v>
      </c>
      <c r="I22" s="21" t="str">
        <f t="shared" si="1"/>
        <v>Y</v>
      </c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7">
        <v>14</v>
      </c>
      <c r="D23" s="22" t="s">
        <v>46</v>
      </c>
      <c r="E23" s="23" t="s">
        <v>47</v>
      </c>
      <c r="F23" s="20">
        <v>30</v>
      </c>
      <c r="G23" s="20">
        <v>31</v>
      </c>
      <c r="H23" s="20">
        <f t="shared" si="0"/>
        <v>61</v>
      </c>
      <c r="I23" s="21" t="str">
        <f t="shared" si="1"/>
        <v>Y</v>
      </c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7">
        <v>15</v>
      </c>
      <c r="D24" s="22" t="s">
        <v>48</v>
      </c>
      <c r="E24" s="23" t="s">
        <v>49</v>
      </c>
      <c r="F24" s="20">
        <v>40</v>
      </c>
      <c r="G24" s="20">
        <v>24</v>
      </c>
      <c r="H24" s="20">
        <f t="shared" si="0"/>
        <v>64</v>
      </c>
      <c r="I24" s="21" t="str">
        <f t="shared" si="1"/>
        <v>Y</v>
      </c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7">
        <v>16</v>
      </c>
      <c r="D25" s="18" t="s">
        <v>50</v>
      </c>
      <c r="E25" s="19" t="s">
        <v>51</v>
      </c>
      <c r="F25" s="20">
        <v>23</v>
      </c>
      <c r="G25" s="20">
        <v>21</v>
      </c>
      <c r="H25" s="20">
        <f t="shared" si="0"/>
        <v>44</v>
      </c>
      <c r="I25" s="21" t="str">
        <f t="shared" si="1"/>
        <v>N</v>
      </c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7">
        <v>17</v>
      </c>
      <c r="D26" s="18" t="s">
        <v>52</v>
      </c>
      <c r="E26" s="19" t="s">
        <v>53</v>
      </c>
      <c r="F26" s="20">
        <v>28</v>
      </c>
      <c r="G26" s="20">
        <v>32</v>
      </c>
      <c r="H26" s="20">
        <f t="shared" si="0"/>
        <v>60</v>
      </c>
      <c r="I26" s="21" t="str">
        <f t="shared" si="1"/>
        <v>Y</v>
      </c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7">
        <v>18</v>
      </c>
      <c r="D27" s="18" t="s">
        <v>54</v>
      </c>
      <c r="E27" s="19" t="s">
        <v>55</v>
      </c>
      <c r="F27" s="20">
        <v>21</v>
      </c>
      <c r="G27" s="20">
        <v>20</v>
      </c>
      <c r="H27" s="20">
        <f t="shared" si="0"/>
        <v>41</v>
      </c>
      <c r="I27" s="21" t="str">
        <f t="shared" si="1"/>
        <v>N</v>
      </c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7">
        <v>19</v>
      </c>
      <c r="D28" s="18" t="s">
        <v>56</v>
      </c>
      <c r="E28" s="19" t="s">
        <v>57</v>
      </c>
      <c r="F28" s="20">
        <v>31</v>
      </c>
      <c r="G28" s="20">
        <v>30</v>
      </c>
      <c r="H28" s="20">
        <f t="shared" si="0"/>
        <v>61</v>
      </c>
      <c r="I28" s="21" t="str">
        <f t="shared" si="1"/>
        <v>Y</v>
      </c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7">
        <v>20</v>
      </c>
      <c r="D29" s="18" t="s">
        <v>58</v>
      </c>
      <c r="E29" s="19" t="s">
        <v>59</v>
      </c>
      <c r="F29" s="20">
        <v>30</v>
      </c>
      <c r="G29" s="20">
        <v>37</v>
      </c>
      <c r="H29" s="20">
        <f t="shared" si="0"/>
        <v>67</v>
      </c>
      <c r="I29" s="21" t="str">
        <f t="shared" si="1"/>
        <v>Y</v>
      </c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7">
        <v>21</v>
      </c>
      <c r="D30" s="18" t="s">
        <v>60</v>
      </c>
      <c r="E30" s="19" t="s">
        <v>61</v>
      </c>
      <c r="F30" s="20">
        <v>24</v>
      </c>
      <c r="G30" s="20">
        <v>29</v>
      </c>
      <c r="H30" s="20">
        <f t="shared" si="0"/>
        <v>53</v>
      </c>
      <c r="I30" s="21" t="str">
        <f t="shared" si="1"/>
        <v>Y</v>
      </c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7">
        <v>22</v>
      </c>
      <c r="D31" s="24" t="s">
        <v>62</v>
      </c>
      <c r="E31" s="19" t="s">
        <v>63</v>
      </c>
      <c r="F31" s="20">
        <v>21</v>
      </c>
      <c r="G31" s="20">
        <v>4</v>
      </c>
      <c r="H31" s="20">
        <f t="shared" si="0"/>
        <v>25</v>
      </c>
      <c r="I31" s="21" t="str">
        <f t="shared" si="1"/>
        <v>N</v>
      </c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7">
        <v>23</v>
      </c>
      <c r="D32" s="18" t="s">
        <v>64</v>
      </c>
      <c r="E32" s="19" t="s">
        <v>65</v>
      </c>
      <c r="F32" s="20">
        <v>26</v>
      </c>
      <c r="G32" s="20">
        <v>23</v>
      </c>
      <c r="H32" s="20">
        <f t="shared" si="0"/>
        <v>49</v>
      </c>
      <c r="I32" s="21" t="str">
        <f t="shared" si="1"/>
        <v>N</v>
      </c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7">
        <v>24</v>
      </c>
      <c r="D33" s="22" t="s">
        <v>66</v>
      </c>
      <c r="E33" s="23" t="s">
        <v>67</v>
      </c>
      <c r="F33" s="20">
        <v>27</v>
      </c>
      <c r="G33" s="20">
        <v>21</v>
      </c>
      <c r="H33" s="20">
        <f t="shared" si="0"/>
        <v>48</v>
      </c>
      <c r="I33" s="21" t="str">
        <f t="shared" si="1"/>
        <v>N</v>
      </c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7">
        <v>25</v>
      </c>
      <c r="D34" s="22" t="s">
        <v>68</v>
      </c>
      <c r="E34" s="23" t="s">
        <v>69</v>
      </c>
      <c r="F34" s="20">
        <v>25</v>
      </c>
      <c r="G34" s="20">
        <v>4</v>
      </c>
      <c r="H34" s="20">
        <f t="shared" si="0"/>
        <v>29</v>
      </c>
      <c r="I34" s="21" t="str">
        <f t="shared" si="1"/>
        <v>N</v>
      </c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7">
        <v>26</v>
      </c>
      <c r="D35" s="22" t="s">
        <v>70</v>
      </c>
      <c r="E35" s="23" t="s">
        <v>71</v>
      </c>
      <c r="F35" s="20">
        <v>34</v>
      </c>
      <c r="G35" s="20">
        <v>35</v>
      </c>
      <c r="H35" s="20">
        <f t="shared" si="0"/>
        <v>69</v>
      </c>
      <c r="I35" s="21" t="str">
        <f t="shared" si="1"/>
        <v>Y</v>
      </c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7">
        <v>27</v>
      </c>
      <c r="D36" s="25" t="s">
        <v>72</v>
      </c>
      <c r="E36" s="26" t="s">
        <v>73</v>
      </c>
      <c r="F36" s="20">
        <v>22</v>
      </c>
      <c r="G36" s="20">
        <v>21</v>
      </c>
      <c r="H36" s="20">
        <f t="shared" si="0"/>
        <v>43</v>
      </c>
      <c r="I36" s="21" t="str">
        <f t="shared" si="1"/>
        <v>N</v>
      </c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7">
        <v>28</v>
      </c>
      <c r="D37" s="22" t="s">
        <v>74</v>
      </c>
      <c r="E37" s="23" t="s">
        <v>75</v>
      </c>
      <c r="F37" s="20">
        <v>27</v>
      </c>
      <c r="G37" s="20">
        <v>25</v>
      </c>
      <c r="H37" s="20">
        <f t="shared" si="0"/>
        <v>52</v>
      </c>
      <c r="I37" s="21" t="str">
        <f t="shared" si="1"/>
        <v>Y</v>
      </c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7">
        <v>29</v>
      </c>
      <c r="D38" s="22" t="s">
        <v>76</v>
      </c>
      <c r="E38" s="23" t="s">
        <v>77</v>
      </c>
      <c r="F38" s="20">
        <v>33</v>
      </c>
      <c r="G38" s="20">
        <v>31</v>
      </c>
      <c r="H38" s="20">
        <f t="shared" si="0"/>
        <v>64</v>
      </c>
      <c r="I38" s="21" t="str">
        <f t="shared" si="1"/>
        <v>Y</v>
      </c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7">
        <v>30</v>
      </c>
      <c r="D39" s="22" t="s">
        <v>78</v>
      </c>
      <c r="E39" s="23" t="s">
        <v>79</v>
      </c>
      <c r="F39" s="20">
        <v>34</v>
      </c>
      <c r="G39" s="20">
        <v>25</v>
      </c>
      <c r="H39" s="20">
        <f t="shared" si="0"/>
        <v>59</v>
      </c>
      <c r="I39" s="21" t="str">
        <f t="shared" si="1"/>
        <v>Y</v>
      </c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7">
        <v>31</v>
      </c>
      <c r="D40" s="22" t="s">
        <v>80</v>
      </c>
      <c r="E40" s="23" t="s">
        <v>81</v>
      </c>
      <c r="F40" s="20">
        <v>26</v>
      </c>
      <c r="G40" s="20">
        <v>29</v>
      </c>
      <c r="H40" s="20">
        <f t="shared" si="0"/>
        <v>55</v>
      </c>
      <c r="I40" s="21" t="str">
        <f t="shared" si="1"/>
        <v>Y</v>
      </c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7">
        <v>32</v>
      </c>
      <c r="D41" s="22" t="s">
        <v>82</v>
      </c>
      <c r="E41" s="23" t="s">
        <v>83</v>
      </c>
      <c r="F41" s="20">
        <v>23</v>
      </c>
      <c r="G41" s="20">
        <v>22</v>
      </c>
      <c r="H41" s="20">
        <f t="shared" si="0"/>
        <v>45</v>
      </c>
      <c r="I41" s="21" t="str">
        <f t="shared" si="1"/>
        <v>N</v>
      </c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7">
        <v>33</v>
      </c>
      <c r="D42" s="22" t="s">
        <v>84</v>
      </c>
      <c r="E42" s="23" t="s">
        <v>85</v>
      </c>
      <c r="F42" s="20">
        <v>26</v>
      </c>
      <c r="G42" s="20">
        <v>43</v>
      </c>
      <c r="H42" s="20">
        <f t="shared" si="0"/>
        <v>69</v>
      </c>
      <c r="I42" s="21" t="str">
        <f t="shared" si="1"/>
        <v>Y</v>
      </c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7">
        <v>34</v>
      </c>
      <c r="D43" s="22" t="s">
        <v>86</v>
      </c>
      <c r="E43" s="23" t="s">
        <v>87</v>
      </c>
      <c r="F43" s="20">
        <v>24</v>
      </c>
      <c r="G43" s="20">
        <v>30</v>
      </c>
      <c r="H43" s="20">
        <f t="shared" si="0"/>
        <v>54</v>
      </c>
      <c r="I43" s="21" t="str">
        <f t="shared" si="1"/>
        <v>Y</v>
      </c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7">
        <v>35</v>
      </c>
      <c r="D44" s="22" t="s">
        <v>88</v>
      </c>
      <c r="E44" s="23" t="s">
        <v>89</v>
      </c>
      <c r="F44" s="20">
        <v>34</v>
      </c>
      <c r="G44" s="20">
        <v>41</v>
      </c>
      <c r="H44" s="20">
        <f t="shared" si="0"/>
        <v>75</v>
      </c>
      <c r="I44" s="21" t="str">
        <f t="shared" si="1"/>
        <v>Y</v>
      </c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7">
        <v>36</v>
      </c>
      <c r="D45" s="22" t="s">
        <v>90</v>
      </c>
      <c r="E45" s="23" t="s">
        <v>91</v>
      </c>
      <c r="F45" s="20">
        <v>29</v>
      </c>
      <c r="G45" s="20">
        <v>37</v>
      </c>
      <c r="H45" s="20">
        <f t="shared" si="0"/>
        <v>66</v>
      </c>
      <c r="I45" s="21" t="str">
        <f t="shared" si="1"/>
        <v>Y</v>
      </c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7">
        <v>37</v>
      </c>
      <c r="D46" s="18" t="s">
        <v>92</v>
      </c>
      <c r="E46" s="19" t="s">
        <v>93</v>
      </c>
      <c r="F46" s="20">
        <v>32</v>
      </c>
      <c r="G46" s="20">
        <v>14</v>
      </c>
      <c r="H46" s="20">
        <f t="shared" si="0"/>
        <v>46</v>
      </c>
      <c r="I46" s="21" t="str">
        <f t="shared" si="1"/>
        <v>N</v>
      </c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7">
        <v>38</v>
      </c>
      <c r="D47" s="18" t="s">
        <v>94</v>
      </c>
      <c r="E47" s="19" t="s">
        <v>95</v>
      </c>
      <c r="F47" s="20">
        <v>29</v>
      </c>
      <c r="G47" s="20">
        <v>32</v>
      </c>
      <c r="H47" s="20">
        <f t="shared" si="0"/>
        <v>61</v>
      </c>
      <c r="I47" s="21" t="str">
        <f t="shared" si="1"/>
        <v>Y</v>
      </c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7">
        <v>39</v>
      </c>
      <c r="D48" s="18" t="s">
        <v>96</v>
      </c>
      <c r="E48" s="19" t="s">
        <v>97</v>
      </c>
      <c r="F48" s="20">
        <v>29</v>
      </c>
      <c r="G48" s="20">
        <v>29</v>
      </c>
      <c r="H48" s="20">
        <f t="shared" si="0"/>
        <v>58</v>
      </c>
      <c r="I48" s="21" t="str">
        <f t="shared" si="1"/>
        <v>Y</v>
      </c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7">
        <v>40</v>
      </c>
      <c r="D49" s="18" t="s">
        <v>98</v>
      </c>
      <c r="E49" s="19" t="s">
        <v>99</v>
      </c>
      <c r="F49" s="20">
        <v>37</v>
      </c>
      <c r="G49" s="20">
        <v>36</v>
      </c>
      <c r="H49" s="20">
        <f t="shared" si="0"/>
        <v>73</v>
      </c>
      <c r="I49" s="21" t="str">
        <f t="shared" si="1"/>
        <v>Y</v>
      </c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7">
        <v>41</v>
      </c>
      <c r="D50" s="18" t="s">
        <v>100</v>
      </c>
      <c r="E50" s="19" t="s">
        <v>101</v>
      </c>
      <c r="F50" s="20">
        <v>25</v>
      </c>
      <c r="G50" s="20">
        <v>12</v>
      </c>
      <c r="H50" s="20">
        <f t="shared" si="0"/>
        <v>37</v>
      </c>
      <c r="I50" s="21" t="str">
        <f t="shared" si="1"/>
        <v>N</v>
      </c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7">
        <v>42</v>
      </c>
      <c r="D51" s="18" t="s">
        <v>102</v>
      </c>
      <c r="E51" s="19" t="s">
        <v>103</v>
      </c>
      <c r="F51" s="20">
        <v>27</v>
      </c>
      <c r="G51" s="20">
        <v>28</v>
      </c>
      <c r="H51" s="20">
        <f t="shared" si="0"/>
        <v>55</v>
      </c>
      <c r="I51" s="21" t="str">
        <f t="shared" si="1"/>
        <v>Y</v>
      </c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7">
        <v>43</v>
      </c>
      <c r="D52" s="18" t="s">
        <v>104</v>
      </c>
      <c r="E52" s="19" t="s">
        <v>105</v>
      </c>
      <c r="F52" s="20">
        <v>26</v>
      </c>
      <c r="G52" s="20">
        <v>33</v>
      </c>
      <c r="H52" s="20">
        <f t="shared" si="0"/>
        <v>59</v>
      </c>
      <c r="I52" s="21" t="str">
        <f t="shared" si="1"/>
        <v>Y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7">
        <v>44</v>
      </c>
      <c r="D53" s="22" t="s">
        <v>106</v>
      </c>
      <c r="E53" s="23" t="s">
        <v>107</v>
      </c>
      <c r="F53" s="20">
        <v>37</v>
      </c>
      <c r="G53" s="20">
        <v>37</v>
      </c>
      <c r="H53" s="20">
        <f t="shared" si="0"/>
        <v>74</v>
      </c>
      <c r="I53" s="21" t="str">
        <f t="shared" si="1"/>
        <v>Y</v>
      </c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7">
        <v>45</v>
      </c>
      <c r="D54" s="22" t="s">
        <v>108</v>
      </c>
      <c r="E54" s="23" t="s">
        <v>109</v>
      </c>
      <c r="F54" s="20">
        <v>26</v>
      </c>
      <c r="G54" s="20">
        <v>12</v>
      </c>
      <c r="H54" s="20">
        <f t="shared" si="0"/>
        <v>38</v>
      </c>
      <c r="I54" s="21" t="str">
        <f t="shared" si="1"/>
        <v>N</v>
      </c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7">
        <v>46</v>
      </c>
      <c r="D55" s="22" t="s">
        <v>110</v>
      </c>
      <c r="E55" s="23" t="s">
        <v>111</v>
      </c>
      <c r="F55" s="20">
        <v>29</v>
      </c>
      <c r="G55" s="20">
        <v>35</v>
      </c>
      <c r="H55" s="20">
        <f t="shared" si="0"/>
        <v>64</v>
      </c>
      <c r="I55" s="21" t="str">
        <f t="shared" si="1"/>
        <v>Y</v>
      </c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7">
        <v>47</v>
      </c>
      <c r="D56" s="22" t="s">
        <v>112</v>
      </c>
      <c r="E56" s="23" t="s">
        <v>113</v>
      </c>
      <c r="F56" s="20">
        <v>22</v>
      </c>
      <c r="G56" s="20">
        <v>21</v>
      </c>
      <c r="H56" s="20">
        <f t="shared" si="0"/>
        <v>43</v>
      </c>
      <c r="I56" s="21" t="str">
        <f t="shared" si="1"/>
        <v>N</v>
      </c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7">
        <v>48</v>
      </c>
      <c r="D57" s="22" t="s">
        <v>114</v>
      </c>
      <c r="E57" s="23" t="s">
        <v>115</v>
      </c>
      <c r="F57" s="20">
        <v>40</v>
      </c>
      <c r="G57" s="20">
        <v>29</v>
      </c>
      <c r="H57" s="20">
        <f t="shared" si="0"/>
        <v>69</v>
      </c>
      <c r="I57" s="21" t="str">
        <f t="shared" si="1"/>
        <v>Y</v>
      </c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7">
        <v>49</v>
      </c>
      <c r="D58" s="22" t="s">
        <v>116</v>
      </c>
      <c r="E58" s="23" t="s">
        <v>117</v>
      </c>
      <c r="F58" s="20">
        <v>29</v>
      </c>
      <c r="G58" s="20">
        <v>29</v>
      </c>
      <c r="H58" s="20">
        <f t="shared" si="0"/>
        <v>58</v>
      </c>
      <c r="I58" s="21" t="str">
        <f t="shared" si="1"/>
        <v>Y</v>
      </c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7">
        <v>50</v>
      </c>
      <c r="D59" s="22" t="s">
        <v>118</v>
      </c>
      <c r="E59" s="23" t="s">
        <v>119</v>
      </c>
      <c r="F59" s="20">
        <v>23</v>
      </c>
      <c r="G59" s="20">
        <v>31</v>
      </c>
      <c r="H59" s="20">
        <f t="shared" si="0"/>
        <v>54</v>
      </c>
      <c r="I59" s="21" t="str">
        <f t="shared" si="1"/>
        <v>Y</v>
      </c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7">
        <v>51</v>
      </c>
      <c r="D60" s="22" t="s">
        <v>120</v>
      </c>
      <c r="E60" s="23" t="s">
        <v>121</v>
      </c>
      <c r="F60" s="20">
        <v>33</v>
      </c>
      <c r="G60" s="20">
        <v>10</v>
      </c>
      <c r="H60" s="20">
        <f t="shared" si="0"/>
        <v>43</v>
      </c>
      <c r="I60" s="21" t="str">
        <f t="shared" si="1"/>
        <v>N</v>
      </c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7">
        <v>52</v>
      </c>
      <c r="D61" s="22" t="s">
        <v>122</v>
      </c>
      <c r="E61" s="23" t="s">
        <v>123</v>
      </c>
      <c r="F61" s="20">
        <v>27</v>
      </c>
      <c r="G61" s="20">
        <v>27</v>
      </c>
      <c r="H61" s="20">
        <f t="shared" si="0"/>
        <v>54</v>
      </c>
      <c r="I61" s="21" t="str">
        <f t="shared" si="1"/>
        <v>Y</v>
      </c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7">
        <v>53</v>
      </c>
      <c r="D62" s="22" t="s">
        <v>124</v>
      </c>
      <c r="E62" s="23" t="s">
        <v>125</v>
      </c>
      <c r="F62" s="20">
        <v>31</v>
      </c>
      <c r="G62" s="20">
        <v>32</v>
      </c>
      <c r="H62" s="20">
        <f t="shared" si="0"/>
        <v>63</v>
      </c>
      <c r="I62" s="21" t="str">
        <f t="shared" si="1"/>
        <v>Y</v>
      </c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7">
        <v>54</v>
      </c>
      <c r="D63" s="22" t="s">
        <v>126</v>
      </c>
      <c r="E63" s="23" t="s">
        <v>127</v>
      </c>
      <c r="F63" s="20">
        <v>30</v>
      </c>
      <c r="G63" s="20">
        <v>34</v>
      </c>
      <c r="H63" s="20">
        <f t="shared" si="0"/>
        <v>64</v>
      </c>
      <c r="I63" s="21" t="str">
        <f t="shared" si="1"/>
        <v>Y</v>
      </c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7">
        <v>55</v>
      </c>
      <c r="D64" s="22" t="s">
        <v>128</v>
      </c>
      <c r="E64" s="23" t="s">
        <v>129</v>
      </c>
      <c r="F64" s="20">
        <v>28</v>
      </c>
      <c r="G64" s="20">
        <v>24</v>
      </c>
      <c r="H64" s="20">
        <f t="shared" si="0"/>
        <v>52</v>
      </c>
      <c r="I64" s="21" t="str">
        <f t="shared" si="1"/>
        <v>Y</v>
      </c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7">
        <v>56</v>
      </c>
      <c r="D65" s="22" t="s">
        <v>130</v>
      </c>
      <c r="E65" s="23" t="s">
        <v>131</v>
      </c>
      <c r="F65" s="20">
        <v>26</v>
      </c>
      <c r="G65" s="20">
        <v>39</v>
      </c>
      <c r="H65" s="20">
        <f t="shared" si="0"/>
        <v>65</v>
      </c>
      <c r="I65" s="21" t="str">
        <f t="shared" si="1"/>
        <v>Y</v>
      </c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7">
        <v>57</v>
      </c>
      <c r="D66" s="18" t="s">
        <v>132</v>
      </c>
      <c r="E66" s="19" t="s">
        <v>133</v>
      </c>
      <c r="F66" s="20">
        <v>34</v>
      </c>
      <c r="G66" s="20">
        <v>39</v>
      </c>
      <c r="H66" s="20">
        <f t="shared" si="0"/>
        <v>73</v>
      </c>
      <c r="I66" s="21" t="str">
        <f t="shared" si="1"/>
        <v>Y</v>
      </c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7">
        <v>58</v>
      </c>
      <c r="D67" s="18" t="s">
        <v>134</v>
      </c>
      <c r="E67" s="19" t="s">
        <v>135</v>
      </c>
      <c r="F67" s="20">
        <v>26</v>
      </c>
      <c r="G67" s="20">
        <v>42</v>
      </c>
      <c r="H67" s="20">
        <f t="shared" si="0"/>
        <v>68</v>
      </c>
      <c r="I67" s="21" t="str">
        <f t="shared" si="1"/>
        <v>Y</v>
      </c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7">
        <v>59</v>
      </c>
      <c r="D68" s="18" t="s">
        <v>136</v>
      </c>
      <c r="E68" s="19" t="s">
        <v>137</v>
      </c>
      <c r="F68" s="20">
        <v>31</v>
      </c>
      <c r="G68" s="20">
        <v>30</v>
      </c>
      <c r="H68" s="20">
        <f t="shared" si="0"/>
        <v>61</v>
      </c>
      <c r="I68" s="21" t="str">
        <f t="shared" si="1"/>
        <v>Y</v>
      </c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7">
        <v>60</v>
      </c>
      <c r="D69" s="18" t="s">
        <v>138</v>
      </c>
      <c r="E69" s="19" t="s">
        <v>139</v>
      </c>
      <c r="F69" s="20">
        <v>30</v>
      </c>
      <c r="G69" s="20">
        <v>22</v>
      </c>
      <c r="H69" s="20">
        <f t="shared" si="0"/>
        <v>52</v>
      </c>
      <c r="I69" s="21" t="str">
        <f t="shared" si="1"/>
        <v>Y</v>
      </c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7">
        <v>61</v>
      </c>
      <c r="D70" s="18" t="s">
        <v>140</v>
      </c>
      <c r="E70" s="19" t="s">
        <v>141</v>
      </c>
      <c r="F70" s="20">
        <v>25</v>
      </c>
      <c r="G70" s="20">
        <v>21</v>
      </c>
      <c r="H70" s="20">
        <f t="shared" si="0"/>
        <v>46</v>
      </c>
      <c r="I70" s="21" t="str">
        <f t="shared" si="1"/>
        <v>N</v>
      </c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7">
        <v>62</v>
      </c>
      <c r="D71" s="18" t="s">
        <v>142</v>
      </c>
      <c r="E71" s="19" t="s">
        <v>143</v>
      </c>
      <c r="F71" s="20">
        <v>32</v>
      </c>
      <c r="G71" s="20">
        <v>30</v>
      </c>
      <c r="H71" s="20">
        <f t="shared" si="0"/>
        <v>62</v>
      </c>
      <c r="I71" s="21" t="str">
        <f t="shared" si="1"/>
        <v>Y</v>
      </c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7">
        <v>63</v>
      </c>
      <c r="D72" s="18" t="s">
        <v>144</v>
      </c>
      <c r="E72" s="19" t="s">
        <v>145</v>
      </c>
      <c r="F72" s="20">
        <v>25</v>
      </c>
      <c r="G72" s="20">
        <v>27</v>
      </c>
      <c r="H72" s="20">
        <f t="shared" si="0"/>
        <v>52</v>
      </c>
      <c r="I72" s="21" t="str">
        <f t="shared" si="1"/>
        <v>Y</v>
      </c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7">
        <v>64</v>
      </c>
      <c r="D73" s="22" t="s">
        <v>146</v>
      </c>
      <c r="E73" s="23" t="s">
        <v>147</v>
      </c>
      <c r="F73" s="20">
        <v>26</v>
      </c>
      <c r="G73" s="20">
        <v>20</v>
      </c>
      <c r="H73" s="20">
        <f t="shared" si="0"/>
        <v>46</v>
      </c>
      <c r="I73" s="21" t="str">
        <f t="shared" si="1"/>
        <v>N</v>
      </c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7">
        <v>65</v>
      </c>
      <c r="D74" s="22" t="s">
        <v>148</v>
      </c>
      <c r="E74" s="23" t="s">
        <v>149</v>
      </c>
      <c r="F74" s="20">
        <v>24</v>
      </c>
      <c r="G74" s="20">
        <v>28</v>
      </c>
      <c r="H74" s="20">
        <f t="shared" si="0"/>
        <v>52</v>
      </c>
      <c r="I74" s="21" t="str">
        <f t="shared" si="1"/>
        <v>Y</v>
      </c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7">
        <v>66</v>
      </c>
      <c r="D75" s="22" t="s">
        <v>150</v>
      </c>
      <c r="E75" s="23" t="s">
        <v>151</v>
      </c>
      <c r="F75" s="20">
        <v>21</v>
      </c>
      <c r="G75" s="20">
        <v>13</v>
      </c>
      <c r="H75" s="20">
        <f t="shared" si="0"/>
        <v>34</v>
      </c>
      <c r="I75" s="21" t="str">
        <f t="shared" si="1"/>
        <v>N</v>
      </c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7">
        <v>67</v>
      </c>
      <c r="D76" s="22" t="s">
        <v>152</v>
      </c>
      <c r="E76" s="23" t="s">
        <v>153</v>
      </c>
      <c r="F76" s="20">
        <v>23</v>
      </c>
      <c r="G76" s="20">
        <v>24</v>
      </c>
      <c r="H76" s="20">
        <f t="shared" si="0"/>
        <v>47</v>
      </c>
      <c r="I76" s="21" t="str">
        <f t="shared" si="1"/>
        <v>N</v>
      </c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7">
        <v>68</v>
      </c>
      <c r="D77" s="22" t="s">
        <v>154</v>
      </c>
      <c r="E77" s="23" t="s">
        <v>155</v>
      </c>
      <c r="F77" s="20">
        <v>30</v>
      </c>
      <c r="G77" s="20">
        <v>14</v>
      </c>
      <c r="H77" s="20">
        <f t="shared" si="0"/>
        <v>44</v>
      </c>
      <c r="I77" s="21" t="str">
        <f t="shared" si="1"/>
        <v>N</v>
      </c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7">
        <v>69</v>
      </c>
      <c r="D78" s="22" t="s">
        <v>156</v>
      </c>
      <c r="E78" s="23" t="s">
        <v>157</v>
      </c>
      <c r="F78" s="20">
        <v>28</v>
      </c>
      <c r="G78" s="20">
        <v>41</v>
      </c>
      <c r="H78" s="20">
        <f t="shared" si="0"/>
        <v>69</v>
      </c>
      <c r="I78" s="21" t="str">
        <f t="shared" si="1"/>
        <v>Y</v>
      </c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7">
        <v>70</v>
      </c>
      <c r="D79" s="22" t="s">
        <v>158</v>
      </c>
      <c r="E79" s="23" t="s">
        <v>159</v>
      </c>
      <c r="F79" s="20">
        <v>33</v>
      </c>
      <c r="G79" s="20">
        <v>44</v>
      </c>
      <c r="H79" s="20">
        <f t="shared" si="0"/>
        <v>77</v>
      </c>
      <c r="I79" s="21" t="str">
        <f t="shared" si="1"/>
        <v>Y</v>
      </c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7">
        <v>71</v>
      </c>
      <c r="D80" s="22" t="s">
        <v>160</v>
      </c>
      <c r="E80" s="23" t="s">
        <v>161</v>
      </c>
      <c r="F80" s="20">
        <v>28</v>
      </c>
      <c r="G80" s="20">
        <v>35</v>
      </c>
      <c r="H80" s="20">
        <f t="shared" si="0"/>
        <v>63</v>
      </c>
      <c r="I80" s="21" t="str">
        <f t="shared" si="1"/>
        <v>Y</v>
      </c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7">
        <v>72</v>
      </c>
      <c r="D81" s="22" t="s">
        <v>162</v>
      </c>
      <c r="E81" s="23" t="s">
        <v>163</v>
      </c>
      <c r="F81" s="20">
        <v>26</v>
      </c>
      <c r="G81" s="20">
        <v>26</v>
      </c>
      <c r="H81" s="20">
        <f t="shared" si="0"/>
        <v>52</v>
      </c>
      <c r="I81" s="21" t="str">
        <f t="shared" si="1"/>
        <v>Y</v>
      </c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7">
        <v>73</v>
      </c>
      <c r="D82" s="27" t="s">
        <v>164</v>
      </c>
      <c r="E82" s="23" t="s">
        <v>165</v>
      </c>
      <c r="F82" s="20">
        <v>23</v>
      </c>
      <c r="G82" s="20">
        <v>21</v>
      </c>
      <c r="H82" s="20">
        <f t="shared" si="0"/>
        <v>44</v>
      </c>
      <c r="I82" s="21" t="str">
        <f t="shared" si="1"/>
        <v>N</v>
      </c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2"/>
      <c r="D83" s="119" t="s">
        <v>166</v>
      </c>
      <c r="E83" s="120"/>
      <c r="F83" s="21">
        <f>COUNT(H10:H82)</f>
        <v>73</v>
      </c>
      <c r="G83" s="2"/>
      <c r="H83" s="2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2"/>
      <c r="D84" s="119" t="s">
        <v>167</v>
      </c>
      <c r="E84" s="120"/>
      <c r="F84" s="28">
        <v>50</v>
      </c>
      <c r="G84" s="2"/>
      <c r="H84" s="2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2"/>
      <c r="D85" s="117" t="s">
        <v>168</v>
      </c>
      <c r="E85" s="118"/>
      <c r="F85" s="21">
        <f>COUNTIF(H10:H82,"&gt;=50")</f>
        <v>43</v>
      </c>
      <c r="G85" s="2"/>
      <c r="H85" s="2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2"/>
      <c r="D86" s="117" t="s">
        <v>169</v>
      </c>
      <c r="E86" s="118"/>
      <c r="F86" s="29">
        <f>F85/F83</f>
        <v>0.58904109589041098</v>
      </c>
      <c r="G86" s="2"/>
      <c r="H86" s="2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2"/>
      <c r="D87" s="119" t="s">
        <v>170</v>
      </c>
      <c r="E87" s="120"/>
      <c r="F87" s="21">
        <v>1</v>
      </c>
      <c r="G87" s="2"/>
      <c r="H87" s="2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2"/>
      <c r="D88" s="1"/>
      <c r="E88" s="3"/>
      <c r="F88" s="2"/>
      <c r="G88" s="2"/>
      <c r="H88" s="2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2"/>
      <c r="D89" s="1"/>
      <c r="E89" s="3"/>
      <c r="F89" s="2"/>
      <c r="G89" s="2"/>
      <c r="H89" s="2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2"/>
      <c r="D90" s="1"/>
      <c r="E90" s="3"/>
      <c r="F90" s="2"/>
      <c r="G90" s="2"/>
      <c r="H90" s="2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2"/>
      <c r="D91" s="1"/>
      <c r="E91" s="3"/>
      <c r="F91" s="2"/>
      <c r="G91" s="2"/>
      <c r="H91" s="2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2"/>
      <c r="D92" s="1"/>
      <c r="E92" s="3"/>
      <c r="F92" s="2"/>
      <c r="G92" s="2"/>
      <c r="H92" s="2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2"/>
      <c r="D93" s="1"/>
      <c r="E93" s="3"/>
      <c r="F93" s="2"/>
      <c r="G93" s="2"/>
      <c r="H93" s="2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2"/>
      <c r="D94" s="1"/>
      <c r="E94" s="3"/>
      <c r="F94" s="2"/>
      <c r="G94" s="2"/>
      <c r="H94" s="2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2"/>
      <c r="D95" s="1"/>
      <c r="E95" s="3"/>
      <c r="F95" s="2"/>
      <c r="G95" s="2"/>
      <c r="H95" s="2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2"/>
      <c r="D96" s="1"/>
      <c r="E96" s="3"/>
      <c r="F96" s="2"/>
      <c r="G96" s="2"/>
      <c r="H96" s="2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2"/>
      <c r="D97" s="1"/>
      <c r="E97" s="3"/>
      <c r="F97" s="2"/>
      <c r="G97" s="2"/>
      <c r="H97" s="2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2"/>
      <c r="D98" s="1"/>
      <c r="E98" s="3"/>
      <c r="F98" s="2"/>
      <c r="G98" s="2"/>
      <c r="H98" s="2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2"/>
      <c r="D99" s="1"/>
      <c r="E99" s="3"/>
      <c r="F99" s="2"/>
      <c r="G99" s="2"/>
      <c r="H99" s="2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2"/>
      <c r="D100" s="1"/>
      <c r="E100" s="3"/>
      <c r="F100" s="2"/>
      <c r="G100" s="2"/>
      <c r="H100" s="2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2"/>
      <c r="D101" s="1"/>
      <c r="E101" s="3"/>
      <c r="F101" s="2"/>
      <c r="G101" s="2"/>
      <c r="H101" s="2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2"/>
      <c r="D102" s="1"/>
      <c r="E102" s="3"/>
      <c r="F102" s="2"/>
      <c r="G102" s="2"/>
      <c r="H102" s="2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2"/>
      <c r="D103" s="1"/>
      <c r="E103" s="3"/>
      <c r="F103" s="2"/>
      <c r="G103" s="2"/>
      <c r="H103" s="2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2"/>
      <c r="D104" s="1"/>
      <c r="E104" s="3"/>
      <c r="F104" s="2"/>
      <c r="G104" s="2"/>
      <c r="H104" s="2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2"/>
      <c r="D105" s="1"/>
      <c r="E105" s="3"/>
      <c r="F105" s="2"/>
      <c r="G105" s="2"/>
      <c r="H105" s="2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2"/>
      <c r="D106" s="1"/>
      <c r="E106" s="3"/>
      <c r="F106" s="2"/>
      <c r="G106" s="2"/>
      <c r="H106" s="2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2"/>
      <c r="D107" s="1"/>
      <c r="E107" s="3"/>
      <c r="F107" s="2"/>
      <c r="G107" s="2"/>
      <c r="H107" s="2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2"/>
      <c r="D108" s="1"/>
      <c r="E108" s="3"/>
      <c r="F108" s="2"/>
      <c r="G108" s="2"/>
      <c r="H108" s="2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2"/>
      <c r="D109" s="1"/>
      <c r="E109" s="3"/>
      <c r="F109" s="2"/>
      <c r="G109" s="2"/>
      <c r="H109" s="2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2"/>
      <c r="D110" s="1"/>
      <c r="E110" s="3"/>
      <c r="F110" s="2"/>
      <c r="G110" s="2"/>
      <c r="H110" s="2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2"/>
      <c r="D111" s="1"/>
      <c r="E111" s="3"/>
      <c r="F111" s="2"/>
      <c r="G111" s="2"/>
      <c r="H111" s="2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2"/>
      <c r="D112" s="1"/>
      <c r="E112" s="3"/>
      <c r="F112" s="2"/>
      <c r="G112" s="2"/>
      <c r="H112" s="2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2"/>
      <c r="D113" s="1"/>
      <c r="E113" s="3"/>
      <c r="F113" s="2"/>
      <c r="G113" s="2"/>
      <c r="H113" s="2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2"/>
      <c r="D114" s="1"/>
      <c r="E114" s="3"/>
      <c r="F114" s="2"/>
      <c r="G114" s="2"/>
      <c r="H114" s="2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2"/>
      <c r="D115" s="1"/>
      <c r="E115" s="3"/>
      <c r="F115" s="2"/>
      <c r="G115" s="2"/>
      <c r="H115" s="2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2"/>
      <c r="D116" s="1"/>
      <c r="E116" s="3"/>
      <c r="F116" s="2"/>
      <c r="G116" s="2"/>
      <c r="H116" s="2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2"/>
      <c r="D117" s="1"/>
      <c r="E117" s="3"/>
      <c r="F117" s="2"/>
      <c r="G117" s="2"/>
      <c r="H117" s="2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2"/>
      <c r="D118" s="1"/>
      <c r="E118" s="3" t="s">
        <v>171</v>
      </c>
      <c r="F118" s="2"/>
      <c r="G118" s="2"/>
      <c r="H118" s="2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2"/>
      <c r="D119" s="1"/>
      <c r="E119" s="3"/>
      <c r="F119" s="2"/>
      <c r="G119" s="2"/>
      <c r="H119" s="2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2"/>
      <c r="D120" s="1"/>
      <c r="E120" s="3"/>
      <c r="F120" s="2"/>
      <c r="G120" s="2"/>
      <c r="H120" s="2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2"/>
      <c r="D121" s="1"/>
      <c r="E121" s="3"/>
      <c r="F121" s="2"/>
      <c r="G121" s="2"/>
      <c r="H121" s="2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2"/>
      <c r="D122" s="1"/>
      <c r="E122" s="3"/>
      <c r="F122" s="2"/>
      <c r="G122" s="2"/>
      <c r="H122" s="2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2"/>
      <c r="D123" s="1"/>
      <c r="E123" s="3"/>
      <c r="F123" s="2"/>
      <c r="G123" s="2"/>
      <c r="H123" s="2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2"/>
      <c r="D124" s="1"/>
      <c r="E124" s="3"/>
      <c r="F124" s="2"/>
      <c r="G124" s="2"/>
      <c r="H124" s="2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2"/>
      <c r="D125" s="1"/>
      <c r="E125" s="3"/>
      <c r="F125" s="2"/>
      <c r="G125" s="2"/>
      <c r="H125" s="2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2"/>
      <c r="D126" s="1"/>
      <c r="E126" s="3"/>
      <c r="F126" s="2"/>
      <c r="G126" s="2"/>
      <c r="H126" s="2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2"/>
      <c r="D127" s="1"/>
      <c r="E127" s="3"/>
      <c r="F127" s="2"/>
      <c r="G127" s="2"/>
      <c r="H127" s="2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2"/>
      <c r="D128" s="1"/>
      <c r="E128" s="3"/>
      <c r="F128" s="2"/>
      <c r="G128" s="2"/>
      <c r="H128" s="2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2"/>
      <c r="D129" s="1"/>
      <c r="E129" s="3"/>
      <c r="F129" s="2"/>
      <c r="G129" s="2"/>
      <c r="H129" s="2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2"/>
      <c r="D130" s="1"/>
      <c r="E130" s="3"/>
      <c r="F130" s="2"/>
      <c r="G130" s="2"/>
      <c r="H130" s="2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2"/>
      <c r="D131" s="1"/>
      <c r="E131" s="3"/>
      <c r="F131" s="2"/>
      <c r="G131" s="2"/>
      <c r="H131" s="2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2"/>
      <c r="D132" s="1"/>
      <c r="E132" s="3"/>
      <c r="F132" s="2"/>
      <c r="G132" s="2"/>
      <c r="H132" s="2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2"/>
      <c r="D133" s="1"/>
      <c r="E133" s="3"/>
      <c r="F133" s="2"/>
      <c r="G133" s="2"/>
      <c r="H133" s="2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2"/>
      <c r="D134" s="1"/>
      <c r="E134" s="3"/>
      <c r="F134" s="2"/>
      <c r="G134" s="2"/>
      <c r="H134" s="2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2"/>
      <c r="D135" s="1"/>
      <c r="E135" s="3"/>
      <c r="F135" s="2"/>
      <c r="G135" s="2"/>
      <c r="H135" s="2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2"/>
      <c r="D136" s="1"/>
      <c r="E136" s="3"/>
      <c r="F136" s="2"/>
      <c r="G136" s="2"/>
      <c r="H136" s="2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2"/>
      <c r="D137" s="1"/>
      <c r="E137" s="3"/>
      <c r="F137" s="2"/>
      <c r="G137" s="2"/>
      <c r="H137" s="2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2"/>
      <c r="D138" s="1"/>
      <c r="E138" s="3"/>
      <c r="F138" s="2"/>
      <c r="G138" s="2"/>
      <c r="H138" s="2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2"/>
      <c r="D139" s="1"/>
      <c r="E139" s="3"/>
      <c r="F139" s="2"/>
      <c r="G139" s="2"/>
      <c r="H139" s="2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2"/>
      <c r="D140" s="1"/>
      <c r="E140" s="3"/>
      <c r="F140" s="2"/>
      <c r="G140" s="2"/>
      <c r="H140" s="2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2"/>
      <c r="D141" s="1"/>
      <c r="E141" s="3"/>
      <c r="F141" s="2"/>
      <c r="G141" s="2"/>
      <c r="H141" s="2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2"/>
      <c r="D142" s="1"/>
      <c r="E142" s="3"/>
      <c r="F142" s="2"/>
      <c r="G142" s="2"/>
      <c r="H142" s="2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2"/>
      <c r="D143" s="1"/>
      <c r="E143" s="3"/>
      <c r="F143" s="2"/>
      <c r="G143" s="2"/>
      <c r="H143" s="2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2"/>
      <c r="D144" s="1"/>
      <c r="E144" s="3"/>
      <c r="F144" s="2"/>
      <c r="G144" s="2"/>
      <c r="H144" s="2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2"/>
      <c r="D145" s="1"/>
      <c r="E145" s="3"/>
      <c r="F145" s="2"/>
      <c r="G145" s="2"/>
      <c r="H145" s="2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2"/>
      <c r="D146" s="1"/>
      <c r="E146" s="3"/>
      <c r="F146" s="2"/>
      <c r="G146" s="2"/>
      <c r="H146" s="2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2"/>
      <c r="D147" s="1"/>
      <c r="E147" s="3"/>
      <c r="F147" s="2"/>
      <c r="G147" s="2"/>
      <c r="H147" s="2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2"/>
      <c r="D148" s="1"/>
      <c r="E148" s="3"/>
      <c r="F148" s="2"/>
      <c r="G148" s="2"/>
      <c r="H148" s="2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2"/>
      <c r="D149" s="1"/>
      <c r="E149" s="3"/>
      <c r="F149" s="2"/>
      <c r="G149" s="2"/>
      <c r="H149" s="2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2"/>
      <c r="D150" s="1"/>
      <c r="E150" s="3"/>
      <c r="F150" s="2"/>
      <c r="G150" s="2"/>
      <c r="H150" s="2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2"/>
      <c r="D151" s="1"/>
      <c r="E151" s="3"/>
      <c r="F151" s="2"/>
      <c r="G151" s="2"/>
      <c r="H151" s="2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2"/>
      <c r="D152" s="1"/>
      <c r="E152" s="3"/>
      <c r="F152" s="2"/>
      <c r="G152" s="2"/>
      <c r="H152" s="2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2"/>
      <c r="D153" s="1"/>
      <c r="E153" s="3"/>
      <c r="F153" s="2"/>
      <c r="G153" s="2"/>
      <c r="H153" s="2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2"/>
      <c r="D154" s="1"/>
      <c r="E154" s="3"/>
      <c r="F154" s="2"/>
      <c r="G154" s="2"/>
      <c r="H154" s="2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2"/>
      <c r="D155" s="1"/>
      <c r="E155" s="3"/>
      <c r="F155" s="2"/>
      <c r="G155" s="2"/>
      <c r="H155" s="2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2"/>
      <c r="D156" s="1"/>
      <c r="E156" s="3"/>
      <c r="F156" s="2"/>
      <c r="G156" s="2"/>
      <c r="H156" s="2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2"/>
      <c r="D157" s="1"/>
      <c r="E157" s="3"/>
      <c r="F157" s="2"/>
      <c r="G157" s="2"/>
      <c r="H157" s="2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2"/>
      <c r="D158" s="1"/>
      <c r="E158" s="3"/>
      <c r="F158" s="2"/>
      <c r="G158" s="2"/>
      <c r="H158" s="2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2"/>
      <c r="D159" s="1"/>
      <c r="E159" s="3"/>
      <c r="F159" s="2"/>
      <c r="G159" s="2"/>
      <c r="H159" s="2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2"/>
      <c r="D160" s="1"/>
      <c r="E160" s="3"/>
      <c r="F160" s="2"/>
      <c r="G160" s="2"/>
      <c r="H160" s="2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2"/>
      <c r="D161" s="1"/>
      <c r="E161" s="3"/>
      <c r="F161" s="2"/>
      <c r="G161" s="2"/>
      <c r="H161" s="2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2"/>
      <c r="D162" s="1"/>
      <c r="E162" s="3"/>
      <c r="F162" s="2"/>
      <c r="G162" s="2"/>
      <c r="H162" s="2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2"/>
      <c r="D163" s="1"/>
      <c r="E163" s="3"/>
      <c r="F163" s="2"/>
      <c r="G163" s="2"/>
      <c r="H163" s="2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2"/>
      <c r="D164" s="1"/>
      <c r="E164" s="3"/>
      <c r="F164" s="2"/>
      <c r="G164" s="2"/>
      <c r="H164" s="2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2"/>
      <c r="D165" s="1"/>
      <c r="E165" s="3"/>
      <c r="F165" s="2"/>
      <c r="G165" s="2"/>
      <c r="H165" s="2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2"/>
      <c r="D166" s="1"/>
      <c r="E166" s="3"/>
      <c r="F166" s="2"/>
      <c r="G166" s="2"/>
      <c r="H166" s="2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2"/>
      <c r="D167" s="1"/>
      <c r="E167" s="3"/>
      <c r="F167" s="2"/>
      <c r="G167" s="2"/>
      <c r="H167" s="2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2"/>
      <c r="D168" s="1"/>
      <c r="E168" s="3"/>
      <c r="F168" s="2"/>
      <c r="G168" s="2"/>
      <c r="H168" s="2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2"/>
      <c r="D169" s="1"/>
      <c r="E169" s="3"/>
      <c r="F169" s="2"/>
      <c r="G169" s="2"/>
      <c r="H169" s="2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2"/>
      <c r="D170" s="1"/>
      <c r="E170" s="3"/>
      <c r="F170" s="2"/>
      <c r="G170" s="2"/>
      <c r="H170" s="2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2"/>
      <c r="D171" s="1"/>
      <c r="E171" s="3"/>
      <c r="F171" s="2"/>
      <c r="G171" s="2"/>
      <c r="H171" s="2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2"/>
      <c r="D172" s="1"/>
      <c r="E172" s="3"/>
      <c r="F172" s="2"/>
      <c r="G172" s="2"/>
      <c r="H172" s="2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2"/>
      <c r="D173" s="1"/>
      <c r="E173" s="3"/>
      <c r="F173" s="2"/>
      <c r="G173" s="2"/>
      <c r="H173" s="2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2"/>
      <c r="D174" s="1"/>
      <c r="E174" s="3"/>
      <c r="F174" s="2"/>
      <c r="G174" s="2"/>
      <c r="H174" s="2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2"/>
      <c r="D175" s="1"/>
      <c r="E175" s="3"/>
      <c r="F175" s="2"/>
      <c r="G175" s="2"/>
      <c r="H175" s="2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2"/>
      <c r="D176" s="1"/>
      <c r="E176" s="3"/>
      <c r="F176" s="2"/>
      <c r="G176" s="2"/>
      <c r="H176" s="2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2"/>
      <c r="D177" s="1"/>
      <c r="E177" s="3"/>
      <c r="F177" s="2"/>
      <c r="G177" s="2"/>
      <c r="H177" s="2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2"/>
      <c r="D178" s="1"/>
      <c r="E178" s="3"/>
      <c r="F178" s="2"/>
      <c r="G178" s="2"/>
      <c r="H178" s="2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2"/>
      <c r="D179" s="1"/>
      <c r="E179" s="3"/>
      <c r="F179" s="2"/>
      <c r="G179" s="2"/>
      <c r="H179" s="2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2"/>
      <c r="D180" s="1"/>
      <c r="E180" s="3"/>
      <c r="F180" s="2"/>
      <c r="G180" s="2"/>
      <c r="H180" s="2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2"/>
      <c r="D181" s="1"/>
      <c r="E181" s="3"/>
      <c r="F181" s="2"/>
      <c r="G181" s="2"/>
      <c r="H181" s="2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2"/>
      <c r="D182" s="1"/>
      <c r="E182" s="3"/>
      <c r="F182" s="2"/>
      <c r="G182" s="2"/>
      <c r="H182" s="2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2"/>
      <c r="D183" s="1"/>
      <c r="E183" s="3"/>
      <c r="F183" s="2"/>
      <c r="G183" s="2"/>
      <c r="H183" s="2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2"/>
      <c r="D184" s="1"/>
      <c r="E184" s="3"/>
      <c r="F184" s="2"/>
      <c r="G184" s="2"/>
      <c r="H184" s="2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2"/>
      <c r="D185" s="1"/>
      <c r="E185" s="3"/>
      <c r="F185" s="2"/>
      <c r="G185" s="2"/>
      <c r="H185" s="2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2"/>
      <c r="D186" s="1"/>
      <c r="E186" s="3"/>
      <c r="F186" s="2"/>
      <c r="G186" s="2"/>
      <c r="H186" s="2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2"/>
      <c r="D187" s="1"/>
      <c r="E187" s="3"/>
      <c r="F187" s="2"/>
      <c r="G187" s="2"/>
      <c r="H187" s="2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2"/>
      <c r="D188" s="1"/>
      <c r="E188" s="3"/>
      <c r="F188" s="2"/>
      <c r="G188" s="2"/>
      <c r="H188" s="2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2"/>
      <c r="D189" s="1"/>
      <c r="E189" s="3"/>
      <c r="F189" s="2"/>
      <c r="G189" s="2"/>
      <c r="H189" s="2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2"/>
      <c r="D190" s="1"/>
      <c r="E190" s="3"/>
      <c r="F190" s="2"/>
      <c r="G190" s="2"/>
      <c r="H190" s="2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2"/>
      <c r="D191" s="1"/>
      <c r="E191" s="3"/>
      <c r="F191" s="2"/>
      <c r="G191" s="2"/>
      <c r="H191" s="2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2"/>
      <c r="D192" s="1"/>
      <c r="E192" s="3"/>
      <c r="F192" s="2"/>
      <c r="G192" s="2"/>
      <c r="H192" s="2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2"/>
      <c r="D193" s="1"/>
      <c r="E193" s="3"/>
      <c r="F193" s="2"/>
      <c r="G193" s="2"/>
      <c r="H193" s="2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2"/>
      <c r="D194" s="1"/>
      <c r="E194" s="3"/>
      <c r="F194" s="2"/>
      <c r="G194" s="2"/>
      <c r="H194" s="2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2"/>
      <c r="D195" s="1"/>
      <c r="E195" s="3"/>
      <c r="F195" s="2"/>
      <c r="G195" s="2"/>
      <c r="H195" s="2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2"/>
      <c r="D196" s="1"/>
      <c r="E196" s="3"/>
      <c r="F196" s="2"/>
      <c r="G196" s="2"/>
      <c r="H196" s="2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2"/>
      <c r="D197" s="1"/>
      <c r="E197" s="3"/>
      <c r="F197" s="2"/>
      <c r="G197" s="2"/>
      <c r="H197" s="2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2"/>
      <c r="D198" s="1"/>
      <c r="E198" s="3"/>
      <c r="F198" s="2"/>
      <c r="G198" s="2"/>
      <c r="H198" s="2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2"/>
      <c r="D199" s="1"/>
      <c r="E199" s="3"/>
      <c r="F199" s="2"/>
      <c r="G199" s="2"/>
      <c r="H199" s="2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2"/>
      <c r="D200" s="1"/>
      <c r="E200" s="3"/>
      <c r="F200" s="2"/>
      <c r="G200" s="2"/>
      <c r="H200" s="2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2"/>
      <c r="D201" s="1"/>
      <c r="E201" s="3"/>
      <c r="F201" s="2"/>
      <c r="G201" s="2"/>
      <c r="H201" s="2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2"/>
      <c r="D202" s="1"/>
      <c r="E202" s="3"/>
      <c r="F202" s="2"/>
      <c r="G202" s="2"/>
      <c r="H202" s="2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2"/>
      <c r="D203" s="1"/>
      <c r="E203" s="3"/>
      <c r="F203" s="2"/>
      <c r="G203" s="2"/>
      <c r="H203" s="2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2"/>
      <c r="D204" s="1"/>
      <c r="E204" s="3"/>
      <c r="F204" s="2"/>
      <c r="G204" s="2"/>
      <c r="H204" s="2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2"/>
      <c r="D205" s="1"/>
      <c r="E205" s="3"/>
      <c r="F205" s="2"/>
      <c r="G205" s="2"/>
      <c r="H205" s="2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2"/>
      <c r="D206" s="1"/>
      <c r="E206" s="3"/>
      <c r="F206" s="2"/>
      <c r="G206" s="2"/>
      <c r="H206" s="2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2"/>
      <c r="D207" s="1"/>
      <c r="E207" s="3"/>
      <c r="F207" s="2"/>
      <c r="G207" s="2"/>
      <c r="H207" s="2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2"/>
      <c r="D208" s="1"/>
      <c r="E208" s="3"/>
      <c r="F208" s="2"/>
      <c r="G208" s="2"/>
      <c r="H208" s="2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2"/>
      <c r="D209" s="1"/>
      <c r="E209" s="3"/>
      <c r="F209" s="2"/>
      <c r="G209" s="2"/>
      <c r="H209" s="2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2"/>
      <c r="D210" s="1"/>
      <c r="E210" s="3"/>
      <c r="F210" s="2"/>
      <c r="G210" s="2"/>
      <c r="H210" s="2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2"/>
      <c r="D211" s="1"/>
      <c r="E211" s="3"/>
      <c r="F211" s="2"/>
      <c r="G211" s="2"/>
      <c r="H211" s="2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2"/>
      <c r="D212" s="1"/>
      <c r="E212" s="3"/>
      <c r="F212" s="2"/>
      <c r="G212" s="2"/>
      <c r="H212" s="2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2"/>
      <c r="D213" s="1"/>
      <c r="E213" s="3"/>
      <c r="F213" s="2"/>
      <c r="G213" s="2"/>
      <c r="H213" s="2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2"/>
      <c r="D214" s="1"/>
      <c r="E214" s="3"/>
      <c r="F214" s="2"/>
      <c r="G214" s="2"/>
      <c r="H214" s="2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2"/>
      <c r="D215" s="1"/>
      <c r="E215" s="3"/>
      <c r="F215" s="2"/>
      <c r="G215" s="2"/>
      <c r="H215" s="2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2"/>
      <c r="D216" s="1"/>
      <c r="E216" s="3"/>
      <c r="F216" s="2"/>
      <c r="G216" s="2"/>
      <c r="H216" s="2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2"/>
      <c r="D217" s="1"/>
      <c r="E217" s="3"/>
      <c r="F217" s="2"/>
      <c r="G217" s="2"/>
      <c r="H217" s="2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2"/>
      <c r="D218" s="1"/>
      <c r="E218" s="3"/>
      <c r="F218" s="2"/>
      <c r="G218" s="2"/>
      <c r="H218" s="2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2"/>
      <c r="D219" s="1"/>
      <c r="E219" s="3"/>
      <c r="F219" s="2"/>
      <c r="G219" s="2"/>
      <c r="H219" s="2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2"/>
      <c r="D220" s="1"/>
      <c r="E220" s="3"/>
      <c r="F220" s="2"/>
      <c r="G220" s="2"/>
      <c r="H220" s="2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2"/>
      <c r="D221" s="1"/>
      <c r="E221" s="3"/>
      <c r="F221" s="2"/>
      <c r="G221" s="2"/>
      <c r="H221" s="2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2"/>
      <c r="D222" s="1"/>
      <c r="E222" s="3"/>
      <c r="F222" s="2"/>
      <c r="G222" s="2"/>
      <c r="H222" s="2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2"/>
      <c r="D223" s="1"/>
      <c r="E223" s="3"/>
      <c r="F223" s="2"/>
      <c r="G223" s="2"/>
      <c r="H223" s="2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2"/>
      <c r="D224" s="1"/>
      <c r="E224" s="3"/>
      <c r="F224" s="2"/>
      <c r="G224" s="2"/>
      <c r="H224" s="2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2"/>
      <c r="D225" s="1"/>
      <c r="E225" s="3"/>
      <c r="F225" s="2"/>
      <c r="G225" s="2"/>
      <c r="H225" s="2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2"/>
      <c r="D226" s="1"/>
      <c r="E226" s="3"/>
      <c r="F226" s="2"/>
      <c r="G226" s="2"/>
      <c r="H226" s="2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2"/>
      <c r="D227" s="1"/>
      <c r="E227" s="3"/>
      <c r="F227" s="2"/>
      <c r="G227" s="2"/>
      <c r="H227" s="2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2"/>
      <c r="D228" s="1"/>
      <c r="E228" s="3"/>
      <c r="F228" s="2"/>
      <c r="G228" s="2"/>
      <c r="H228" s="2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2"/>
      <c r="D229" s="1"/>
      <c r="E229" s="3"/>
      <c r="F229" s="2"/>
      <c r="G229" s="2"/>
      <c r="H229" s="2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2"/>
      <c r="D230" s="1"/>
      <c r="E230" s="3"/>
      <c r="F230" s="2"/>
      <c r="G230" s="2"/>
      <c r="H230" s="2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2"/>
      <c r="D231" s="1"/>
      <c r="E231" s="3"/>
      <c r="F231" s="2"/>
      <c r="G231" s="2"/>
      <c r="H231" s="2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2"/>
      <c r="D232" s="1"/>
      <c r="E232" s="3"/>
      <c r="F232" s="2"/>
      <c r="G232" s="2"/>
      <c r="H232" s="2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2"/>
      <c r="D233" s="1"/>
      <c r="E233" s="3"/>
      <c r="F233" s="2"/>
      <c r="G233" s="2"/>
      <c r="H233" s="2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2"/>
      <c r="D234" s="1"/>
      <c r="E234" s="3"/>
      <c r="F234" s="2"/>
      <c r="G234" s="2"/>
      <c r="H234" s="2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2"/>
      <c r="D235" s="1"/>
      <c r="E235" s="3"/>
      <c r="F235" s="2"/>
      <c r="G235" s="2"/>
      <c r="H235" s="2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2"/>
      <c r="D236" s="1"/>
      <c r="E236" s="3"/>
      <c r="F236" s="2"/>
      <c r="G236" s="2"/>
      <c r="H236" s="2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2"/>
      <c r="D237" s="1"/>
      <c r="E237" s="3"/>
      <c r="F237" s="2"/>
      <c r="G237" s="2"/>
      <c r="H237" s="2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2"/>
      <c r="D238" s="1"/>
      <c r="E238" s="3"/>
      <c r="F238" s="2"/>
      <c r="G238" s="2"/>
      <c r="H238" s="2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2"/>
      <c r="D239" s="1"/>
      <c r="E239" s="3"/>
      <c r="F239" s="2"/>
      <c r="G239" s="2"/>
      <c r="H239" s="2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2"/>
      <c r="D240" s="1"/>
      <c r="E240" s="3"/>
      <c r="F240" s="2"/>
      <c r="G240" s="2"/>
      <c r="H240" s="2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2"/>
      <c r="D241" s="1"/>
      <c r="E241" s="3"/>
      <c r="F241" s="2"/>
      <c r="G241" s="2"/>
      <c r="H241" s="2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2"/>
      <c r="D242" s="1"/>
      <c r="E242" s="3"/>
      <c r="F242" s="2"/>
      <c r="G242" s="2"/>
      <c r="H242" s="2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2"/>
      <c r="D243" s="1"/>
      <c r="E243" s="3"/>
      <c r="F243" s="2"/>
      <c r="G243" s="2"/>
      <c r="H243" s="2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2"/>
      <c r="D244" s="1"/>
      <c r="E244" s="3"/>
      <c r="F244" s="2"/>
      <c r="G244" s="2"/>
      <c r="H244" s="2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2"/>
      <c r="D245" s="1"/>
      <c r="E245" s="3"/>
      <c r="F245" s="2"/>
      <c r="G245" s="2"/>
      <c r="H245" s="2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2"/>
      <c r="D246" s="1"/>
      <c r="E246" s="3"/>
      <c r="F246" s="2"/>
      <c r="G246" s="2"/>
      <c r="H246" s="2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2"/>
      <c r="D247" s="1"/>
      <c r="E247" s="3"/>
      <c r="F247" s="2"/>
      <c r="G247" s="2"/>
      <c r="H247" s="2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2"/>
      <c r="D248" s="1"/>
      <c r="E248" s="3"/>
      <c r="F248" s="2"/>
      <c r="G248" s="2"/>
      <c r="H248" s="2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2"/>
      <c r="D249" s="1"/>
      <c r="E249" s="3"/>
      <c r="F249" s="2"/>
      <c r="G249" s="2"/>
      <c r="H249" s="2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2"/>
      <c r="D250" s="1"/>
      <c r="E250" s="3"/>
      <c r="F250" s="2"/>
      <c r="G250" s="2"/>
      <c r="H250" s="2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2"/>
      <c r="D251" s="1"/>
      <c r="E251" s="3"/>
      <c r="F251" s="2"/>
      <c r="G251" s="2"/>
      <c r="H251" s="2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2"/>
      <c r="D252" s="1"/>
      <c r="E252" s="3"/>
      <c r="F252" s="2"/>
      <c r="G252" s="2"/>
      <c r="H252" s="2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2"/>
      <c r="D253" s="1"/>
      <c r="E253" s="3"/>
      <c r="F253" s="2"/>
      <c r="G253" s="2"/>
      <c r="H253" s="2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2"/>
      <c r="D254" s="1"/>
      <c r="E254" s="3"/>
      <c r="F254" s="2"/>
      <c r="G254" s="2"/>
      <c r="H254" s="2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2"/>
      <c r="D255" s="1"/>
      <c r="E255" s="3"/>
      <c r="F255" s="2"/>
      <c r="G255" s="2"/>
      <c r="H255" s="2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2"/>
      <c r="D256" s="1"/>
      <c r="E256" s="3"/>
      <c r="F256" s="2"/>
      <c r="G256" s="2"/>
      <c r="H256" s="2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2"/>
      <c r="D257" s="1"/>
      <c r="E257" s="3"/>
      <c r="F257" s="2"/>
      <c r="G257" s="2"/>
      <c r="H257" s="2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2"/>
      <c r="D258" s="1"/>
      <c r="E258" s="3"/>
      <c r="F258" s="2"/>
      <c r="G258" s="2"/>
      <c r="H258" s="2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2"/>
      <c r="D259" s="1"/>
      <c r="E259" s="3"/>
      <c r="F259" s="2"/>
      <c r="G259" s="2"/>
      <c r="H259" s="2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2"/>
      <c r="D260" s="1"/>
      <c r="E260" s="3"/>
      <c r="F260" s="2"/>
      <c r="G260" s="2"/>
      <c r="H260" s="2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2"/>
      <c r="D261" s="1"/>
      <c r="E261" s="3"/>
      <c r="F261" s="2"/>
      <c r="G261" s="2"/>
      <c r="H261" s="2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2"/>
      <c r="D262" s="1"/>
      <c r="E262" s="3"/>
      <c r="F262" s="2"/>
      <c r="G262" s="2"/>
      <c r="H262" s="2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2"/>
      <c r="D263" s="1"/>
      <c r="E263" s="3"/>
      <c r="F263" s="2"/>
      <c r="G263" s="2"/>
      <c r="H263" s="2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2"/>
      <c r="D264" s="1"/>
      <c r="E264" s="3"/>
      <c r="F264" s="2"/>
      <c r="G264" s="2"/>
      <c r="H264" s="2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2"/>
      <c r="D265" s="1"/>
      <c r="E265" s="3"/>
      <c r="F265" s="2"/>
      <c r="G265" s="2"/>
      <c r="H265" s="2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2"/>
      <c r="D266" s="1"/>
      <c r="E266" s="3"/>
      <c r="F266" s="2"/>
      <c r="G266" s="2"/>
      <c r="H266" s="2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2"/>
      <c r="D267" s="1"/>
      <c r="E267" s="3"/>
      <c r="F267" s="2"/>
      <c r="G267" s="2"/>
      <c r="H267" s="2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2"/>
      <c r="D268" s="1"/>
      <c r="E268" s="3"/>
      <c r="F268" s="2"/>
      <c r="G268" s="2"/>
      <c r="H268" s="2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2"/>
      <c r="D269" s="1"/>
      <c r="E269" s="3"/>
      <c r="F269" s="2"/>
      <c r="G269" s="2"/>
      <c r="H269" s="2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2"/>
      <c r="D270" s="1"/>
      <c r="E270" s="3"/>
      <c r="F270" s="2"/>
      <c r="G270" s="2"/>
      <c r="H270" s="2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2"/>
      <c r="D271" s="1"/>
      <c r="E271" s="3"/>
      <c r="F271" s="2"/>
      <c r="G271" s="2"/>
      <c r="H271" s="2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2"/>
      <c r="D272" s="1"/>
      <c r="E272" s="3"/>
      <c r="F272" s="2"/>
      <c r="G272" s="2"/>
      <c r="H272" s="2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2"/>
      <c r="D273" s="1"/>
      <c r="E273" s="3"/>
      <c r="F273" s="2"/>
      <c r="G273" s="2"/>
      <c r="H273" s="2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2"/>
      <c r="D274" s="1"/>
      <c r="E274" s="3"/>
      <c r="F274" s="2"/>
      <c r="G274" s="2"/>
      <c r="H274" s="2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2"/>
      <c r="D275" s="1"/>
      <c r="E275" s="3"/>
      <c r="F275" s="2"/>
      <c r="G275" s="2"/>
      <c r="H275" s="2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2"/>
      <c r="D276" s="1"/>
      <c r="E276" s="3"/>
      <c r="F276" s="2"/>
      <c r="G276" s="2"/>
      <c r="H276" s="2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2"/>
      <c r="D277" s="1"/>
      <c r="E277" s="3"/>
      <c r="F277" s="2"/>
      <c r="G277" s="2"/>
      <c r="H277" s="2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2"/>
      <c r="D278" s="1"/>
      <c r="E278" s="3"/>
      <c r="F278" s="2"/>
      <c r="G278" s="2"/>
      <c r="H278" s="2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2"/>
      <c r="D279" s="1"/>
      <c r="E279" s="3"/>
      <c r="F279" s="2"/>
      <c r="G279" s="2"/>
      <c r="H279" s="2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2"/>
      <c r="D280" s="1"/>
      <c r="E280" s="3"/>
      <c r="F280" s="2"/>
      <c r="G280" s="2"/>
      <c r="H280" s="2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2"/>
      <c r="D281" s="1"/>
      <c r="E281" s="3"/>
      <c r="F281" s="2"/>
      <c r="G281" s="2"/>
      <c r="H281" s="2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2"/>
      <c r="D282" s="1"/>
      <c r="E282" s="3"/>
      <c r="F282" s="2"/>
      <c r="G282" s="2"/>
      <c r="H282" s="2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2"/>
      <c r="D283" s="1"/>
      <c r="E283" s="3"/>
      <c r="F283" s="2"/>
      <c r="G283" s="2"/>
      <c r="H283" s="2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2"/>
      <c r="D284" s="1"/>
      <c r="E284" s="3"/>
      <c r="F284" s="2"/>
      <c r="G284" s="2"/>
      <c r="H284" s="2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2"/>
      <c r="D285" s="1"/>
      <c r="E285" s="3"/>
      <c r="F285" s="2"/>
      <c r="G285" s="2"/>
      <c r="H285" s="2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2"/>
      <c r="D286" s="1"/>
      <c r="E286" s="3"/>
      <c r="F286" s="2"/>
      <c r="G286" s="2"/>
      <c r="H286" s="2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2"/>
      <c r="D287" s="1"/>
      <c r="E287" s="3"/>
      <c r="F287" s="2"/>
      <c r="G287" s="2"/>
      <c r="H287" s="2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2"/>
      <c r="D288" s="1"/>
      <c r="E288" s="3"/>
      <c r="F288" s="2"/>
      <c r="G288" s="2"/>
      <c r="H288" s="2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2"/>
      <c r="D289" s="1"/>
      <c r="E289" s="3"/>
      <c r="F289" s="2"/>
      <c r="G289" s="2"/>
      <c r="H289" s="2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2"/>
      <c r="D290" s="1"/>
      <c r="E290" s="3"/>
      <c r="F290" s="2"/>
      <c r="G290" s="2"/>
      <c r="H290" s="2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2"/>
      <c r="D291" s="1"/>
      <c r="E291" s="3"/>
      <c r="F291" s="2"/>
      <c r="G291" s="2"/>
      <c r="H291" s="2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2"/>
      <c r="D292" s="1"/>
      <c r="E292" s="3"/>
      <c r="F292" s="2"/>
      <c r="G292" s="2"/>
      <c r="H292" s="2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2"/>
      <c r="D293" s="1"/>
      <c r="E293" s="3"/>
      <c r="F293" s="2"/>
      <c r="G293" s="2"/>
      <c r="H293" s="2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2"/>
      <c r="D294" s="1"/>
      <c r="E294" s="3"/>
      <c r="F294" s="2"/>
      <c r="G294" s="2"/>
      <c r="H294" s="2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2"/>
      <c r="D295" s="1"/>
      <c r="E295" s="3"/>
      <c r="F295" s="2"/>
      <c r="G295" s="2"/>
      <c r="H295" s="2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2"/>
      <c r="D296" s="1"/>
      <c r="E296" s="3"/>
      <c r="F296" s="2"/>
      <c r="G296" s="2"/>
      <c r="H296" s="2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2"/>
      <c r="D297" s="1"/>
      <c r="E297" s="3"/>
      <c r="F297" s="2"/>
      <c r="G297" s="2"/>
      <c r="H297" s="2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2"/>
      <c r="D298" s="1"/>
      <c r="E298" s="3"/>
      <c r="F298" s="2"/>
      <c r="G298" s="2"/>
      <c r="H298" s="2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2"/>
      <c r="D299" s="1"/>
      <c r="E299" s="3"/>
      <c r="F299" s="2"/>
      <c r="G299" s="2"/>
      <c r="H299" s="2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2"/>
      <c r="D300" s="1"/>
      <c r="E300" s="3"/>
      <c r="F300" s="2"/>
      <c r="G300" s="2"/>
      <c r="H300" s="2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2"/>
      <c r="D301" s="1"/>
      <c r="E301" s="3"/>
      <c r="F301" s="2"/>
      <c r="G301" s="2"/>
      <c r="H301" s="2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2"/>
      <c r="D302" s="1"/>
      <c r="E302" s="3"/>
      <c r="F302" s="2"/>
      <c r="G302" s="2"/>
      <c r="H302" s="2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2"/>
      <c r="D303" s="1"/>
      <c r="E303" s="3"/>
      <c r="F303" s="2"/>
      <c r="G303" s="2"/>
      <c r="H303" s="2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2"/>
      <c r="D304" s="1"/>
      <c r="E304" s="3"/>
      <c r="F304" s="2"/>
      <c r="G304" s="2"/>
      <c r="H304" s="2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2"/>
      <c r="D305" s="1"/>
      <c r="E305" s="3"/>
      <c r="F305" s="2"/>
      <c r="G305" s="2"/>
      <c r="H305" s="2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2"/>
      <c r="D306" s="1"/>
      <c r="E306" s="3"/>
      <c r="F306" s="2"/>
      <c r="G306" s="2"/>
      <c r="H306" s="2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2"/>
      <c r="D307" s="1"/>
      <c r="E307" s="3"/>
      <c r="F307" s="2"/>
      <c r="G307" s="2"/>
      <c r="H307" s="2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2"/>
      <c r="D308" s="1"/>
      <c r="E308" s="3"/>
      <c r="F308" s="2"/>
      <c r="G308" s="2"/>
      <c r="H308" s="2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2"/>
      <c r="D309" s="1"/>
      <c r="E309" s="3"/>
      <c r="F309" s="2"/>
      <c r="G309" s="2"/>
      <c r="H309" s="2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2"/>
      <c r="D310" s="1"/>
      <c r="E310" s="3"/>
      <c r="F310" s="2"/>
      <c r="G310" s="2"/>
      <c r="H310" s="2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2"/>
      <c r="D311" s="1"/>
      <c r="E311" s="3"/>
      <c r="F311" s="2"/>
      <c r="G311" s="2"/>
      <c r="H311" s="2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2"/>
      <c r="D312" s="1"/>
      <c r="E312" s="3"/>
      <c r="F312" s="2"/>
      <c r="G312" s="2"/>
      <c r="H312" s="2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2"/>
      <c r="D313" s="1"/>
      <c r="E313" s="3"/>
      <c r="F313" s="2"/>
      <c r="G313" s="2"/>
      <c r="H313" s="2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2"/>
      <c r="D314" s="1"/>
      <c r="E314" s="3"/>
      <c r="F314" s="2"/>
      <c r="G314" s="2"/>
      <c r="H314" s="2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2"/>
      <c r="D315" s="1"/>
      <c r="E315" s="3"/>
      <c r="F315" s="2"/>
      <c r="G315" s="2"/>
      <c r="H315" s="2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2"/>
      <c r="D316" s="1"/>
      <c r="E316" s="3"/>
      <c r="F316" s="2"/>
      <c r="G316" s="2"/>
      <c r="H316" s="2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2"/>
      <c r="D317" s="1"/>
      <c r="E317" s="3"/>
      <c r="F317" s="2"/>
      <c r="G317" s="2"/>
      <c r="H317" s="2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2"/>
      <c r="D318" s="1"/>
      <c r="E318" s="3"/>
      <c r="F318" s="2"/>
      <c r="G318" s="2"/>
      <c r="H318" s="2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2"/>
      <c r="D319" s="1"/>
      <c r="E319" s="3"/>
      <c r="F319" s="2"/>
      <c r="G319" s="2"/>
      <c r="H319" s="2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2"/>
      <c r="D320" s="1"/>
      <c r="E320" s="3"/>
      <c r="F320" s="2"/>
      <c r="G320" s="2"/>
      <c r="H320" s="2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2"/>
      <c r="D321" s="1"/>
      <c r="E321" s="3"/>
      <c r="F321" s="2"/>
      <c r="G321" s="2"/>
      <c r="H321" s="2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2"/>
      <c r="D322" s="1"/>
      <c r="E322" s="3"/>
      <c r="F322" s="2"/>
      <c r="G322" s="2"/>
      <c r="H322" s="2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2"/>
      <c r="D323" s="1"/>
      <c r="E323" s="3"/>
      <c r="F323" s="2"/>
      <c r="G323" s="2"/>
      <c r="H323" s="2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2"/>
      <c r="D324" s="1"/>
      <c r="E324" s="3"/>
      <c r="F324" s="2"/>
      <c r="G324" s="2"/>
      <c r="H324" s="2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2"/>
      <c r="D325" s="1"/>
      <c r="E325" s="3"/>
      <c r="F325" s="2"/>
      <c r="G325" s="2"/>
      <c r="H325" s="2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2"/>
      <c r="D326" s="1"/>
      <c r="E326" s="3"/>
      <c r="F326" s="2"/>
      <c r="G326" s="2"/>
      <c r="H326" s="2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2"/>
      <c r="D327" s="1"/>
      <c r="E327" s="3"/>
      <c r="F327" s="2"/>
      <c r="G327" s="2"/>
      <c r="H327" s="2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2"/>
      <c r="D328" s="1"/>
      <c r="E328" s="3"/>
      <c r="F328" s="2"/>
      <c r="G328" s="2"/>
      <c r="H328" s="2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2"/>
      <c r="D329" s="1"/>
      <c r="E329" s="3"/>
      <c r="F329" s="2"/>
      <c r="G329" s="2"/>
      <c r="H329" s="2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2"/>
      <c r="D330" s="1"/>
      <c r="E330" s="3"/>
      <c r="F330" s="2"/>
      <c r="G330" s="2"/>
      <c r="H330" s="2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2"/>
      <c r="D331" s="1"/>
      <c r="E331" s="3"/>
      <c r="F331" s="2"/>
      <c r="G331" s="2"/>
      <c r="H331" s="2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2"/>
      <c r="D332" s="1"/>
      <c r="E332" s="3"/>
      <c r="F332" s="2"/>
      <c r="G332" s="2"/>
      <c r="H332" s="2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2"/>
      <c r="D333" s="1"/>
      <c r="E333" s="3"/>
      <c r="F333" s="2"/>
      <c r="G333" s="2"/>
      <c r="H333" s="2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2"/>
      <c r="D334" s="1"/>
      <c r="E334" s="3"/>
      <c r="F334" s="2"/>
      <c r="G334" s="2"/>
      <c r="H334" s="2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2"/>
      <c r="D335" s="1"/>
      <c r="E335" s="3"/>
      <c r="F335" s="2"/>
      <c r="G335" s="2"/>
      <c r="H335" s="2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2"/>
      <c r="D336" s="1"/>
      <c r="E336" s="3"/>
      <c r="F336" s="2"/>
      <c r="G336" s="2"/>
      <c r="H336" s="2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2"/>
      <c r="D337" s="1"/>
      <c r="E337" s="3"/>
      <c r="F337" s="2"/>
      <c r="G337" s="2"/>
      <c r="H337" s="2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2"/>
      <c r="D338" s="1"/>
      <c r="E338" s="3"/>
      <c r="F338" s="2"/>
      <c r="G338" s="2"/>
      <c r="H338" s="2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2"/>
      <c r="D339" s="1"/>
      <c r="E339" s="3"/>
      <c r="F339" s="2"/>
      <c r="G339" s="2"/>
      <c r="H339" s="2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2"/>
      <c r="D340" s="1"/>
      <c r="E340" s="3"/>
      <c r="F340" s="2"/>
      <c r="G340" s="2"/>
      <c r="H340" s="2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2"/>
      <c r="D341" s="1"/>
      <c r="E341" s="3"/>
      <c r="F341" s="2"/>
      <c r="G341" s="2"/>
      <c r="H341" s="2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2"/>
      <c r="D342" s="1"/>
      <c r="E342" s="3"/>
      <c r="F342" s="2"/>
      <c r="G342" s="2"/>
      <c r="H342" s="2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2"/>
      <c r="D343" s="1"/>
      <c r="E343" s="3"/>
      <c r="F343" s="2"/>
      <c r="G343" s="2"/>
      <c r="H343" s="2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2"/>
      <c r="D344" s="1"/>
      <c r="E344" s="3"/>
      <c r="F344" s="2"/>
      <c r="G344" s="2"/>
      <c r="H344" s="2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2"/>
      <c r="D345" s="1"/>
      <c r="E345" s="3"/>
      <c r="F345" s="2"/>
      <c r="G345" s="2"/>
      <c r="H345" s="2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2"/>
      <c r="D346" s="1"/>
      <c r="E346" s="3"/>
      <c r="F346" s="2"/>
      <c r="G346" s="2"/>
      <c r="H346" s="2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2"/>
      <c r="D347" s="1"/>
      <c r="E347" s="3"/>
      <c r="F347" s="2"/>
      <c r="G347" s="2"/>
      <c r="H347" s="2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2"/>
      <c r="D348" s="1"/>
      <c r="E348" s="3"/>
      <c r="F348" s="2"/>
      <c r="G348" s="2"/>
      <c r="H348" s="2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2"/>
      <c r="D349" s="1"/>
      <c r="E349" s="3"/>
      <c r="F349" s="2"/>
      <c r="G349" s="2"/>
      <c r="H349" s="2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2"/>
      <c r="D350" s="1"/>
      <c r="E350" s="3"/>
      <c r="F350" s="2"/>
      <c r="G350" s="2"/>
      <c r="H350" s="2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2"/>
      <c r="D351" s="1"/>
      <c r="E351" s="3"/>
      <c r="F351" s="2"/>
      <c r="G351" s="2"/>
      <c r="H351" s="2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2"/>
      <c r="D352" s="1"/>
      <c r="E352" s="3"/>
      <c r="F352" s="2"/>
      <c r="G352" s="2"/>
      <c r="H352" s="2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2"/>
      <c r="D353" s="1"/>
      <c r="E353" s="3"/>
      <c r="F353" s="2"/>
      <c r="G353" s="2"/>
      <c r="H353" s="2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2"/>
      <c r="D354" s="1"/>
      <c r="E354" s="3"/>
      <c r="F354" s="2"/>
      <c r="G354" s="2"/>
      <c r="H354" s="2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2"/>
      <c r="D355" s="1"/>
      <c r="E355" s="3"/>
      <c r="F355" s="2"/>
      <c r="G355" s="2"/>
      <c r="H355" s="2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2"/>
      <c r="D356" s="1"/>
      <c r="E356" s="3"/>
      <c r="F356" s="2"/>
      <c r="G356" s="2"/>
      <c r="H356" s="2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2"/>
      <c r="D357" s="1"/>
      <c r="E357" s="3"/>
      <c r="F357" s="2"/>
      <c r="G357" s="2"/>
      <c r="H357" s="2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2"/>
      <c r="D358" s="1"/>
      <c r="E358" s="3"/>
      <c r="F358" s="2"/>
      <c r="G358" s="2"/>
      <c r="H358" s="2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2"/>
      <c r="D359" s="1"/>
      <c r="E359" s="3"/>
      <c r="F359" s="2"/>
      <c r="G359" s="2"/>
      <c r="H359" s="2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2"/>
      <c r="D360" s="1"/>
      <c r="E360" s="3"/>
      <c r="F360" s="2"/>
      <c r="G360" s="2"/>
      <c r="H360" s="2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2"/>
      <c r="D361" s="1"/>
      <c r="E361" s="3"/>
      <c r="F361" s="2"/>
      <c r="G361" s="2"/>
      <c r="H361" s="2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2"/>
      <c r="D362" s="1"/>
      <c r="E362" s="3"/>
      <c r="F362" s="2"/>
      <c r="G362" s="2"/>
      <c r="H362" s="2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2"/>
      <c r="D363" s="1"/>
      <c r="E363" s="3"/>
      <c r="F363" s="2"/>
      <c r="G363" s="2"/>
      <c r="H363" s="2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2"/>
      <c r="D364" s="1"/>
      <c r="E364" s="3"/>
      <c r="F364" s="2"/>
      <c r="G364" s="2"/>
      <c r="H364" s="2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2"/>
      <c r="D365" s="1"/>
      <c r="E365" s="3"/>
      <c r="F365" s="2"/>
      <c r="G365" s="2"/>
      <c r="H365" s="2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2"/>
      <c r="D366" s="1"/>
      <c r="E366" s="3"/>
      <c r="F366" s="2"/>
      <c r="G366" s="2"/>
      <c r="H366" s="2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2"/>
      <c r="D367" s="1"/>
      <c r="E367" s="3"/>
      <c r="F367" s="2"/>
      <c r="G367" s="2"/>
      <c r="H367" s="2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2"/>
      <c r="D368" s="1"/>
      <c r="E368" s="3"/>
      <c r="F368" s="2"/>
      <c r="G368" s="2"/>
      <c r="H368" s="2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2"/>
      <c r="D369" s="1"/>
      <c r="E369" s="3"/>
      <c r="F369" s="2"/>
      <c r="G369" s="2"/>
      <c r="H369" s="2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2"/>
      <c r="D370" s="1"/>
      <c r="E370" s="3"/>
      <c r="F370" s="2"/>
      <c r="G370" s="2"/>
      <c r="H370" s="2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2"/>
      <c r="D371" s="1"/>
      <c r="E371" s="3"/>
      <c r="F371" s="2"/>
      <c r="G371" s="2"/>
      <c r="H371" s="2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2"/>
      <c r="D372" s="1"/>
      <c r="E372" s="3"/>
      <c r="F372" s="2"/>
      <c r="G372" s="2"/>
      <c r="H372" s="2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2"/>
      <c r="D373" s="1"/>
      <c r="E373" s="3"/>
      <c r="F373" s="2"/>
      <c r="G373" s="2"/>
      <c r="H373" s="2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2"/>
      <c r="D374" s="1"/>
      <c r="E374" s="3"/>
      <c r="F374" s="2"/>
      <c r="G374" s="2"/>
      <c r="H374" s="2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2"/>
      <c r="D375" s="1"/>
      <c r="E375" s="3"/>
      <c r="F375" s="2"/>
      <c r="G375" s="2"/>
      <c r="H375" s="2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2"/>
      <c r="D376" s="1"/>
      <c r="E376" s="3"/>
      <c r="F376" s="2"/>
      <c r="G376" s="2"/>
      <c r="H376" s="2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2"/>
      <c r="D377" s="1"/>
      <c r="E377" s="3"/>
      <c r="F377" s="2"/>
      <c r="G377" s="2"/>
      <c r="H377" s="2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2"/>
      <c r="D378" s="1"/>
      <c r="E378" s="3"/>
      <c r="F378" s="2"/>
      <c r="G378" s="2"/>
      <c r="H378" s="2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2"/>
      <c r="D379" s="1"/>
      <c r="E379" s="3"/>
      <c r="F379" s="2"/>
      <c r="G379" s="2"/>
      <c r="H379" s="2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2"/>
      <c r="D380" s="1"/>
      <c r="E380" s="3"/>
      <c r="F380" s="2"/>
      <c r="G380" s="2"/>
      <c r="H380" s="2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2"/>
      <c r="D381" s="1"/>
      <c r="E381" s="3"/>
      <c r="F381" s="2"/>
      <c r="G381" s="2"/>
      <c r="H381" s="2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2"/>
      <c r="D382" s="1"/>
      <c r="E382" s="3"/>
      <c r="F382" s="2"/>
      <c r="G382" s="2"/>
      <c r="H382" s="2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2"/>
      <c r="D383" s="1"/>
      <c r="E383" s="3"/>
      <c r="F383" s="2"/>
      <c r="G383" s="2"/>
      <c r="H383" s="2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2"/>
      <c r="D384" s="1"/>
      <c r="E384" s="3"/>
      <c r="F384" s="2"/>
      <c r="G384" s="2"/>
      <c r="H384" s="2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2"/>
      <c r="D385" s="1"/>
      <c r="E385" s="3"/>
      <c r="F385" s="2"/>
      <c r="G385" s="2"/>
      <c r="H385" s="2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2"/>
      <c r="D386" s="1"/>
      <c r="E386" s="3"/>
      <c r="F386" s="2"/>
      <c r="G386" s="2"/>
      <c r="H386" s="2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2"/>
      <c r="D387" s="1"/>
      <c r="E387" s="3"/>
      <c r="F387" s="2"/>
      <c r="G387" s="2"/>
      <c r="H387" s="2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2"/>
      <c r="D388" s="1"/>
      <c r="E388" s="3"/>
      <c r="F388" s="2"/>
      <c r="G388" s="2"/>
      <c r="H388" s="2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2"/>
      <c r="D389" s="1"/>
      <c r="E389" s="3"/>
      <c r="F389" s="2"/>
      <c r="G389" s="2"/>
      <c r="H389" s="2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2"/>
      <c r="D390" s="1"/>
      <c r="E390" s="3"/>
      <c r="F390" s="2"/>
      <c r="G390" s="2"/>
      <c r="H390" s="2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2"/>
      <c r="D391" s="1"/>
      <c r="E391" s="3"/>
      <c r="F391" s="2"/>
      <c r="G391" s="2"/>
      <c r="H391" s="2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2"/>
      <c r="D392" s="1"/>
      <c r="E392" s="3"/>
      <c r="F392" s="2"/>
      <c r="G392" s="2"/>
      <c r="H392" s="2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2"/>
      <c r="D393" s="1"/>
      <c r="E393" s="3"/>
      <c r="F393" s="2"/>
      <c r="G393" s="2"/>
      <c r="H393" s="2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2"/>
      <c r="D394" s="1"/>
      <c r="E394" s="3"/>
      <c r="F394" s="2"/>
      <c r="G394" s="2"/>
      <c r="H394" s="2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2"/>
      <c r="D395" s="1"/>
      <c r="E395" s="3"/>
      <c r="F395" s="2"/>
      <c r="G395" s="2"/>
      <c r="H395" s="2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2"/>
      <c r="D396" s="1"/>
      <c r="E396" s="3"/>
      <c r="F396" s="2"/>
      <c r="G396" s="2"/>
      <c r="H396" s="2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2"/>
      <c r="D397" s="1"/>
      <c r="E397" s="3"/>
      <c r="F397" s="2"/>
      <c r="G397" s="2"/>
      <c r="H397" s="2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2"/>
      <c r="D398" s="1"/>
      <c r="E398" s="3"/>
      <c r="F398" s="2"/>
      <c r="G398" s="2"/>
      <c r="H398" s="2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2"/>
      <c r="D399" s="1"/>
      <c r="E399" s="3"/>
      <c r="F399" s="2"/>
      <c r="G399" s="2"/>
      <c r="H399" s="2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2"/>
      <c r="D400" s="1"/>
      <c r="E400" s="3"/>
      <c r="F400" s="2"/>
      <c r="G400" s="2"/>
      <c r="H400" s="2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2"/>
      <c r="D401" s="1"/>
      <c r="E401" s="3"/>
      <c r="F401" s="2"/>
      <c r="G401" s="2"/>
      <c r="H401" s="2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2"/>
      <c r="D402" s="1"/>
      <c r="E402" s="3"/>
      <c r="F402" s="2"/>
      <c r="G402" s="2"/>
      <c r="H402" s="2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2"/>
      <c r="D403" s="1"/>
      <c r="E403" s="3"/>
      <c r="F403" s="2"/>
      <c r="G403" s="2"/>
      <c r="H403" s="2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2"/>
      <c r="D404" s="1"/>
      <c r="E404" s="3"/>
      <c r="F404" s="2"/>
      <c r="G404" s="2"/>
      <c r="H404" s="2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2"/>
      <c r="D405" s="1"/>
      <c r="E405" s="3"/>
      <c r="F405" s="2"/>
      <c r="G405" s="2"/>
      <c r="H405" s="2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2"/>
      <c r="D406" s="1"/>
      <c r="E406" s="3"/>
      <c r="F406" s="2"/>
      <c r="G406" s="2"/>
      <c r="H406" s="2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2"/>
      <c r="D407" s="1"/>
      <c r="E407" s="3"/>
      <c r="F407" s="2"/>
      <c r="G407" s="2"/>
      <c r="H407" s="2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2"/>
      <c r="D408" s="1"/>
      <c r="E408" s="3"/>
      <c r="F408" s="2"/>
      <c r="G408" s="2"/>
      <c r="H408" s="2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2"/>
      <c r="D409" s="1"/>
      <c r="E409" s="3"/>
      <c r="F409" s="2"/>
      <c r="G409" s="2"/>
      <c r="H409" s="2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2"/>
      <c r="D410" s="1"/>
      <c r="E410" s="3"/>
      <c r="F410" s="2"/>
      <c r="G410" s="2"/>
      <c r="H410" s="2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2"/>
      <c r="D411" s="1"/>
      <c r="E411" s="3"/>
      <c r="F411" s="2"/>
      <c r="G411" s="2"/>
      <c r="H411" s="2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2"/>
      <c r="D412" s="1"/>
      <c r="E412" s="3"/>
      <c r="F412" s="2"/>
      <c r="G412" s="2"/>
      <c r="H412" s="2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2"/>
      <c r="D413" s="1"/>
      <c r="E413" s="3"/>
      <c r="F413" s="2"/>
      <c r="G413" s="2"/>
      <c r="H413" s="2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2"/>
      <c r="D414" s="1"/>
      <c r="E414" s="3"/>
      <c r="F414" s="2"/>
      <c r="G414" s="2"/>
      <c r="H414" s="2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2"/>
      <c r="D415" s="1"/>
      <c r="E415" s="3"/>
      <c r="F415" s="2"/>
      <c r="G415" s="2"/>
      <c r="H415" s="2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2"/>
      <c r="D416" s="1"/>
      <c r="E416" s="3"/>
      <c r="F416" s="2"/>
      <c r="G416" s="2"/>
      <c r="H416" s="2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2"/>
      <c r="D417" s="1"/>
      <c r="E417" s="3"/>
      <c r="F417" s="2"/>
      <c r="G417" s="2"/>
      <c r="H417" s="2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2"/>
      <c r="D418" s="1"/>
      <c r="E418" s="3"/>
      <c r="F418" s="2"/>
      <c r="G418" s="2"/>
      <c r="H418" s="2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2"/>
      <c r="D419" s="1"/>
      <c r="E419" s="3"/>
      <c r="F419" s="2"/>
      <c r="G419" s="2"/>
      <c r="H419" s="2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2"/>
      <c r="D420" s="1"/>
      <c r="E420" s="3"/>
      <c r="F420" s="2"/>
      <c r="G420" s="2"/>
      <c r="H420" s="2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2"/>
      <c r="D421" s="1"/>
      <c r="E421" s="3"/>
      <c r="F421" s="2"/>
      <c r="G421" s="2"/>
      <c r="H421" s="2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2"/>
      <c r="D422" s="1"/>
      <c r="E422" s="3"/>
      <c r="F422" s="2"/>
      <c r="G422" s="2"/>
      <c r="H422" s="2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2"/>
      <c r="D423" s="1"/>
      <c r="E423" s="3"/>
      <c r="F423" s="2"/>
      <c r="G423" s="2"/>
      <c r="H423" s="2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2"/>
      <c r="D424" s="1"/>
      <c r="E424" s="3"/>
      <c r="F424" s="2"/>
      <c r="G424" s="2"/>
      <c r="H424" s="2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2"/>
      <c r="D425" s="1"/>
      <c r="E425" s="3"/>
      <c r="F425" s="2"/>
      <c r="G425" s="2"/>
      <c r="H425" s="2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2"/>
      <c r="D426" s="1"/>
      <c r="E426" s="3"/>
      <c r="F426" s="2"/>
      <c r="G426" s="2"/>
      <c r="H426" s="2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2"/>
      <c r="D427" s="1"/>
      <c r="E427" s="3"/>
      <c r="F427" s="2"/>
      <c r="G427" s="2"/>
      <c r="H427" s="2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2"/>
      <c r="D428" s="1"/>
      <c r="E428" s="3"/>
      <c r="F428" s="2"/>
      <c r="G428" s="2"/>
      <c r="H428" s="2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2"/>
      <c r="D429" s="1"/>
      <c r="E429" s="3"/>
      <c r="F429" s="2"/>
      <c r="G429" s="2"/>
      <c r="H429" s="2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2"/>
      <c r="D430" s="1"/>
      <c r="E430" s="3"/>
      <c r="F430" s="2"/>
      <c r="G430" s="2"/>
      <c r="H430" s="2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2"/>
      <c r="D431" s="1"/>
      <c r="E431" s="3"/>
      <c r="F431" s="2"/>
      <c r="G431" s="2"/>
      <c r="H431" s="2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2"/>
      <c r="D432" s="1"/>
      <c r="E432" s="3"/>
      <c r="F432" s="2"/>
      <c r="G432" s="2"/>
      <c r="H432" s="2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2"/>
      <c r="D433" s="1"/>
      <c r="E433" s="3"/>
      <c r="F433" s="2"/>
      <c r="G433" s="2"/>
      <c r="H433" s="2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2"/>
      <c r="D434" s="1"/>
      <c r="E434" s="3"/>
      <c r="F434" s="2"/>
      <c r="G434" s="2"/>
      <c r="H434" s="2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2"/>
      <c r="D435" s="1"/>
      <c r="E435" s="3"/>
      <c r="F435" s="2"/>
      <c r="G435" s="2"/>
      <c r="H435" s="2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2"/>
      <c r="D436" s="1"/>
      <c r="E436" s="3"/>
      <c r="F436" s="2"/>
      <c r="G436" s="2"/>
      <c r="H436" s="2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2"/>
      <c r="D437" s="1"/>
      <c r="E437" s="3"/>
      <c r="F437" s="2"/>
      <c r="G437" s="2"/>
      <c r="H437" s="2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2"/>
      <c r="D438" s="1"/>
      <c r="E438" s="3"/>
      <c r="F438" s="2"/>
      <c r="G438" s="2"/>
      <c r="H438" s="2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2"/>
      <c r="D439" s="1"/>
      <c r="E439" s="3"/>
      <c r="F439" s="2"/>
      <c r="G439" s="2"/>
      <c r="H439" s="2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2"/>
      <c r="D440" s="1"/>
      <c r="E440" s="3"/>
      <c r="F440" s="2"/>
      <c r="G440" s="2"/>
      <c r="H440" s="2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2"/>
      <c r="D441" s="1"/>
      <c r="E441" s="3"/>
      <c r="F441" s="2"/>
      <c r="G441" s="2"/>
      <c r="H441" s="2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2"/>
      <c r="D442" s="1"/>
      <c r="E442" s="3"/>
      <c r="F442" s="2"/>
      <c r="G442" s="2"/>
      <c r="H442" s="2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2"/>
      <c r="D443" s="1"/>
      <c r="E443" s="3"/>
      <c r="F443" s="2"/>
      <c r="G443" s="2"/>
      <c r="H443" s="2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2"/>
      <c r="D444" s="1"/>
      <c r="E444" s="3"/>
      <c r="F444" s="2"/>
      <c r="G444" s="2"/>
      <c r="H444" s="2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2"/>
      <c r="D445" s="1"/>
      <c r="E445" s="3"/>
      <c r="F445" s="2"/>
      <c r="G445" s="2"/>
      <c r="H445" s="2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2"/>
      <c r="D446" s="1"/>
      <c r="E446" s="3"/>
      <c r="F446" s="2"/>
      <c r="G446" s="2"/>
      <c r="H446" s="2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2"/>
      <c r="D447" s="1"/>
      <c r="E447" s="3"/>
      <c r="F447" s="2"/>
      <c r="G447" s="2"/>
      <c r="H447" s="2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2"/>
      <c r="D448" s="1"/>
      <c r="E448" s="3"/>
      <c r="F448" s="2"/>
      <c r="G448" s="2"/>
      <c r="H448" s="2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2"/>
      <c r="D449" s="1"/>
      <c r="E449" s="3"/>
      <c r="F449" s="2"/>
      <c r="G449" s="2"/>
      <c r="H449" s="2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2"/>
      <c r="D450" s="1"/>
      <c r="E450" s="3"/>
      <c r="F450" s="2"/>
      <c r="G450" s="2"/>
      <c r="H450" s="2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2"/>
      <c r="D451" s="1"/>
      <c r="E451" s="3"/>
      <c r="F451" s="2"/>
      <c r="G451" s="2"/>
      <c r="H451" s="2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2"/>
      <c r="D452" s="1"/>
      <c r="E452" s="3"/>
      <c r="F452" s="2"/>
      <c r="G452" s="2"/>
      <c r="H452" s="2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2"/>
      <c r="D453" s="1"/>
      <c r="E453" s="3"/>
      <c r="F453" s="2"/>
      <c r="G453" s="2"/>
      <c r="H453" s="2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2"/>
      <c r="D454" s="1"/>
      <c r="E454" s="3"/>
      <c r="F454" s="2"/>
      <c r="G454" s="2"/>
      <c r="H454" s="2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2"/>
      <c r="D455" s="1"/>
      <c r="E455" s="3"/>
      <c r="F455" s="2"/>
      <c r="G455" s="2"/>
      <c r="H455" s="2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2"/>
      <c r="D456" s="1"/>
      <c r="E456" s="3"/>
      <c r="F456" s="2"/>
      <c r="G456" s="2"/>
      <c r="H456" s="2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2"/>
      <c r="D457" s="1"/>
      <c r="E457" s="3"/>
      <c r="F457" s="2"/>
      <c r="G457" s="2"/>
      <c r="H457" s="2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2"/>
      <c r="D458" s="1"/>
      <c r="E458" s="3"/>
      <c r="F458" s="2"/>
      <c r="G458" s="2"/>
      <c r="H458" s="2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2"/>
      <c r="D459" s="1"/>
      <c r="E459" s="3"/>
      <c r="F459" s="2"/>
      <c r="G459" s="2"/>
      <c r="H459" s="2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2"/>
      <c r="D460" s="1"/>
      <c r="E460" s="3"/>
      <c r="F460" s="2"/>
      <c r="G460" s="2"/>
      <c r="H460" s="2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2"/>
      <c r="D461" s="1"/>
      <c r="E461" s="3"/>
      <c r="F461" s="2"/>
      <c r="G461" s="2"/>
      <c r="H461" s="2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2"/>
      <c r="D462" s="1"/>
      <c r="E462" s="3"/>
      <c r="F462" s="2"/>
      <c r="G462" s="2"/>
      <c r="H462" s="2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2"/>
      <c r="D463" s="1"/>
      <c r="E463" s="3"/>
      <c r="F463" s="2"/>
      <c r="G463" s="2"/>
      <c r="H463" s="2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2"/>
      <c r="D464" s="1"/>
      <c r="E464" s="3"/>
      <c r="F464" s="2"/>
      <c r="G464" s="2"/>
      <c r="H464" s="2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2"/>
      <c r="D465" s="1"/>
      <c r="E465" s="3"/>
      <c r="F465" s="2"/>
      <c r="G465" s="2"/>
      <c r="H465" s="2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2"/>
      <c r="D466" s="1"/>
      <c r="E466" s="3"/>
      <c r="F466" s="2"/>
      <c r="G466" s="2"/>
      <c r="H466" s="2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2"/>
      <c r="D467" s="1"/>
      <c r="E467" s="3"/>
      <c r="F467" s="2"/>
      <c r="G467" s="2"/>
      <c r="H467" s="2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2"/>
      <c r="D468" s="1"/>
      <c r="E468" s="3"/>
      <c r="F468" s="2"/>
      <c r="G468" s="2"/>
      <c r="H468" s="2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2"/>
      <c r="D469" s="1"/>
      <c r="E469" s="3"/>
      <c r="F469" s="2"/>
      <c r="G469" s="2"/>
      <c r="H469" s="2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2"/>
      <c r="D470" s="1"/>
      <c r="E470" s="3"/>
      <c r="F470" s="2"/>
      <c r="G470" s="2"/>
      <c r="H470" s="2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2"/>
      <c r="D471" s="1"/>
      <c r="E471" s="3"/>
      <c r="F471" s="2"/>
      <c r="G471" s="2"/>
      <c r="H471" s="2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2"/>
      <c r="D472" s="1"/>
      <c r="E472" s="3"/>
      <c r="F472" s="2"/>
      <c r="G472" s="2"/>
      <c r="H472" s="2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2"/>
      <c r="D473" s="1"/>
      <c r="E473" s="3"/>
      <c r="F473" s="2"/>
      <c r="G473" s="2"/>
      <c r="H473" s="2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2"/>
      <c r="D474" s="1"/>
      <c r="E474" s="3"/>
      <c r="F474" s="2"/>
      <c r="G474" s="2"/>
      <c r="H474" s="2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2"/>
      <c r="D475" s="1"/>
      <c r="E475" s="3"/>
      <c r="F475" s="2"/>
      <c r="G475" s="2"/>
      <c r="H475" s="2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2"/>
      <c r="D476" s="1"/>
      <c r="E476" s="3"/>
      <c r="F476" s="2"/>
      <c r="G476" s="2"/>
      <c r="H476" s="2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2"/>
      <c r="D477" s="1"/>
      <c r="E477" s="3"/>
      <c r="F477" s="2"/>
      <c r="G477" s="2"/>
      <c r="H477" s="2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2"/>
      <c r="D478" s="1"/>
      <c r="E478" s="3"/>
      <c r="F478" s="2"/>
      <c r="G478" s="2"/>
      <c r="H478" s="2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2"/>
      <c r="D479" s="1"/>
      <c r="E479" s="3"/>
      <c r="F479" s="2"/>
      <c r="G479" s="2"/>
      <c r="H479" s="2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2"/>
      <c r="D480" s="1"/>
      <c r="E480" s="3"/>
      <c r="F480" s="2"/>
      <c r="G480" s="2"/>
      <c r="H480" s="2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2"/>
      <c r="D481" s="1"/>
      <c r="E481" s="3"/>
      <c r="F481" s="2"/>
      <c r="G481" s="2"/>
      <c r="H481" s="2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2"/>
      <c r="D482" s="1"/>
      <c r="E482" s="3"/>
      <c r="F482" s="2"/>
      <c r="G482" s="2"/>
      <c r="H482" s="2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2"/>
      <c r="D483" s="1"/>
      <c r="E483" s="3"/>
      <c r="F483" s="2"/>
      <c r="G483" s="2"/>
      <c r="H483" s="2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2"/>
      <c r="D484" s="1"/>
      <c r="E484" s="3"/>
      <c r="F484" s="2"/>
      <c r="G484" s="2"/>
      <c r="H484" s="2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2"/>
      <c r="D485" s="1"/>
      <c r="E485" s="3"/>
      <c r="F485" s="2"/>
      <c r="G485" s="2"/>
      <c r="H485" s="2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2"/>
      <c r="D486" s="1"/>
      <c r="E486" s="3"/>
      <c r="F486" s="2"/>
      <c r="G486" s="2"/>
      <c r="H486" s="2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2"/>
      <c r="D487" s="1"/>
      <c r="E487" s="3"/>
      <c r="F487" s="2"/>
      <c r="G487" s="2"/>
      <c r="H487" s="2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2"/>
      <c r="D488" s="1"/>
      <c r="E488" s="3"/>
      <c r="F488" s="2"/>
      <c r="G488" s="2"/>
      <c r="H488" s="2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2"/>
      <c r="D489" s="1"/>
      <c r="E489" s="3"/>
      <c r="F489" s="2"/>
      <c r="G489" s="2"/>
      <c r="H489" s="2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2"/>
      <c r="D490" s="1"/>
      <c r="E490" s="3"/>
      <c r="F490" s="2"/>
      <c r="G490" s="2"/>
      <c r="H490" s="2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2"/>
      <c r="D491" s="1"/>
      <c r="E491" s="3"/>
      <c r="F491" s="2"/>
      <c r="G491" s="2"/>
      <c r="H491" s="2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2"/>
      <c r="D492" s="1"/>
      <c r="E492" s="3"/>
      <c r="F492" s="2"/>
      <c r="G492" s="2"/>
      <c r="H492" s="2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2"/>
      <c r="D493" s="1"/>
      <c r="E493" s="3"/>
      <c r="F493" s="2"/>
      <c r="G493" s="2"/>
      <c r="H493" s="2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2"/>
      <c r="D494" s="1"/>
      <c r="E494" s="3"/>
      <c r="F494" s="2"/>
      <c r="G494" s="2"/>
      <c r="H494" s="2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2"/>
      <c r="D495" s="1"/>
      <c r="E495" s="3"/>
      <c r="F495" s="2"/>
      <c r="G495" s="2"/>
      <c r="H495" s="2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2"/>
      <c r="D496" s="1"/>
      <c r="E496" s="3"/>
      <c r="F496" s="2"/>
      <c r="G496" s="2"/>
      <c r="H496" s="2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2"/>
      <c r="D497" s="1"/>
      <c r="E497" s="3"/>
      <c r="F497" s="2"/>
      <c r="G497" s="2"/>
      <c r="H497" s="2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2"/>
      <c r="D498" s="1"/>
      <c r="E498" s="3"/>
      <c r="F498" s="2"/>
      <c r="G498" s="2"/>
      <c r="H498" s="2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2"/>
      <c r="D499" s="1"/>
      <c r="E499" s="3"/>
      <c r="F499" s="2"/>
      <c r="G499" s="2"/>
      <c r="H499" s="2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2"/>
      <c r="D500" s="1"/>
      <c r="E500" s="3"/>
      <c r="F500" s="2"/>
      <c r="G500" s="2"/>
      <c r="H500" s="2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2"/>
      <c r="D501" s="1"/>
      <c r="E501" s="3"/>
      <c r="F501" s="2"/>
      <c r="G501" s="2"/>
      <c r="H501" s="2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2"/>
      <c r="D502" s="1"/>
      <c r="E502" s="3"/>
      <c r="F502" s="2"/>
      <c r="G502" s="2"/>
      <c r="H502" s="2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2"/>
      <c r="D503" s="1"/>
      <c r="E503" s="3"/>
      <c r="F503" s="2"/>
      <c r="G503" s="2"/>
      <c r="H503" s="2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2"/>
      <c r="D504" s="1"/>
      <c r="E504" s="3"/>
      <c r="F504" s="2"/>
      <c r="G504" s="2"/>
      <c r="H504" s="2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2"/>
      <c r="D505" s="1"/>
      <c r="E505" s="3"/>
      <c r="F505" s="2"/>
      <c r="G505" s="2"/>
      <c r="H505" s="2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2"/>
      <c r="D506" s="1"/>
      <c r="E506" s="3"/>
      <c r="F506" s="2"/>
      <c r="G506" s="2"/>
      <c r="H506" s="2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2"/>
      <c r="D507" s="1"/>
      <c r="E507" s="3"/>
      <c r="F507" s="2"/>
      <c r="G507" s="2"/>
      <c r="H507" s="2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2"/>
      <c r="D508" s="1"/>
      <c r="E508" s="3"/>
      <c r="F508" s="2"/>
      <c r="G508" s="2"/>
      <c r="H508" s="2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2"/>
      <c r="D509" s="1"/>
      <c r="E509" s="3"/>
      <c r="F509" s="2"/>
      <c r="G509" s="2"/>
      <c r="H509" s="2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2"/>
      <c r="D510" s="1"/>
      <c r="E510" s="3"/>
      <c r="F510" s="2"/>
      <c r="G510" s="2"/>
      <c r="H510" s="2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2"/>
      <c r="D511" s="1"/>
      <c r="E511" s="3"/>
      <c r="F511" s="2"/>
      <c r="G511" s="2"/>
      <c r="H511" s="2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2"/>
      <c r="D512" s="1"/>
      <c r="E512" s="3"/>
      <c r="F512" s="2"/>
      <c r="G512" s="2"/>
      <c r="H512" s="2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2"/>
      <c r="D513" s="1"/>
      <c r="E513" s="3"/>
      <c r="F513" s="2"/>
      <c r="G513" s="2"/>
      <c r="H513" s="2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2"/>
      <c r="D514" s="1"/>
      <c r="E514" s="3"/>
      <c r="F514" s="2"/>
      <c r="G514" s="2"/>
      <c r="H514" s="2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2"/>
      <c r="D515" s="1"/>
      <c r="E515" s="3"/>
      <c r="F515" s="2"/>
      <c r="G515" s="2"/>
      <c r="H515" s="2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2"/>
      <c r="D516" s="1"/>
      <c r="E516" s="3"/>
      <c r="F516" s="2"/>
      <c r="G516" s="2"/>
      <c r="H516" s="2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2"/>
      <c r="D517" s="1"/>
      <c r="E517" s="3"/>
      <c r="F517" s="2"/>
      <c r="G517" s="2"/>
      <c r="H517" s="2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2"/>
      <c r="D518" s="1"/>
      <c r="E518" s="3"/>
      <c r="F518" s="2"/>
      <c r="G518" s="2"/>
      <c r="H518" s="2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2"/>
      <c r="D519" s="1"/>
      <c r="E519" s="3"/>
      <c r="F519" s="2"/>
      <c r="G519" s="2"/>
      <c r="H519" s="2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2"/>
      <c r="D520" s="1"/>
      <c r="E520" s="3"/>
      <c r="F520" s="2"/>
      <c r="G520" s="2"/>
      <c r="H520" s="2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2"/>
      <c r="D521" s="1"/>
      <c r="E521" s="3"/>
      <c r="F521" s="2"/>
      <c r="G521" s="2"/>
      <c r="H521" s="2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2"/>
      <c r="D522" s="1"/>
      <c r="E522" s="3"/>
      <c r="F522" s="2"/>
      <c r="G522" s="2"/>
      <c r="H522" s="2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2"/>
      <c r="D523" s="1"/>
      <c r="E523" s="3"/>
      <c r="F523" s="2"/>
      <c r="G523" s="2"/>
      <c r="H523" s="2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2"/>
      <c r="D524" s="1"/>
      <c r="E524" s="3"/>
      <c r="F524" s="2"/>
      <c r="G524" s="2"/>
      <c r="H524" s="2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2"/>
      <c r="D525" s="1"/>
      <c r="E525" s="3"/>
      <c r="F525" s="2"/>
      <c r="G525" s="2"/>
      <c r="H525" s="2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2"/>
      <c r="D526" s="1"/>
      <c r="E526" s="3"/>
      <c r="F526" s="2"/>
      <c r="G526" s="2"/>
      <c r="H526" s="2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2"/>
      <c r="D527" s="1"/>
      <c r="E527" s="3"/>
      <c r="F527" s="2"/>
      <c r="G527" s="2"/>
      <c r="H527" s="2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2"/>
      <c r="D528" s="1"/>
      <c r="E528" s="3"/>
      <c r="F528" s="2"/>
      <c r="G528" s="2"/>
      <c r="H528" s="2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2"/>
      <c r="D529" s="1"/>
      <c r="E529" s="3"/>
      <c r="F529" s="2"/>
      <c r="G529" s="2"/>
      <c r="H529" s="2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2"/>
      <c r="D530" s="1"/>
      <c r="E530" s="3"/>
      <c r="F530" s="2"/>
      <c r="G530" s="2"/>
      <c r="H530" s="2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2"/>
      <c r="D531" s="1"/>
      <c r="E531" s="3"/>
      <c r="F531" s="2"/>
      <c r="G531" s="2"/>
      <c r="H531" s="2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2"/>
      <c r="D532" s="1"/>
      <c r="E532" s="3"/>
      <c r="F532" s="2"/>
      <c r="G532" s="2"/>
      <c r="H532" s="2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2"/>
      <c r="D533" s="1"/>
      <c r="E533" s="3"/>
      <c r="F533" s="2"/>
      <c r="G533" s="2"/>
      <c r="H533" s="2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2"/>
      <c r="D534" s="1"/>
      <c r="E534" s="3"/>
      <c r="F534" s="2"/>
      <c r="G534" s="2"/>
      <c r="H534" s="2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2"/>
      <c r="D535" s="1"/>
      <c r="E535" s="3"/>
      <c r="F535" s="2"/>
      <c r="G535" s="2"/>
      <c r="H535" s="2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2"/>
      <c r="D536" s="1"/>
      <c r="E536" s="3"/>
      <c r="F536" s="2"/>
      <c r="G536" s="2"/>
      <c r="H536" s="2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2"/>
      <c r="D537" s="1"/>
      <c r="E537" s="3"/>
      <c r="F537" s="2"/>
      <c r="G537" s="2"/>
      <c r="H537" s="2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2"/>
      <c r="D538" s="1"/>
      <c r="E538" s="3"/>
      <c r="F538" s="2"/>
      <c r="G538" s="2"/>
      <c r="H538" s="2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2"/>
      <c r="D539" s="1"/>
      <c r="E539" s="3"/>
      <c r="F539" s="2"/>
      <c r="G539" s="2"/>
      <c r="H539" s="2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2"/>
      <c r="D540" s="1"/>
      <c r="E540" s="3"/>
      <c r="F540" s="2"/>
      <c r="G540" s="2"/>
      <c r="H540" s="2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2"/>
      <c r="D541" s="1"/>
      <c r="E541" s="3"/>
      <c r="F541" s="2"/>
      <c r="G541" s="2"/>
      <c r="H541" s="2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2"/>
      <c r="D542" s="1"/>
      <c r="E542" s="3"/>
      <c r="F542" s="2"/>
      <c r="G542" s="2"/>
      <c r="H542" s="2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2"/>
      <c r="D543" s="1"/>
      <c r="E543" s="3"/>
      <c r="F543" s="2"/>
      <c r="G543" s="2"/>
      <c r="H543" s="2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2"/>
      <c r="D544" s="1"/>
      <c r="E544" s="3"/>
      <c r="F544" s="2"/>
      <c r="G544" s="2"/>
      <c r="H544" s="2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2"/>
      <c r="D545" s="1"/>
      <c r="E545" s="3"/>
      <c r="F545" s="2"/>
      <c r="G545" s="2"/>
      <c r="H545" s="2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2"/>
      <c r="D546" s="1"/>
      <c r="E546" s="3"/>
      <c r="F546" s="2"/>
      <c r="G546" s="2"/>
      <c r="H546" s="2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2"/>
      <c r="D547" s="1"/>
      <c r="E547" s="3"/>
      <c r="F547" s="2"/>
      <c r="G547" s="2"/>
      <c r="H547" s="2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2"/>
      <c r="D548" s="1"/>
      <c r="E548" s="3"/>
      <c r="F548" s="2"/>
      <c r="G548" s="2"/>
      <c r="H548" s="2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2"/>
      <c r="D549" s="1"/>
      <c r="E549" s="3"/>
      <c r="F549" s="2"/>
      <c r="G549" s="2"/>
      <c r="H549" s="2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2"/>
      <c r="D550" s="1"/>
      <c r="E550" s="3"/>
      <c r="F550" s="2"/>
      <c r="G550" s="2"/>
      <c r="H550" s="2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2"/>
      <c r="D551" s="1"/>
      <c r="E551" s="3"/>
      <c r="F551" s="2"/>
      <c r="G551" s="2"/>
      <c r="H551" s="2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2"/>
      <c r="D552" s="1"/>
      <c r="E552" s="3"/>
      <c r="F552" s="2"/>
      <c r="G552" s="2"/>
      <c r="H552" s="2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2"/>
      <c r="D553" s="1"/>
      <c r="E553" s="3"/>
      <c r="F553" s="2"/>
      <c r="G553" s="2"/>
      <c r="H553" s="2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2"/>
      <c r="D554" s="1"/>
      <c r="E554" s="3"/>
      <c r="F554" s="2"/>
      <c r="G554" s="2"/>
      <c r="H554" s="2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2"/>
      <c r="D555" s="1"/>
      <c r="E555" s="3"/>
      <c r="F555" s="2"/>
      <c r="G555" s="2"/>
      <c r="H555" s="2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2"/>
      <c r="D556" s="1"/>
      <c r="E556" s="3"/>
      <c r="F556" s="2"/>
      <c r="G556" s="2"/>
      <c r="H556" s="2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2"/>
      <c r="D557" s="1"/>
      <c r="E557" s="3"/>
      <c r="F557" s="2"/>
      <c r="G557" s="2"/>
      <c r="H557" s="2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2"/>
      <c r="D558" s="1"/>
      <c r="E558" s="3"/>
      <c r="F558" s="2"/>
      <c r="G558" s="2"/>
      <c r="H558" s="2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2"/>
      <c r="D559" s="1"/>
      <c r="E559" s="3"/>
      <c r="F559" s="2"/>
      <c r="G559" s="2"/>
      <c r="H559" s="2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2"/>
      <c r="D560" s="1"/>
      <c r="E560" s="3"/>
      <c r="F560" s="2"/>
      <c r="G560" s="2"/>
      <c r="H560" s="2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2"/>
      <c r="D561" s="1"/>
      <c r="E561" s="3"/>
      <c r="F561" s="2"/>
      <c r="G561" s="2"/>
      <c r="H561" s="2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2"/>
      <c r="D562" s="1"/>
      <c r="E562" s="3"/>
      <c r="F562" s="2"/>
      <c r="G562" s="2"/>
      <c r="H562" s="2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2"/>
      <c r="D563" s="1"/>
      <c r="E563" s="3"/>
      <c r="F563" s="2"/>
      <c r="G563" s="2"/>
      <c r="H563" s="2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2"/>
      <c r="D564" s="1"/>
      <c r="E564" s="3"/>
      <c r="F564" s="2"/>
      <c r="G564" s="2"/>
      <c r="H564" s="2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2"/>
      <c r="D565" s="1"/>
      <c r="E565" s="3"/>
      <c r="F565" s="2"/>
      <c r="G565" s="2"/>
      <c r="H565" s="2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2"/>
      <c r="D566" s="1"/>
      <c r="E566" s="3"/>
      <c r="F566" s="2"/>
      <c r="G566" s="2"/>
      <c r="H566" s="2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2"/>
      <c r="D567" s="1"/>
      <c r="E567" s="3"/>
      <c r="F567" s="2"/>
      <c r="G567" s="2"/>
      <c r="H567" s="2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2"/>
      <c r="D568" s="1"/>
      <c r="E568" s="3"/>
      <c r="F568" s="2"/>
      <c r="G568" s="2"/>
      <c r="H568" s="2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2"/>
      <c r="D569" s="1"/>
      <c r="E569" s="3"/>
      <c r="F569" s="2"/>
      <c r="G569" s="2"/>
      <c r="H569" s="2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2"/>
      <c r="D570" s="1"/>
      <c r="E570" s="3"/>
      <c r="F570" s="2"/>
      <c r="G570" s="2"/>
      <c r="H570" s="2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2"/>
      <c r="D571" s="1"/>
      <c r="E571" s="3"/>
      <c r="F571" s="2"/>
      <c r="G571" s="2"/>
      <c r="H571" s="2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2"/>
      <c r="D572" s="1"/>
      <c r="E572" s="3"/>
      <c r="F572" s="2"/>
      <c r="G572" s="2"/>
      <c r="H572" s="2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2"/>
      <c r="D573" s="1"/>
      <c r="E573" s="3"/>
      <c r="F573" s="2"/>
      <c r="G573" s="2"/>
      <c r="H573" s="2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2"/>
      <c r="D574" s="1"/>
      <c r="E574" s="3"/>
      <c r="F574" s="2"/>
      <c r="G574" s="2"/>
      <c r="H574" s="2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2"/>
      <c r="D575" s="1"/>
      <c r="E575" s="3"/>
      <c r="F575" s="2"/>
      <c r="G575" s="2"/>
      <c r="H575" s="2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2"/>
      <c r="D576" s="1"/>
      <c r="E576" s="3"/>
      <c r="F576" s="2"/>
      <c r="G576" s="2"/>
      <c r="H576" s="2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2"/>
      <c r="D577" s="1"/>
      <c r="E577" s="3"/>
      <c r="F577" s="2"/>
      <c r="G577" s="2"/>
      <c r="H577" s="2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2"/>
      <c r="D578" s="1"/>
      <c r="E578" s="3"/>
      <c r="F578" s="2"/>
      <c r="G578" s="2"/>
      <c r="H578" s="2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2"/>
      <c r="D579" s="1"/>
      <c r="E579" s="3"/>
      <c r="F579" s="2"/>
      <c r="G579" s="2"/>
      <c r="H579" s="2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2"/>
      <c r="D580" s="1"/>
      <c r="E580" s="3"/>
      <c r="F580" s="2"/>
      <c r="G580" s="2"/>
      <c r="H580" s="2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2"/>
      <c r="D581" s="1"/>
      <c r="E581" s="3"/>
      <c r="F581" s="2"/>
      <c r="G581" s="2"/>
      <c r="H581" s="2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2"/>
      <c r="D582" s="1"/>
      <c r="E582" s="3"/>
      <c r="F582" s="2"/>
      <c r="G582" s="2"/>
      <c r="H582" s="2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2"/>
      <c r="D583" s="1"/>
      <c r="E583" s="3"/>
      <c r="F583" s="2"/>
      <c r="G583" s="2"/>
      <c r="H583" s="2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2"/>
      <c r="D584" s="1"/>
      <c r="E584" s="3"/>
      <c r="F584" s="2"/>
      <c r="G584" s="2"/>
      <c r="H584" s="2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2"/>
      <c r="D585" s="1"/>
      <c r="E585" s="3"/>
      <c r="F585" s="2"/>
      <c r="G585" s="2"/>
      <c r="H585" s="2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2"/>
      <c r="D586" s="1"/>
      <c r="E586" s="3"/>
      <c r="F586" s="2"/>
      <c r="G586" s="2"/>
      <c r="H586" s="2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2"/>
      <c r="D587" s="1"/>
      <c r="E587" s="3"/>
      <c r="F587" s="2"/>
      <c r="G587" s="2"/>
      <c r="H587" s="2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2"/>
      <c r="D588" s="1"/>
      <c r="E588" s="3"/>
      <c r="F588" s="2"/>
      <c r="G588" s="2"/>
      <c r="H588" s="2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2"/>
      <c r="D589" s="1"/>
      <c r="E589" s="3"/>
      <c r="F589" s="2"/>
      <c r="G589" s="2"/>
      <c r="H589" s="2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2"/>
      <c r="D590" s="1"/>
      <c r="E590" s="3"/>
      <c r="F590" s="2"/>
      <c r="G590" s="2"/>
      <c r="H590" s="2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2"/>
      <c r="D591" s="1"/>
      <c r="E591" s="3"/>
      <c r="F591" s="2"/>
      <c r="G591" s="2"/>
      <c r="H591" s="2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2"/>
      <c r="D592" s="1"/>
      <c r="E592" s="3"/>
      <c r="F592" s="2"/>
      <c r="G592" s="2"/>
      <c r="H592" s="2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2"/>
      <c r="D593" s="1"/>
      <c r="E593" s="3"/>
      <c r="F593" s="2"/>
      <c r="G593" s="2"/>
      <c r="H593" s="2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2"/>
      <c r="D594" s="1"/>
      <c r="E594" s="3"/>
      <c r="F594" s="2"/>
      <c r="G594" s="2"/>
      <c r="H594" s="2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2"/>
      <c r="D595" s="1"/>
      <c r="E595" s="3"/>
      <c r="F595" s="2"/>
      <c r="G595" s="2"/>
      <c r="H595" s="2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2"/>
      <c r="D596" s="1"/>
      <c r="E596" s="3"/>
      <c r="F596" s="2"/>
      <c r="G596" s="2"/>
      <c r="H596" s="2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2"/>
      <c r="D597" s="1"/>
      <c r="E597" s="3"/>
      <c r="F597" s="2"/>
      <c r="G597" s="2"/>
      <c r="H597" s="2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2"/>
      <c r="D598" s="1"/>
      <c r="E598" s="3"/>
      <c r="F598" s="2"/>
      <c r="G598" s="2"/>
      <c r="H598" s="2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2"/>
      <c r="D599" s="1"/>
      <c r="E599" s="3"/>
      <c r="F599" s="2"/>
      <c r="G599" s="2"/>
      <c r="H599" s="2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2"/>
      <c r="D600" s="1"/>
      <c r="E600" s="3"/>
      <c r="F600" s="2"/>
      <c r="G600" s="2"/>
      <c r="H600" s="2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2"/>
      <c r="D601" s="1"/>
      <c r="E601" s="3"/>
      <c r="F601" s="2"/>
      <c r="G601" s="2"/>
      <c r="H601" s="2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2"/>
      <c r="D602" s="1"/>
      <c r="E602" s="3"/>
      <c r="F602" s="2"/>
      <c r="G602" s="2"/>
      <c r="H602" s="2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2"/>
      <c r="D603" s="1"/>
      <c r="E603" s="3"/>
      <c r="F603" s="2"/>
      <c r="G603" s="2"/>
      <c r="H603" s="2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2"/>
      <c r="D604" s="1"/>
      <c r="E604" s="3"/>
      <c r="F604" s="2"/>
      <c r="G604" s="2"/>
      <c r="H604" s="2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2"/>
      <c r="D605" s="1"/>
      <c r="E605" s="3"/>
      <c r="F605" s="2"/>
      <c r="G605" s="2"/>
      <c r="H605" s="2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2"/>
      <c r="D606" s="1"/>
      <c r="E606" s="3"/>
      <c r="F606" s="2"/>
      <c r="G606" s="2"/>
      <c r="H606" s="2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2"/>
      <c r="D607" s="1"/>
      <c r="E607" s="3"/>
      <c r="F607" s="2"/>
      <c r="G607" s="2"/>
      <c r="H607" s="2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2"/>
      <c r="D608" s="1"/>
      <c r="E608" s="3"/>
      <c r="F608" s="2"/>
      <c r="G608" s="2"/>
      <c r="H608" s="2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2"/>
      <c r="D609" s="1"/>
      <c r="E609" s="3"/>
      <c r="F609" s="2"/>
      <c r="G609" s="2"/>
      <c r="H609" s="2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2"/>
      <c r="D610" s="1"/>
      <c r="E610" s="3"/>
      <c r="F610" s="2"/>
      <c r="G610" s="2"/>
      <c r="H610" s="2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2"/>
      <c r="D611" s="1"/>
      <c r="E611" s="3"/>
      <c r="F611" s="2"/>
      <c r="G611" s="2"/>
      <c r="H611" s="2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2"/>
      <c r="D612" s="1"/>
      <c r="E612" s="3"/>
      <c r="F612" s="2"/>
      <c r="G612" s="2"/>
      <c r="H612" s="2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2"/>
      <c r="D613" s="1"/>
      <c r="E613" s="3"/>
      <c r="F613" s="2"/>
      <c r="G613" s="2"/>
      <c r="H613" s="2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2"/>
      <c r="D614" s="1"/>
      <c r="E614" s="3"/>
      <c r="F614" s="2"/>
      <c r="G614" s="2"/>
      <c r="H614" s="2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2"/>
      <c r="D615" s="1"/>
      <c r="E615" s="3"/>
      <c r="F615" s="2"/>
      <c r="G615" s="2"/>
      <c r="H615" s="2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2"/>
      <c r="D616" s="1"/>
      <c r="E616" s="3"/>
      <c r="F616" s="2"/>
      <c r="G616" s="2"/>
      <c r="H616" s="2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2"/>
      <c r="D617" s="1"/>
      <c r="E617" s="3"/>
      <c r="F617" s="2"/>
      <c r="G617" s="2"/>
      <c r="H617" s="2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2"/>
      <c r="D618" s="1"/>
      <c r="E618" s="3"/>
      <c r="F618" s="2"/>
      <c r="G618" s="2"/>
      <c r="H618" s="2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2"/>
      <c r="D619" s="1"/>
      <c r="E619" s="3"/>
      <c r="F619" s="2"/>
      <c r="G619" s="2"/>
      <c r="H619" s="2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2"/>
      <c r="D620" s="1"/>
      <c r="E620" s="3"/>
      <c r="F620" s="2"/>
      <c r="G620" s="2"/>
      <c r="H620" s="2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2"/>
      <c r="D621" s="1"/>
      <c r="E621" s="3"/>
      <c r="F621" s="2"/>
      <c r="G621" s="2"/>
      <c r="H621" s="2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2"/>
      <c r="D622" s="1"/>
      <c r="E622" s="3"/>
      <c r="F622" s="2"/>
      <c r="G622" s="2"/>
      <c r="H622" s="2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2"/>
      <c r="D623" s="1"/>
      <c r="E623" s="3"/>
      <c r="F623" s="2"/>
      <c r="G623" s="2"/>
      <c r="H623" s="2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2"/>
      <c r="D624" s="1"/>
      <c r="E624" s="3"/>
      <c r="F624" s="2"/>
      <c r="G624" s="2"/>
      <c r="H624" s="2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2"/>
      <c r="D625" s="1"/>
      <c r="E625" s="3"/>
      <c r="F625" s="2"/>
      <c r="G625" s="2"/>
      <c r="H625" s="2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2"/>
      <c r="D626" s="1"/>
      <c r="E626" s="3"/>
      <c r="F626" s="2"/>
      <c r="G626" s="2"/>
      <c r="H626" s="2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2"/>
      <c r="D627" s="1"/>
      <c r="E627" s="3"/>
      <c r="F627" s="2"/>
      <c r="G627" s="2"/>
      <c r="H627" s="2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2"/>
      <c r="D628" s="1"/>
      <c r="E628" s="3"/>
      <c r="F628" s="2"/>
      <c r="G628" s="2"/>
      <c r="H628" s="2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2"/>
      <c r="D629" s="1"/>
      <c r="E629" s="3"/>
      <c r="F629" s="2"/>
      <c r="G629" s="2"/>
      <c r="H629" s="2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2"/>
      <c r="D630" s="1"/>
      <c r="E630" s="3"/>
      <c r="F630" s="2"/>
      <c r="G630" s="2"/>
      <c r="H630" s="2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2"/>
      <c r="D631" s="1"/>
      <c r="E631" s="3"/>
      <c r="F631" s="2"/>
      <c r="G631" s="2"/>
      <c r="H631" s="2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2"/>
      <c r="D632" s="1"/>
      <c r="E632" s="3"/>
      <c r="F632" s="2"/>
      <c r="G632" s="2"/>
      <c r="H632" s="2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2"/>
      <c r="D633" s="1"/>
      <c r="E633" s="3"/>
      <c r="F633" s="2"/>
      <c r="G633" s="2"/>
      <c r="H633" s="2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2"/>
      <c r="D634" s="1"/>
      <c r="E634" s="3"/>
      <c r="F634" s="2"/>
      <c r="G634" s="2"/>
      <c r="H634" s="2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2"/>
      <c r="D635" s="1"/>
      <c r="E635" s="3"/>
      <c r="F635" s="2"/>
      <c r="G635" s="2"/>
      <c r="H635" s="2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2"/>
      <c r="D636" s="1"/>
      <c r="E636" s="3"/>
      <c r="F636" s="2"/>
      <c r="G636" s="2"/>
      <c r="H636" s="2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2"/>
      <c r="D637" s="1"/>
      <c r="E637" s="3"/>
      <c r="F637" s="2"/>
      <c r="G637" s="2"/>
      <c r="H637" s="2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2"/>
      <c r="D638" s="1"/>
      <c r="E638" s="3"/>
      <c r="F638" s="2"/>
      <c r="G638" s="2"/>
      <c r="H638" s="2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2"/>
      <c r="D639" s="1"/>
      <c r="E639" s="3"/>
      <c r="F639" s="2"/>
      <c r="G639" s="2"/>
      <c r="H639" s="2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2"/>
      <c r="D640" s="1"/>
      <c r="E640" s="3"/>
      <c r="F640" s="2"/>
      <c r="G640" s="2"/>
      <c r="H640" s="2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2"/>
      <c r="D641" s="1"/>
      <c r="E641" s="3"/>
      <c r="F641" s="2"/>
      <c r="G641" s="2"/>
      <c r="H641" s="2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2"/>
      <c r="D642" s="1"/>
      <c r="E642" s="3"/>
      <c r="F642" s="2"/>
      <c r="G642" s="2"/>
      <c r="H642" s="2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2"/>
      <c r="D643" s="1"/>
      <c r="E643" s="3"/>
      <c r="F643" s="2"/>
      <c r="G643" s="2"/>
      <c r="H643" s="2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2"/>
      <c r="D644" s="1"/>
      <c r="E644" s="3"/>
      <c r="F644" s="2"/>
      <c r="G644" s="2"/>
      <c r="H644" s="2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2"/>
      <c r="D645" s="1"/>
      <c r="E645" s="3"/>
      <c r="F645" s="2"/>
      <c r="G645" s="2"/>
      <c r="H645" s="2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2"/>
      <c r="D646" s="1"/>
      <c r="E646" s="3"/>
      <c r="F646" s="2"/>
      <c r="G646" s="2"/>
      <c r="H646" s="2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2"/>
      <c r="D647" s="1"/>
      <c r="E647" s="3"/>
      <c r="F647" s="2"/>
      <c r="G647" s="2"/>
      <c r="H647" s="2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2"/>
      <c r="D648" s="1"/>
      <c r="E648" s="3"/>
      <c r="F648" s="2"/>
      <c r="G648" s="2"/>
      <c r="H648" s="2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2"/>
      <c r="D649" s="1"/>
      <c r="E649" s="3"/>
      <c r="F649" s="2"/>
      <c r="G649" s="2"/>
      <c r="H649" s="2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2"/>
      <c r="D650" s="1"/>
      <c r="E650" s="3"/>
      <c r="F650" s="2"/>
      <c r="G650" s="2"/>
      <c r="H650" s="2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2"/>
      <c r="D651" s="1"/>
      <c r="E651" s="3"/>
      <c r="F651" s="2"/>
      <c r="G651" s="2"/>
      <c r="H651" s="2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2"/>
      <c r="D652" s="1"/>
      <c r="E652" s="3"/>
      <c r="F652" s="2"/>
      <c r="G652" s="2"/>
      <c r="H652" s="2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2"/>
      <c r="D653" s="1"/>
      <c r="E653" s="3"/>
      <c r="F653" s="2"/>
      <c r="G653" s="2"/>
      <c r="H653" s="2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2"/>
      <c r="D654" s="1"/>
      <c r="E654" s="3"/>
      <c r="F654" s="2"/>
      <c r="G654" s="2"/>
      <c r="H654" s="2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2"/>
      <c r="D655" s="1"/>
      <c r="E655" s="3"/>
      <c r="F655" s="2"/>
      <c r="G655" s="2"/>
      <c r="H655" s="2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2"/>
      <c r="D656" s="1"/>
      <c r="E656" s="3"/>
      <c r="F656" s="2"/>
      <c r="G656" s="2"/>
      <c r="H656" s="2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2"/>
      <c r="D657" s="1"/>
      <c r="E657" s="3"/>
      <c r="F657" s="2"/>
      <c r="G657" s="2"/>
      <c r="H657" s="2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2"/>
      <c r="D658" s="1"/>
      <c r="E658" s="3"/>
      <c r="F658" s="2"/>
      <c r="G658" s="2"/>
      <c r="H658" s="2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2"/>
      <c r="D659" s="1"/>
      <c r="E659" s="3"/>
      <c r="F659" s="2"/>
      <c r="G659" s="2"/>
      <c r="H659" s="2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2"/>
      <c r="D660" s="1"/>
      <c r="E660" s="3"/>
      <c r="F660" s="2"/>
      <c r="G660" s="2"/>
      <c r="H660" s="2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2"/>
      <c r="D661" s="1"/>
      <c r="E661" s="3"/>
      <c r="F661" s="2"/>
      <c r="G661" s="2"/>
      <c r="H661" s="2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2"/>
      <c r="D662" s="1"/>
      <c r="E662" s="3"/>
      <c r="F662" s="2"/>
      <c r="G662" s="2"/>
      <c r="H662" s="2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2"/>
      <c r="D663" s="1"/>
      <c r="E663" s="3"/>
      <c r="F663" s="2"/>
      <c r="G663" s="2"/>
      <c r="H663" s="2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2"/>
      <c r="D664" s="1"/>
      <c r="E664" s="3"/>
      <c r="F664" s="2"/>
      <c r="G664" s="2"/>
      <c r="H664" s="2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2"/>
      <c r="D665" s="1"/>
      <c r="E665" s="3"/>
      <c r="F665" s="2"/>
      <c r="G665" s="2"/>
      <c r="H665" s="2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2"/>
      <c r="D666" s="1"/>
      <c r="E666" s="3"/>
      <c r="F666" s="2"/>
      <c r="G666" s="2"/>
      <c r="H666" s="2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2"/>
      <c r="D667" s="1"/>
      <c r="E667" s="3"/>
      <c r="F667" s="2"/>
      <c r="G667" s="2"/>
      <c r="H667" s="2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2"/>
      <c r="D668" s="1"/>
      <c r="E668" s="3"/>
      <c r="F668" s="2"/>
      <c r="G668" s="2"/>
      <c r="H668" s="2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2"/>
      <c r="D669" s="1"/>
      <c r="E669" s="3"/>
      <c r="F669" s="2"/>
      <c r="G669" s="2"/>
      <c r="H669" s="2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2"/>
      <c r="D670" s="1"/>
      <c r="E670" s="3"/>
      <c r="F670" s="2"/>
      <c r="G670" s="2"/>
      <c r="H670" s="2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2"/>
      <c r="D671" s="1"/>
      <c r="E671" s="3"/>
      <c r="F671" s="2"/>
      <c r="G671" s="2"/>
      <c r="H671" s="2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2"/>
      <c r="D672" s="1"/>
      <c r="E672" s="3"/>
      <c r="F672" s="2"/>
      <c r="G672" s="2"/>
      <c r="H672" s="2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2"/>
      <c r="D673" s="1"/>
      <c r="E673" s="3"/>
      <c r="F673" s="2"/>
      <c r="G673" s="2"/>
      <c r="H673" s="2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2"/>
      <c r="D674" s="1"/>
      <c r="E674" s="3"/>
      <c r="F674" s="2"/>
      <c r="G674" s="2"/>
      <c r="H674" s="2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2"/>
      <c r="D675" s="1"/>
      <c r="E675" s="3"/>
      <c r="F675" s="2"/>
      <c r="G675" s="2"/>
      <c r="H675" s="2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2"/>
      <c r="D676" s="1"/>
      <c r="E676" s="3"/>
      <c r="F676" s="2"/>
      <c r="G676" s="2"/>
      <c r="H676" s="2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2"/>
      <c r="D677" s="1"/>
      <c r="E677" s="3"/>
      <c r="F677" s="2"/>
      <c r="G677" s="2"/>
      <c r="H677" s="2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2"/>
      <c r="D678" s="1"/>
      <c r="E678" s="3"/>
      <c r="F678" s="2"/>
      <c r="G678" s="2"/>
      <c r="H678" s="2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2"/>
      <c r="D679" s="1"/>
      <c r="E679" s="3"/>
      <c r="F679" s="2"/>
      <c r="G679" s="2"/>
      <c r="H679" s="2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2"/>
      <c r="D680" s="1"/>
      <c r="E680" s="3"/>
      <c r="F680" s="2"/>
      <c r="G680" s="2"/>
      <c r="H680" s="2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2"/>
      <c r="D681" s="1"/>
      <c r="E681" s="3"/>
      <c r="F681" s="2"/>
      <c r="G681" s="2"/>
      <c r="H681" s="2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2"/>
      <c r="D682" s="1"/>
      <c r="E682" s="3"/>
      <c r="F682" s="2"/>
      <c r="G682" s="2"/>
      <c r="H682" s="2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2"/>
      <c r="D683" s="1"/>
      <c r="E683" s="3"/>
      <c r="F683" s="2"/>
      <c r="G683" s="2"/>
      <c r="H683" s="2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2"/>
      <c r="D684" s="1"/>
      <c r="E684" s="3"/>
      <c r="F684" s="2"/>
      <c r="G684" s="2"/>
      <c r="H684" s="2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2"/>
      <c r="D685" s="1"/>
      <c r="E685" s="3"/>
      <c r="F685" s="2"/>
      <c r="G685" s="2"/>
      <c r="H685" s="2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2"/>
      <c r="D686" s="1"/>
      <c r="E686" s="3"/>
      <c r="F686" s="2"/>
      <c r="G686" s="2"/>
      <c r="H686" s="2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2"/>
      <c r="D687" s="1"/>
      <c r="E687" s="3"/>
      <c r="F687" s="2"/>
      <c r="G687" s="2"/>
      <c r="H687" s="2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2"/>
      <c r="D688" s="1"/>
      <c r="E688" s="3"/>
      <c r="F688" s="2"/>
      <c r="G688" s="2"/>
      <c r="H688" s="2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2"/>
      <c r="D689" s="1"/>
      <c r="E689" s="3"/>
      <c r="F689" s="2"/>
      <c r="G689" s="2"/>
      <c r="H689" s="2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2"/>
      <c r="D690" s="1"/>
      <c r="E690" s="3"/>
      <c r="F690" s="2"/>
      <c r="G690" s="2"/>
      <c r="H690" s="2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2"/>
      <c r="D691" s="1"/>
      <c r="E691" s="3"/>
      <c r="F691" s="2"/>
      <c r="G691" s="2"/>
      <c r="H691" s="2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2"/>
      <c r="D692" s="1"/>
      <c r="E692" s="3"/>
      <c r="F692" s="2"/>
      <c r="G692" s="2"/>
      <c r="H692" s="2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2"/>
      <c r="D693" s="1"/>
      <c r="E693" s="3"/>
      <c r="F693" s="2"/>
      <c r="G693" s="2"/>
      <c r="H693" s="2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2"/>
      <c r="D694" s="1"/>
      <c r="E694" s="3"/>
      <c r="F694" s="2"/>
      <c r="G694" s="2"/>
      <c r="H694" s="2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2"/>
      <c r="D695" s="1"/>
      <c r="E695" s="3"/>
      <c r="F695" s="2"/>
      <c r="G695" s="2"/>
      <c r="H695" s="2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2"/>
      <c r="D696" s="1"/>
      <c r="E696" s="3"/>
      <c r="F696" s="2"/>
      <c r="G696" s="2"/>
      <c r="H696" s="2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2"/>
      <c r="D697" s="1"/>
      <c r="E697" s="3"/>
      <c r="F697" s="2"/>
      <c r="G697" s="2"/>
      <c r="H697" s="2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2"/>
      <c r="D698" s="1"/>
      <c r="E698" s="3"/>
      <c r="F698" s="2"/>
      <c r="G698" s="2"/>
      <c r="H698" s="2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2"/>
      <c r="D699" s="1"/>
      <c r="E699" s="3"/>
      <c r="F699" s="2"/>
      <c r="G699" s="2"/>
      <c r="H699" s="2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2"/>
      <c r="D700" s="1"/>
      <c r="E700" s="3"/>
      <c r="F700" s="2"/>
      <c r="G700" s="2"/>
      <c r="H700" s="2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2"/>
      <c r="D701" s="1"/>
      <c r="E701" s="3"/>
      <c r="F701" s="2"/>
      <c r="G701" s="2"/>
      <c r="H701" s="2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2"/>
      <c r="D702" s="1"/>
      <c r="E702" s="3"/>
      <c r="F702" s="2"/>
      <c r="G702" s="2"/>
      <c r="H702" s="2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2"/>
      <c r="D703" s="1"/>
      <c r="E703" s="3"/>
      <c r="F703" s="2"/>
      <c r="G703" s="2"/>
      <c r="H703" s="2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2"/>
      <c r="D704" s="1"/>
      <c r="E704" s="3"/>
      <c r="F704" s="2"/>
      <c r="G704" s="2"/>
      <c r="H704" s="2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2"/>
      <c r="D705" s="1"/>
      <c r="E705" s="3"/>
      <c r="F705" s="2"/>
      <c r="G705" s="2"/>
      <c r="H705" s="2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2"/>
      <c r="D706" s="1"/>
      <c r="E706" s="3"/>
      <c r="F706" s="2"/>
      <c r="G706" s="2"/>
      <c r="H706" s="2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2"/>
      <c r="D707" s="1"/>
      <c r="E707" s="3"/>
      <c r="F707" s="2"/>
      <c r="G707" s="2"/>
      <c r="H707" s="2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2"/>
      <c r="D708" s="1"/>
      <c r="E708" s="3"/>
      <c r="F708" s="2"/>
      <c r="G708" s="2"/>
      <c r="H708" s="2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2"/>
      <c r="D709" s="1"/>
      <c r="E709" s="3"/>
      <c r="F709" s="2"/>
      <c r="G709" s="2"/>
      <c r="H709" s="2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2"/>
      <c r="D710" s="1"/>
      <c r="E710" s="3"/>
      <c r="F710" s="2"/>
      <c r="G710" s="2"/>
      <c r="H710" s="2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2"/>
      <c r="D711" s="1"/>
      <c r="E711" s="3"/>
      <c r="F711" s="2"/>
      <c r="G711" s="2"/>
      <c r="H711" s="2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2"/>
      <c r="D712" s="1"/>
      <c r="E712" s="3"/>
      <c r="F712" s="2"/>
      <c r="G712" s="2"/>
      <c r="H712" s="2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2"/>
      <c r="D713" s="1"/>
      <c r="E713" s="3"/>
      <c r="F713" s="2"/>
      <c r="G713" s="2"/>
      <c r="H713" s="2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2"/>
      <c r="D714" s="1"/>
      <c r="E714" s="3"/>
      <c r="F714" s="2"/>
      <c r="G714" s="2"/>
      <c r="H714" s="2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2"/>
      <c r="D715" s="1"/>
      <c r="E715" s="3"/>
      <c r="F715" s="2"/>
      <c r="G715" s="2"/>
      <c r="H715" s="2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2"/>
      <c r="D716" s="1"/>
      <c r="E716" s="3"/>
      <c r="F716" s="2"/>
      <c r="G716" s="2"/>
      <c r="H716" s="2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2"/>
      <c r="D717" s="1"/>
      <c r="E717" s="3"/>
      <c r="F717" s="2"/>
      <c r="G717" s="2"/>
      <c r="H717" s="2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2"/>
      <c r="D718" s="1"/>
      <c r="E718" s="3"/>
      <c r="F718" s="2"/>
      <c r="G718" s="2"/>
      <c r="H718" s="2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2"/>
      <c r="D719" s="1"/>
      <c r="E719" s="3"/>
      <c r="F719" s="2"/>
      <c r="G719" s="2"/>
      <c r="H719" s="2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2"/>
      <c r="D720" s="1"/>
      <c r="E720" s="3"/>
      <c r="F720" s="2"/>
      <c r="G720" s="2"/>
      <c r="H720" s="2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2"/>
      <c r="D721" s="1"/>
      <c r="E721" s="3"/>
      <c r="F721" s="2"/>
      <c r="G721" s="2"/>
      <c r="H721" s="2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2"/>
      <c r="D722" s="1"/>
      <c r="E722" s="3"/>
      <c r="F722" s="2"/>
      <c r="G722" s="2"/>
      <c r="H722" s="2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2"/>
      <c r="D723" s="1"/>
      <c r="E723" s="3"/>
      <c r="F723" s="2"/>
      <c r="G723" s="2"/>
      <c r="H723" s="2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2"/>
      <c r="D724" s="1"/>
      <c r="E724" s="3"/>
      <c r="F724" s="2"/>
      <c r="G724" s="2"/>
      <c r="H724" s="2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2"/>
      <c r="D725" s="1"/>
      <c r="E725" s="3"/>
      <c r="F725" s="2"/>
      <c r="G725" s="2"/>
      <c r="H725" s="2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2"/>
      <c r="D726" s="1"/>
      <c r="E726" s="3"/>
      <c r="F726" s="2"/>
      <c r="G726" s="2"/>
      <c r="H726" s="2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2"/>
      <c r="D727" s="1"/>
      <c r="E727" s="3"/>
      <c r="F727" s="2"/>
      <c r="G727" s="2"/>
      <c r="H727" s="2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2"/>
      <c r="D728" s="1"/>
      <c r="E728" s="3"/>
      <c r="F728" s="2"/>
      <c r="G728" s="2"/>
      <c r="H728" s="2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2"/>
      <c r="D729" s="1"/>
      <c r="E729" s="3"/>
      <c r="F729" s="2"/>
      <c r="G729" s="2"/>
      <c r="H729" s="2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2"/>
      <c r="D730" s="1"/>
      <c r="E730" s="3"/>
      <c r="F730" s="2"/>
      <c r="G730" s="2"/>
      <c r="H730" s="2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2"/>
      <c r="D731" s="1"/>
      <c r="E731" s="3"/>
      <c r="F731" s="2"/>
      <c r="G731" s="2"/>
      <c r="H731" s="2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2"/>
      <c r="D732" s="1"/>
      <c r="E732" s="3"/>
      <c r="F732" s="2"/>
      <c r="G732" s="2"/>
      <c r="H732" s="2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2"/>
      <c r="D733" s="1"/>
      <c r="E733" s="3"/>
      <c r="F733" s="2"/>
      <c r="G733" s="2"/>
      <c r="H733" s="2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2"/>
      <c r="D734" s="1"/>
      <c r="E734" s="3"/>
      <c r="F734" s="2"/>
      <c r="G734" s="2"/>
      <c r="H734" s="2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2"/>
      <c r="D735" s="1"/>
      <c r="E735" s="3"/>
      <c r="F735" s="2"/>
      <c r="G735" s="2"/>
      <c r="H735" s="2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2"/>
      <c r="D736" s="1"/>
      <c r="E736" s="3"/>
      <c r="F736" s="2"/>
      <c r="G736" s="2"/>
      <c r="H736" s="2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2"/>
      <c r="D737" s="1"/>
      <c r="E737" s="3"/>
      <c r="F737" s="2"/>
      <c r="G737" s="2"/>
      <c r="H737" s="2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2"/>
      <c r="D738" s="1"/>
      <c r="E738" s="3"/>
      <c r="F738" s="2"/>
      <c r="G738" s="2"/>
      <c r="H738" s="2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2"/>
      <c r="D739" s="1"/>
      <c r="E739" s="3"/>
      <c r="F739" s="2"/>
      <c r="G739" s="2"/>
      <c r="H739" s="2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2"/>
      <c r="D740" s="1"/>
      <c r="E740" s="3"/>
      <c r="F740" s="2"/>
      <c r="G740" s="2"/>
      <c r="H740" s="2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2"/>
      <c r="D741" s="1"/>
      <c r="E741" s="3"/>
      <c r="F741" s="2"/>
      <c r="G741" s="2"/>
      <c r="H741" s="2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2"/>
      <c r="D742" s="1"/>
      <c r="E742" s="3"/>
      <c r="F742" s="2"/>
      <c r="G742" s="2"/>
      <c r="H742" s="2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2"/>
      <c r="D743" s="1"/>
      <c r="E743" s="3"/>
      <c r="F743" s="2"/>
      <c r="G743" s="2"/>
      <c r="H743" s="2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2"/>
      <c r="D744" s="1"/>
      <c r="E744" s="3"/>
      <c r="F744" s="2"/>
      <c r="G744" s="2"/>
      <c r="H744" s="2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2"/>
      <c r="D745" s="1"/>
      <c r="E745" s="3"/>
      <c r="F745" s="2"/>
      <c r="G745" s="2"/>
      <c r="H745" s="2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2"/>
      <c r="D746" s="1"/>
      <c r="E746" s="3"/>
      <c r="F746" s="2"/>
      <c r="G746" s="2"/>
      <c r="H746" s="2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2"/>
      <c r="D747" s="1"/>
      <c r="E747" s="3"/>
      <c r="F747" s="2"/>
      <c r="G747" s="2"/>
      <c r="H747" s="2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2"/>
      <c r="D748" s="1"/>
      <c r="E748" s="3"/>
      <c r="F748" s="2"/>
      <c r="G748" s="2"/>
      <c r="H748" s="2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2"/>
      <c r="D749" s="1"/>
      <c r="E749" s="3"/>
      <c r="F749" s="2"/>
      <c r="G749" s="2"/>
      <c r="H749" s="2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2"/>
      <c r="D750" s="1"/>
      <c r="E750" s="3"/>
      <c r="F750" s="2"/>
      <c r="G750" s="2"/>
      <c r="H750" s="2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2"/>
      <c r="D751" s="1"/>
      <c r="E751" s="3"/>
      <c r="F751" s="2"/>
      <c r="G751" s="2"/>
      <c r="H751" s="2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2"/>
      <c r="D752" s="1"/>
      <c r="E752" s="3"/>
      <c r="F752" s="2"/>
      <c r="G752" s="2"/>
      <c r="H752" s="2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2"/>
      <c r="D753" s="1"/>
      <c r="E753" s="3"/>
      <c r="F753" s="2"/>
      <c r="G753" s="2"/>
      <c r="H753" s="2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2"/>
      <c r="D754" s="1"/>
      <c r="E754" s="3"/>
      <c r="F754" s="2"/>
      <c r="G754" s="2"/>
      <c r="H754" s="2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2"/>
      <c r="D755" s="1"/>
      <c r="E755" s="3"/>
      <c r="F755" s="2"/>
      <c r="G755" s="2"/>
      <c r="H755" s="2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2"/>
      <c r="D756" s="1"/>
      <c r="E756" s="3"/>
      <c r="F756" s="2"/>
      <c r="G756" s="2"/>
      <c r="H756" s="2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2"/>
      <c r="D757" s="1"/>
      <c r="E757" s="3"/>
      <c r="F757" s="2"/>
      <c r="G757" s="2"/>
      <c r="H757" s="2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2"/>
      <c r="D758" s="1"/>
      <c r="E758" s="3"/>
      <c r="F758" s="2"/>
      <c r="G758" s="2"/>
      <c r="H758" s="2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2"/>
      <c r="D759" s="1"/>
      <c r="E759" s="3"/>
      <c r="F759" s="2"/>
      <c r="G759" s="2"/>
      <c r="H759" s="2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2"/>
      <c r="D760" s="1"/>
      <c r="E760" s="3"/>
      <c r="F760" s="2"/>
      <c r="G760" s="2"/>
      <c r="H760" s="2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2"/>
      <c r="D761" s="1"/>
      <c r="E761" s="3"/>
      <c r="F761" s="2"/>
      <c r="G761" s="2"/>
      <c r="H761" s="2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2"/>
      <c r="D762" s="1"/>
      <c r="E762" s="3"/>
      <c r="F762" s="2"/>
      <c r="G762" s="2"/>
      <c r="H762" s="2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2"/>
      <c r="D763" s="1"/>
      <c r="E763" s="3"/>
      <c r="F763" s="2"/>
      <c r="G763" s="2"/>
      <c r="H763" s="2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2"/>
      <c r="D764" s="1"/>
      <c r="E764" s="3"/>
      <c r="F764" s="2"/>
      <c r="G764" s="2"/>
      <c r="H764" s="2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2"/>
      <c r="D765" s="1"/>
      <c r="E765" s="3"/>
      <c r="F765" s="2"/>
      <c r="G765" s="2"/>
      <c r="H765" s="2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2"/>
      <c r="D766" s="1"/>
      <c r="E766" s="3"/>
      <c r="F766" s="2"/>
      <c r="G766" s="2"/>
      <c r="H766" s="2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2"/>
      <c r="D767" s="1"/>
      <c r="E767" s="3"/>
      <c r="F767" s="2"/>
      <c r="G767" s="2"/>
      <c r="H767" s="2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2"/>
      <c r="D768" s="1"/>
      <c r="E768" s="3"/>
      <c r="F768" s="2"/>
      <c r="G768" s="2"/>
      <c r="H768" s="2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2"/>
      <c r="D769" s="1"/>
      <c r="E769" s="3"/>
      <c r="F769" s="2"/>
      <c r="G769" s="2"/>
      <c r="H769" s="2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2"/>
      <c r="D770" s="1"/>
      <c r="E770" s="3"/>
      <c r="F770" s="2"/>
      <c r="G770" s="2"/>
      <c r="H770" s="2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2"/>
      <c r="D771" s="1"/>
      <c r="E771" s="3"/>
      <c r="F771" s="2"/>
      <c r="G771" s="2"/>
      <c r="H771" s="2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2"/>
      <c r="D772" s="1"/>
      <c r="E772" s="3"/>
      <c r="F772" s="2"/>
      <c r="G772" s="2"/>
      <c r="H772" s="2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2"/>
      <c r="D773" s="1"/>
      <c r="E773" s="3"/>
      <c r="F773" s="2"/>
      <c r="G773" s="2"/>
      <c r="H773" s="2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2"/>
      <c r="D774" s="1"/>
      <c r="E774" s="3"/>
      <c r="F774" s="2"/>
      <c r="G774" s="2"/>
      <c r="H774" s="2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2"/>
      <c r="D775" s="1"/>
      <c r="E775" s="3"/>
      <c r="F775" s="2"/>
      <c r="G775" s="2"/>
      <c r="H775" s="2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2"/>
      <c r="D776" s="1"/>
      <c r="E776" s="3"/>
      <c r="F776" s="2"/>
      <c r="G776" s="2"/>
      <c r="H776" s="2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2"/>
      <c r="D777" s="1"/>
      <c r="E777" s="3"/>
      <c r="F777" s="2"/>
      <c r="G777" s="2"/>
      <c r="H777" s="2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2"/>
      <c r="D778" s="1"/>
      <c r="E778" s="3"/>
      <c r="F778" s="2"/>
      <c r="G778" s="2"/>
      <c r="H778" s="2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2"/>
      <c r="D779" s="1"/>
      <c r="E779" s="3"/>
      <c r="F779" s="2"/>
      <c r="G779" s="2"/>
      <c r="H779" s="2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2"/>
      <c r="D780" s="1"/>
      <c r="E780" s="3"/>
      <c r="F780" s="2"/>
      <c r="G780" s="2"/>
      <c r="H780" s="2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2"/>
      <c r="D781" s="1"/>
      <c r="E781" s="3"/>
      <c r="F781" s="2"/>
      <c r="G781" s="2"/>
      <c r="H781" s="2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2"/>
      <c r="D782" s="1"/>
      <c r="E782" s="3"/>
      <c r="F782" s="2"/>
      <c r="G782" s="2"/>
      <c r="H782" s="2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2"/>
      <c r="D783" s="1"/>
      <c r="E783" s="3"/>
      <c r="F783" s="2"/>
      <c r="G783" s="2"/>
      <c r="H783" s="2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2"/>
      <c r="D784" s="1"/>
      <c r="E784" s="3"/>
      <c r="F784" s="2"/>
      <c r="G784" s="2"/>
      <c r="H784" s="2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2"/>
      <c r="D785" s="1"/>
      <c r="E785" s="3"/>
      <c r="F785" s="2"/>
      <c r="G785" s="2"/>
      <c r="H785" s="2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2"/>
      <c r="D786" s="1"/>
      <c r="E786" s="3"/>
      <c r="F786" s="2"/>
      <c r="G786" s="2"/>
      <c r="H786" s="2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2"/>
      <c r="D787" s="1"/>
      <c r="E787" s="3"/>
      <c r="F787" s="2"/>
      <c r="G787" s="2"/>
      <c r="H787" s="2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2"/>
      <c r="D788" s="1"/>
      <c r="E788" s="3"/>
      <c r="F788" s="2"/>
      <c r="G788" s="2"/>
      <c r="H788" s="2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2"/>
      <c r="D789" s="1"/>
      <c r="E789" s="3"/>
      <c r="F789" s="2"/>
      <c r="G789" s="2"/>
      <c r="H789" s="2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2"/>
      <c r="D790" s="1"/>
      <c r="E790" s="3"/>
      <c r="F790" s="2"/>
      <c r="G790" s="2"/>
      <c r="H790" s="2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2"/>
      <c r="D791" s="1"/>
      <c r="E791" s="3"/>
      <c r="F791" s="2"/>
      <c r="G791" s="2"/>
      <c r="H791" s="2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2"/>
      <c r="D792" s="1"/>
      <c r="E792" s="3"/>
      <c r="F792" s="2"/>
      <c r="G792" s="2"/>
      <c r="H792" s="2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2"/>
      <c r="D793" s="1"/>
      <c r="E793" s="3"/>
      <c r="F793" s="2"/>
      <c r="G793" s="2"/>
      <c r="H793" s="2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2"/>
      <c r="D794" s="1"/>
      <c r="E794" s="3"/>
      <c r="F794" s="2"/>
      <c r="G794" s="2"/>
      <c r="H794" s="2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2"/>
      <c r="D795" s="1"/>
      <c r="E795" s="3"/>
      <c r="F795" s="2"/>
      <c r="G795" s="2"/>
      <c r="H795" s="2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2"/>
      <c r="D796" s="1"/>
      <c r="E796" s="3"/>
      <c r="F796" s="2"/>
      <c r="G796" s="2"/>
      <c r="H796" s="2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2"/>
      <c r="D797" s="1"/>
      <c r="E797" s="3"/>
      <c r="F797" s="2"/>
      <c r="G797" s="2"/>
      <c r="H797" s="2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2"/>
      <c r="D798" s="1"/>
      <c r="E798" s="3"/>
      <c r="F798" s="2"/>
      <c r="G798" s="2"/>
      <c r="H798" s="2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2"/>
      <c r="D799" s="1"/>
      <c r="E799" s="3"/>
      <c r="F799" s="2"/>
      <c r="G799" s="2"/>
      <c r="H799" s="2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2"/>
      <c r="D800" s="1"/>
      <c r="E800" s="3"/>
      <c r="F800" s="2"/>
      <c r="G800" s="2"/>
      <c r="H800" s="2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2"/>
      <c r="D801" s="1"/>
      <c r="E801" s="3"/>
      <c r="F801" s="2"/>
      <c r="G801" s="2"/>
      <c r="H801" s="2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2"/>
      <c r="D802" s="1"/>
      <c r="E802" s="3"/>
      <c r="F802" s="2"/>
      <c r="G802" s="2"/>
      <c r="H802" s="2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2"/>
      <c r="D803" s="1"/>
      <c r="E803" s="3"/>
      <c r="F803" s="2"/>
      <c r="G803" s="2"/>
      <c r="H803" s="2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2"/>
      <c r="D804" s="1"/>
      <c r="E804" s="3"/>
      <c r="F804" s="2"/>
      <c r="G804" s="2"/>
      <c r="H804" s="2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2"/>
      <c r="D805" s="1"/>
      <c r="E805" s="3"/>
      <c r="F805" s="2"/>
      <c r="G805" s="2"/>
      <c r="H805" s="2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2"/>
      <c r="D806" s="1"/>
      <c r="E806" s="3"/>
      <c r="F806" s="2"/>
      <c r="G806" s="2"/>
      <c r="H806" s="2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2"/>
      <c r="D807" s="1"/>
      <c r="E807" s="3"/>
      <c r="F807" s="2"/>
      <c r="G807" s="2"/>
      <c r="H807" s="2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2"/>
      <c r="D808" s="1"/>
      <c r="E808" s="3"/>
      <c r="F808" s="2"/>
      <c r="G808" s="2"/>
      <c r="H808" s="2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2"/>
      <c r="D809" s="1"/>
      <c r="E809" s="3"/>
      <c r="F809" s="2"/>
      <c r="G809" s="2"/>
      <c r="H809" s="2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2"/>
      <c r="D810" s="1"/>
      <c r="E810" s="3"/>
      <c r="F810" s="2"/>
      <c r="G810" s="2"/>
      <c r="H810" s="2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2"/>
      <c r="D811" s="1"/>
      <c r="E811" s="3"/>
      <c r="F811" s="2"/>
      <c r="G811" s="2"/>
      <c r="H811" s="2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2"/>
      <c r="D812" s="1"/>
      <c r="E812" s="3"/>
      <c r="F812" s="2"/>
      <c r="G812" s="2"/>
      <c r="H812" s="2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2"/>
      <c r="D813" s="1"/>
      <c r="E813" s="3"/>
      <c r="F813" s="2"/>
      <c r="G813" s="2"/>
      <c r="H813" s="2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2"/>
      <c r="D814" s="1"/>
      <c r="E814" s="3"/>
      <c r="F814" s="2"/>
      <c r="G814" s="2"/>
      <c r="H814" s="2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2"/>
      <c r="D815" s="1"/>
      <c r="E815" s="3"/>
      <c r="F815" s="2"/>
      <c r="G815" s="2"/>
      <c r="H815" s="2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2"/>
      <c r="D816" s="1"/>
      <c r="E816" s="3"/>
      <c r="F816" s="2"/>
      <c r="G816" s="2"/>
      <c r="H816" s="2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2"/>
      <c r="D817" s="1"/>
      <c r="E817" s="3"/>
      <c r="F817" s="2"/>
      <c r="G817" s="2"/>
      <c r="H817" s="2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2"/>
      <c r="D818" s="1"/>
      <c r="E818" s="3"/>
      <c r="F818" s="2"/>
      <c r="G818" s="2"/>
      <c r="H818" s="2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2"/>
      <c r="D819" s="1"/>
      <c r="E819" s="3"/>
      <c r="F819" s="2"/>
      <c r="G819" s="2"/>
      <c r="H819" s="2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2"/>
      <c r="D820" s="1"/>
      <c r="E820" s="3"/>
      <c r="F820" s="2"/>
      <c r="G820" s="2"/>
      <c r="H820" s="2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2"/>
      <c r="D821" s="1"/>
      <c r="E821" s="3"/>
      <c r="F821" s="2"/>
      <c r="G821" s="2"/>
      <c r="H821" s="2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2"/>
      <c r="D822" s="1"/>
      <c r="E822" s="3"/>
      <c r="F822" s="2"/>
      <c r="G822" s="2"/>
      <c r="H822" s="2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2"/>
      <c r="D823" s="1"/>
      <c r="E823" s="3"/>
      <c r="F823" s="2"/>
      <c r="G823" s="2"/>
      <c r="H823" s="2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2"/>
      <c r="D824" s="1"/>
      <c r="E824" s="3"/>
      <c r="F824" s="2"/>
      <c r="G824" s="2"/>
      <c r="H824" s="2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2"/>
      <c r="D825" s="1"/>
      <c r="E825" s="3"/>
      <c r="F825" s="2"/>
      <c r="G825" s="2"/>
      <c r="H825" s="2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2"/>
      <c r="D826" s="1"/>
      <c r="E826" s="3"/>
      <c r="F826" s="2"/>
      <c r="G826" s="2"/>
      <c r="H826" s="2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2"/>
      <c r="D827" s="1"/>
      <c r="E827" s="3"/>
      <c r="F827" s="2"/>
      <c r="G827" s="2"/>
      <c r="H827" s="2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2"/>
      <c r="D828" s="1"/>
      <c r="E828" s="3"/>
      <c r="F828" s="2"/>
      <c r="G828" s="2"/>
      <c r="H828" s="2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2"/>
      <c r="D829" s="1"/>
      <c r="E829" s="3"/>
      <c r="F829" s="2"/>
      <c r="G829" s="2"/>
      <c r="H829" s="2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2"/>
      <c r="D830" s="1"/>
      <c r="E830" s="3"/>
      <c r="F830" s="2"/>
      <c r="G830" s="2"/>
      <c r="H830" s="2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2"/>
      <c r="D831" s="1"/>
      <c r="E831" s="3"/>
      <c r="F831" s="2"/>
      <c r="G831" s="2"/>
      <c r="H831" s="2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2"/>
      <c r="D832" s="1"/>
      <c r="E832" s="3"/>
      <c r="F832" s="2"/>
      <c r="G832" s="2"/>
      <c r="H832" s="2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2"/>
      <c r="D833" s="1"/>
      <c r="E833" s="3"/>
      <c r="F833" s="2"/>
      <c r="G833" s="2"/>
      <c r="H833" s="2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2"/>
      <c r="D834" s="1"/>
      <c r="E834" s="3"/>
      <c r="F834" s="2"/>
      <c r="G834" s="2"/>
      <c r="H834" s="2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2"/>
      <c r="D835" s="1"/>
      <c r="E835" s="3"/>
      <c r="F835" s="2"/>
      <c r="G835" s="2"/>
      <c r="H835" s="2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2"/>
      <c r="D836" s="1"/>
      <c r="E836" s="3"/>
      <c r="F836" s="2"/>
      <c r="G836" s="2"/>
      <c r="H836" s="2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2"/>
      <c r="D837" s="1"/>
      <c r="E837" s="3"/>
      <c r="F837" s="2"/>
      <c r="G837" s="2"/>
      <c r="H837" s="2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2"/>
      <c r="D838" s="1"/>
      <c r="E838" s="3"/>
      <c r="F838" s="2"/>
      <c r="G838" s="2"/>
      <c r="H838" s="2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2"/>
      <c r="D839" s="1"/>
      <c r="E839" s="3"/>
      <c r="F839" s="2"/>
      <c r="G839" s="2"/>
      <c r="H839" s="2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2"/>
      <c r="D840" s="1"/>
      <c r="E840" s="3"/>
      <c r="F840" s="2"/>
      <c r="G840" s="2"/>
      <c r="H840" s="2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2"/>
      <c r="D841" s="1"/>
      <c r="E841" s="3"/>
      <c r="F841" s="2"/>
      <c r="G841" s="2"/>
      <c r="H841" s="2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2"/>
      <c r="D842" s="1"/>
      <c r="E842" s="3"/>
      <c r="F842" s="2"/>
      <c r="G842" s="2"/>
      <c r="H842" s="2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2"/>
      <c r="D843" s="1"/>
      <c r="E843" s="3"/>
      <c r="F843" s="2"/>
      <c r="G843" s="2"/>
      <c r="H843" s="2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2"/>
      <c r="D844" s="1"/>
      <c r="E844" s="3"/>
      <c r="F844" s="2"/>
      <c r="G844" s="2"/>
      <c r="H844" s="2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2"/>
      <c r="D845" s="1"/>
      <c r="E845" s="3"/>
      <c r="F845" s="2"/>
      <c r="G845" s="2"/>
      <c r="H845" s="2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2"/>
      <c r="D846" s="1"/>
      <c r="E846" s="3"/>
      <c r="F846" s="2"/>
      <c r="G846" s="2"/>
      <c r="H846" s="2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2"/>
      <c r="D847" s="1"/>
      <c r="E847" s="3"/>
      <c r="F847" s="2"/>
      <c r="G847" s="2"/>
      <c r="H847" s="2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2"/>
      <c r="D848" s="1"/>
      <c r="E848" s="3"/>
      <c r="F848" s="2"/>
      <c r="G848" s="2"/>
      <c r="H848" s="2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2"/>
      <c r="D849" s="1"/>
      <c r="E849" s="3"/>
      <c r="F849" s="2"/>
      <c r="G849" s="2"/>
      <c r="H849" s="2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2"/>
      <c r="D850" s="1"/>
      <c r="E850" s="3"/>
      <c r="F850" s="2"/>
      <c r="G850" s="2"/>
      <c r="H850" s="2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2"/>
      <c r="D851" s="1"/>
      <c r="E851" s="3"/>
      <c r="F851" s="2"/>
      <c r="G851" s="2"/>
      <c r="H851" s="2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2"/>
      <c r="D852" s="1"/>
      <c r="E852" s="3"/>
      <c r="F852" s="2"/>
      <c r="G852" s="2"/>
      <c r="H852" s="2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2"/>
      <c r="D853" s="1"/>
      <c r="E853" s="3"/>
      <c r="F853" s="2"/>
      <c r="G853" s="2"/>
      <c r="H853" s="2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2"/>
      <c r="D854" s="1"/>
      <c r="E854" s="3"/>
      <c r="F854" s="2"/>
      <c r="G854" s="2"/>
      <c r="H854" s="2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2"/>
      <c r="D855" s="1"/>
      <c r="E855" s="3"/>
      <c r="F855" s="2"/>
      <c r="G855" s="2"/>
      <c r="H855" s="2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2"/>
      <c r="D856" s="1"/>
      <c r="E856" s="3"/>
      <c r="F856" s="2"/>
      <c r="G856" s="2"/>
      <c r="H856" s="2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2"/>
      <c r="D857" s="1"/>
      <c r="E857" s="3"/>
      <c r="F857" s="2"/>
      <c r="G857" s="2"/>
      <c r="H857" s="2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2"/>
      <c r="D858" s="1"/>
      <c r="E858" s="3"/>
      <c r="F858" s="2"/>
      <c r="G858" s="2"/>
      <c r="H858" s="2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2"/>
      <c r="D859" s="1"/>
      <c r="E859" s="3"/>
      <c r="F859" s="2"/>
      <c r="G859" s="2"/>
      <c r="H859" s="2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2"/>
      <c r="D860" s="1"/>
      <c r="E860" s="3"/>
      <c r="F860" s="2"/>
      <c r="G860" s="2"/>
      <c r="H860" s="2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2"/>
      <c r="D861" s="1"/>
      <c r="E861" s="3"/>
      <c r="F861" s="2"/>
      <c r="G861" s="2"/>
      <c r="H861" s="2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2"/>
      <c r="D862" s="1"/>
      <c r="E862" s="3"/>
      <c r="F862" s="2"/>
      <c r="G862" s="2"/>
      <c r="H862" s="2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2"/>
      <c r="D863" s="1"/>
      <c r="E863" s="3"/>
      <c r="F863" s="2"/>
      <c r="G863" s="2"/>
      <c r="H863" s="2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2"/>
      <c r="D864" s="1"/>
      <c r="E864" s="3"/>
      <c r="F864" s="2"/>
      <c r="G864" s="2"/>
      <c r="H864" s="2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2"/>
      <c r="D865" s="1"/>
      <c r="E865" s="3"/>
      <c r="F865" s="2"/>
      <c r="G865" s="2"/>
      <c r="H865" s="2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2"/>
      <c r="D866" s="1"/>
      <c r="E866" s="3"/>
      <c r="F866" s="2"/>
      <c r="G866" s="2"/>
      <c r="H866" s="2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2"/>
      <c r="D867" s="1"/>
      <c r="E867" s="3"/>
      <c r="F867" s="2"/>
      <c r="G867" s="2"/>
      <c r="H867" s="2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2"/>
      <c r="D868" s="1"/>
      <c r="E868" s="3"/>
      <c r="F868" s="2"/>
      <c r="G868" s="2"/>
      <c r="H868" s="2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2"/>
      <c r="D869" s="1"/>
      <c r="E869" s="3"/>
      <c r="F869" s="2"/>
      <c r="G869" s="2"/>
      <c r="H869" s="2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2"/>
      <c r="D870" s="1"/>
      <c r="E870" s="3"/>
      <c r="F870" s="2"/>
      <c r="G870" s="2"/>
      <c r="H870" s="2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2"/>
      <c r="D871" s="1"/>
      <c r="E871" s="3"/>
      <c r="F871" s="2"/>
      <c r="G871" s="2"/>
      <c r="H871" s="2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2"/>
      <c r="D872" s="1"/>
      <c r="E872" s="3"/>
      <c r="F872" s="2"/>
      <c r="G872" s="2"/>
      <c r="H872" s="2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2"/>
      <c r="D873" s="1"/>
      <c r="E873" s="3"/>
      <c r="F873" s="2"/>
      <c r="G873" s="2"/>
      <c r="H873" s="2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2"/>
      <c r="D874" s="1"/>
      <c r="E874" s="3"/>
      <c r="F874" s="2"/>
      <c r="G874" s="2"/>
      <c r="H874" s="2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2"/>
      <c r="D875" s="1"/>
      <c r="E875" s="3"/>
      <c r="F875" s="2"/>
      <c r="G875" s="2"/>
      <c r="H875" s="2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2"/>
      <c r="D876" s="1"/>
      <c r="E876" s="3"/>
      <c r="F876" s="2"/>
      <c r="G876" s="2"/>
      <c r="H876" s="2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2"/>
      <c r="D877" s="1"/>
      <c r="E877" s="3"/>
      <c r="F877" s="2"/>
      <c r="G877" s="2"/>
      <c r="H877" s="2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2"/>
      <c r="D878" s="1"/>
      <c r="E878" s="3"/>
      <c r="F878" s="2"/>
      <c r="G878" s="2"/>
      <c r="H878" s="2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2"/>
      <c r="D879" s="1"/>
      <c r="E879" s="3"/>
      <c r="F879" s="2"/>
      <c r="G879" s="2"/>
      <c r="H879" s="2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2"/>
      <c r="D880" s="1"/>
      <c r="E880" s="3"/>
      <c r="F880" s="2"/>
      <c r="G880" s="2"/>
      <c r="H880" s="2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2"/>
      <c r="D881" s="1"/>
      <c r="E881" s="3"/>
      <c r="F881" s="2"/>
      <c r="G881" s="2"/>
      <c r="H881" s="2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2"/>
      <c r="D882" s="1"/>
      <c r="E882" s="3"/>
      <c r="F882" s="2"/>
      <c r="G882" s="2"/>
      <c r="H882" s="2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2"/>
      <c r="D883" s="1"/>
      <c r="E883" s="3"/>
      <c r="F883" s="2"/>
      <c r="G883" s="2"/>
      <c r="H883" s="2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2"/>
      <c r="D884" s="1"/>
      <c r="E884" s="3"/>
      <c r="F884" s="2"/>
      <c r="G884" s="2"/>
      <c r="H884" s="2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2"/>
      <c r="D885" s="1"/>
      <c r="E885" s="3"/>
      <c r="F885" s="2"/>
      <c r="G885" s="2"/>
      <c r="H885" s="2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2"/>
      <c r="D886" s="1"/>
      <c r="E886" s="3"/>
      <c r="F886" s="2"/>
      <c r="G886" s="2"/>
      <c r="H886" s="2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2"/>
      <c r="D887" s="1"/>
      <c r="E887" s="3"/>
      <c r="F887" s="2"/>
      <c r="G887" s="2"/>
      <c r="H887" s="2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2"/>
      <c r="D888" s="1"/>
      <c r="E888" s="3"/>
      <c r="F888" s="2"/>
      <c r="G888" s="2"/>
      <c r="H888" s="2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2"/>
      <c r="D889" s="1"/>
      <c r="E889" s="3"/>
      <c r="F889" s="2"/>
      <c r="G889" s="2"/>
      <c r="H889" s="2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2"/>
      <c r="D890" s="1"/>
      <c r="E890" s="3"/>
      <c r="F890" s="2"/>
      <c r="G890" s="2"/>
      <c r="H890" s="2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2"/>
      <c r="D891" s="1"/>
      <c r="E891" s="3"/>
      <c r="F891" s="2"/>
      <c r="G891" s="2"/>
      <c r="H891" s="2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2"/>
      <c r="D892" s="1"/>
      <c r="E892" s="3"/>
      <c r="F892" s="2"/>
      <c r="G892" s="2"/>
      <c r="H892" s="2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2"/>
      <c r="D893" s="1"/>
      <c r="E893" s="3"/>
      <c r="F893" s="2"/>
      <c r="G893" s="2"/>
      <c r="H893" s="2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2"/>
      <c r="D894" s="1"/>
      <c r="E894" s="3"/>
      <c r="F894" s="2"/>
      <c r="G894" s="2"/>
      <c r="H894" s="2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2"/>
      <c r="D895" s="1"/>
      <c r="E895" s="3"/>
      <c r="F895" s="2"/>
      <c r="G895" s="2"/>
      <c r="H895" s="2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2"/>
      <c r="D896" s="1"/>
      <c r="E896" s="3"/>
      <c r="F896" s="2"/>
      <c r="G896" s="2"/>
      <c r="H896" s="2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2"/>
      <c r="D897" s="1"/>
      <c r="E897" s="3"/>
      <c r="F897" s="2"/>
      <c r="G897" s="2"/>
      <c r="H897" s="2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2"/>
      <c r="D898" s="1"/>
      <c r="E898" s="3"/>
      <c r="F898" s="2"/>
      <c r="G898" s="2"/>
      <c r="H898" s="2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2"/>
      <c r="D899" s="1"/>
      <c r="E899" s="3"/>
      <c r="F899" s="2"/>
      <c r="G899" s="2"/>
      <c r="H899" s="2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2"/>
      <c r="D900" s="1"/>
      <c r="E900" s="3"/>
      <c r="F900" s="2"/>
      <c r="G900" s="2"/>
      <c r="H900" s="2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2"/>
      <c r="D901" s="1"/>
      <c r="E901" s="3"/>
      <c r="F901" s="2"/>
      <c r="G901" s="2"/>
      <c r="H901" s="2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2"/>
      <c r="D902" s="1"/>
      <c r="E902" s="3"/>
      <c r="F902" s="2"/>
      <c r="G902" s="2"/>
      <c r="H902" s="2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2"/>
      <c r="D903" s="1"/>
      <c r="E903" s="3"/>
      <c r="F903" s="2"/>
      <c r="G903" s="2"/>
      <c r="H903" s="2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2"/>
      <c r="D904" s="1"/>
      <c r="E904" s="3"/>
      <c r="F904" s="2"/>
      <c r="G904" s="2"/>
      <c r="H904" s="2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2"/>
      <c r="D905" s="1"/>
      <c r="E905" s="3"/>
      <c r="F905" s="2"/>
      <c r="G905" s="2"/>
      <c r="H905" s="2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2"/>
      <c r="D906" s="1"/>
      <c r="E906" s="3"/>
      <c r="F906" s="2"/>
      <c r="G906" s="2"/>
      <c r="H906" s="2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2"/>
      <c r="D907" s="1"/>
      <c r="E907" s="3"/>
      <c r="F907" s="2"/>
      <c r="G907" s="2"/>
      <c r="H907" s="2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2"/>
      <c r="D908" s="1"/>
      <c r="E908" s="3"/>
      <c r="F908" s="2"/>
      <c r="G908" s="2"/>
      <c r="H908" s="2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2"/>
      <c r="D909" s="1"/>
      <c r="E909" s="3"/>
      <c r="F909" s="2"/>
      <c r="G909" s="2"/>
      <c r="H909" s="2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2"/>
      <c r="D910" s="1"/>
      <c r="E910" s="3"/>
      <c r="F910" s="2"/>
      <c r="G910" s="2"/>
      <c r="H910" s="2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2"/>
      <c r="D911" s="1"/>
      <c r="E911" s="3"/>
      <c r="F911" s="2"/>
      <c r="G911" s="2"/>
      <c r="H911" s="2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2"/>
      <c r="D912" s="1"/>
      <c r="E912" s="3"/>
      <c r="F912" s="2"/>
      <c r="G912" s="2"/>
      <c r="H912" s="2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2"/>
      <c r="D913" s="1"/>
      <c r="E913" s="3"/>
      <c r="F913" s="2"/>
      <c r="G913" s="2"/>
      <c r="H913" s="2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2"/>
      <c r="D914" s="1"/>
      <c r="E914" s="3"/>
      <c r="F914" s="2"/>
      <c r="G914" s="2"/>
      <c r="H914" s="2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2"/>
      <c r="D915" s="1"/>
      <c r="E915" s="3"/>
      <c r="F915" s="2"/>
      <c r="G915" s="2"/>
      <c r="H915" s="2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2"/>
      <c r="D916" s="1"/>
      <c r="E916" s="3"/>
      <c r="F916" s="2"/>
      <c r="G916" s="2"/>
      <c r="H916" s="2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2"/>
      <c r="D917" s="1"/>
      <c r="E917" s="3"/>
      <c r="F917" s="2"/>
      <c r="G917" s="2"/>
      <c r="H917" s="2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2"/>
      <c r="D918" s="1"/>
      <c r="E918" s="3"/>
      <c r="F918" s="2"/>
      <c r="G918" s="2"/>
      <c r="H918" s="2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2"/>
      <c r="D919" s="1"/>
      <c r="E919" s="3"/>
      <c r="F919" s="2"/>
      <c r="G919" s="2"/>
      <c r="H919" s="2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2"/>
      <c r="D920" s="1"/>
      <c r="E920" s="3"/>
      <c r="F920" s="2"/>
      <c r="G920" s="2"/>
      <c r="H920" s="2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2"/>
      <c r="D921" s="1"/>
      <c r="E921" s="3"/>
      <c r="F921" s="2"/>
      <c r="G921" s="2"/>
      <c r="H921" s="2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2"/>
      <c r="D922" s="1"/>
      <c r="E922" s="3"/>
      <c r="F922" s="2"/>
      <c r="G922" s="2"/>
      <c r="H922" s="2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2"/>
      <c r="D923" s="1"/>
      <c r="E923" s="3"/>
      <c r="F923" s="2"/>
      <c r="G923" s="2"/>
      <c r="H923" s="2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2"/>
      <c r="D924" s="1"/>
      <c r="E924" s="3"/>
      <c r="F924" s="2"/>
      <c r="G924" s="2"/>
      <c r="H924" s="2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2"/>
      <c r="D925" s="1"/>
      <c r="E925" s="3"/>
      <c r="F925" s="2"/>
      <c r="G925" s="2"/>
      <c r="H925" s="2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2"/>
      <c r="D926" s="1"/>
      <c r="E926" s="3"/>
      <c r="F926" s="2"/>
      <c r="G926" s="2"/>
      <c r="H926" s="2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2"/>
      <c r="D927" s="1"/>
      <c r="E927" s="3"/>
      <c r="F927" s="2"/>
      <c r="G927" s="2"/>
      <c r="H927" s="2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2"/>
      <c r="D928" s="1"/>
      <c r="E928" s="3"/>
      <c r="F928" s="2"/>
      <c r="G928" s="2"/>
      <c r="H928" s="2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2"/>
      <c r="D929" s="1"/>
      <c r="E929" s="3"/>
      <c r="F929" s="2"/>
      <c r="G929" s="2"/>
      <c r="H929" s="2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2"/>
      <c r="D930" s="1"/>
      <c r="E930" s="3"/>
      <c r="F930" s="2"/>
      <c r="G930" s="2"/>
      <c r="H930" s="2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2"/>
      <c r="D931" s="1"/>
      <c r="E931" s="3"/>
      <c r="F931" s="2"/>
      <c r="G931" s="2"/>
      <c r="H931" s="2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2"/>
      <c r="D932" s="1"/>
      <c r="E932" s="3"/>
      <c r="F932" s="2"/>
      <c r="G932" s="2"/>
      <c r="H932" s="2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2"/>
      <c r="D933" s="1"/>
      <c r="E933" s="3"/>
      <c r="F933" s="2"/>
      <c r="G933" s="2"/>
      <c r="H933" s="2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2"/>
      <c r="D934" s="1"/>
      <c r="E934" s="3"/>
      <c r="F934" s="2"/>
      <c r="G934" s="2"/>
      <c r="H934" s="2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2"/>
      <c r="D935" s="1"/>
      <c r="E935" s="3"/>
      <c r="F935" s="2"/>
      <c r="G935" s="2"/>
      <c r="H935" s="2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2"/>
      <c r="D936" s="1"/>
      <c r="E936" s="3"/>
      <c r="F936" s="2"/>
      <c r="G936" s="2"/>
      <c r="H936" s="2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2"/>
      <c r="D937" s="1"/>
      <c r="E937" s="3"/>
      <c r="F937" s="2"/>
      <c r="G937" s="2"/>
      <c r="H937" s="2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2"/>
      <c r="D938" s="1"/>
      <c r="E938" s="3"/>
      <c r="F938" s="2"/>
      <c r="G938" s="2"/>
      <c r="H938" s="2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2"/>
      <c r="D939" s="1"/>
      <c r="E939" s="3"/>
      <c r="F939" s="2"/>
      <c r="G939" s="2"/>
      <c r="H939" s="2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2"/>
      <c r="D940" s="1"/>
      <c r="E940" s="3"/>
      <c r="F940" s="2"/>
      <c r="G940" s="2"/>
      <c r="H940" s="2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2"/>
      <c r="D941" s="1"/>
      <c r="E941" s="3"/>
      <c r="F941" s="2"/>
      <c r="G941" s="2"/>
      <c r="H941" s="2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2"/>
      <c r="D942" s="1"/>
      <c r="E942" s="3"/>
      <c r="F942" s="2"/>
      <c r="G942" s="2"/>
      <c r="H942" s="2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2"/>
      <c r="D943" s="1"/>
      <c r="E943" s="3"/>
      <c r="F943" s="2"/>
      <c r="G943" s="2"/>
      <c r="H943" s="2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2"/>
      <c r="D944" s="1"/>
      <c r="E944" s="3"/>
      <c r="F944" s="2"/>
      <c r="G944" s="2"/>
      <c r="H944" s="2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2"/>
      <c r="D945" s="1"/>
      <c r="E945" s="3"/>
      <c r="F945" s="2"/>
      <c r="G945" s="2"/>
      <c r="H945" s="2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2"/>
      <c r="D946" s="1"/>
      <c r="E946" s="3"/>
      <c r="F946" s="2"/>
      <c r="G946" s="2"/>
      <c r="H946" s="2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2"/>
      <c r="D947" s="1"/>
      <c r="E947" s="3"/>
      <c r="F947" s="2"/>
      <c r="G947" s="2"/>
      <c r="H947" s="2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2"/>
      <c r="D948" s="1"/>
      <c r="E948" s="3"/>
      <c r="F948" s="2"/>
      <c r="G948" s="2"/>
      <c r="H948" s="2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2"/>
      <c r="D949" s="1"/>
      <c r="E949" s="3"/>
      <c r="F949" s="2"/>
      <c r="G949" s="2"/>
      <c r="H949" s="2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2"/>
      <c r="D950" s="1"/>
      <c r="E950" s="3"/>
      <c r="F950" s="2"/>
      <c r="G950" s="2"/>
      <c r="H950" s="2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2"/>
      <c r="D951" s="1"/>
      <c r="E951" s="3"/>
      <c r="F951" s="2"/>
      <c r="G951" s="2"/>
      <c r="H951" s="2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2"/>
      <c r="D952" s="1"/>
      <c r="E952" s="3"/>
      <c r="F952" s="2"/>
      <c r="G952" s="2"/>
      <c r="H952" s="2"/>
      <c r="I952" s="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2"/>
      <c r="D953" s="1"/>
      <c r="E953" s="3"/>
      <c r="F953" s="2"/>
      <c r="G953" s="2"/>
      <c r="H953" s="2"/>
      <c r="I953" s="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2"/>
      <c r="D954" s="1"/>
      <c r="E954" s="3"/>
      <c r="F954" s="2"/>
      <c r="G954" s="2"/>
      <c r="H954" s="2"/>
      <c r="I954" s="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2"/>
      <c r="D955" s="1"/>
      <c r="E955" s="3"/>
      <c r="F955" s="2"/>
      <c r="G955" s="2"/>
      <c r="H955" s="2"/>
      <c r="I955" s="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2"/>
      <c r="D956" s="1"/>
      <c r="E956" s="3"/>
      <c r="F956" s="2"/>
      <c r="G956" s="2"/>
      <c r="H956" s="2"/>
      <c r="I956" s="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2"/>
      <c r="D957" s="1"/>
      <c r="E957" s="3"/>
      <c r="F957" s="2"/>
      <c r="G957" s="2"/>
      <c r="H957" s="2"/>
      <c r="I957" s="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2"/>
      <c r="D958" s="1"/>
      <c r="E958" s="3"/>
      <c r="F958" s="2"/>
      <c r="G958" s="2"/>
      <c r="H958" s="2"/>
      <c r="I958" s="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2"/>
      <c r="D959" s="1"/>
      <c r="E959" s="3"/>
      <c r="F959" s="2"/>
      <c r="G959" s="2"/>
      <c r="H959" s="2"/>
      <c r="I959" s="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2"/>
      <c r="D960" s="1"/>
      <c r="E960" s="3"/>
      <c r="F960" s="2"/>
      <c r="G960" s="2"/>
      <c r="H960" s="2"/>
      <c r="I960" s="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2"/>
      <c r="D961" s="1"/>
      <c r="E961" s="3"/>
      <c r="F961" s="2"/>
      <c r="G961" s="2"/>
      <c r="H961" s="2"/>
      <c r="I961" s="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2"/>
      <c r="D962" s="1"/>
      <c r="E962" s="3"/>
      <c r="F962" s="2"/>
      <c r="G962" s="2"/>
      <c r="H962" s="2"/>
      <c r="I962" s="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2"/>
      <c r="D963" s="1"/>
      <c r="E963" s="3"/>
      <c r="F963" s="2"/>
      <c r="G963" s="2"/>
      <c r="H963" s="2"/>
      <c r="I963" s="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2"/>
      <c r="D964" s="1"/>
      <c r="E964" s="3"/>
      <c r="F964" s="2"/>
      <c r="G964" s="2"/>
      <c r="H964" s="2"/>
      <c r="I964" s="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2"/>
      <c r="D965" s="1"/>
      <c r="E965" s="3"/>
      <c r="F965" s="2"/>
      <c r="G965" s="2"/>
      <c r="H965" s="2"/>
      <c r="I965" s="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2"/>
      <c r="D966" s="1"/>
      <c r="E966" s="3"/>
      <c r="F966" s="2"/>
      <c r="G966" s="2"/>
      <c r="H966" s="2"/>
      <c r="I966" s="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2"/>
      <c r="D967" s="1"/>
      <c r="E967" s="3"/>
      <c r="F967" s="2"/>
      <c r="G967" s="2"/>
      <c r="H967" s="2"/>
      <c r="I967" s="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2"/>
      <c r="D968" s="1"/>
      <c r="E968" s="3"/>
      <c r="F968" s="2"/>
      <c r="G968" s="2"/>
      <c r="H968" s="2"/>
      <c r="I968" s="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2"/>
      <c r="D969" s="1"/>
      <c r="E969" s="3"/>
      <c r="F969" s="2"/>
      <c r="G969" s="2"/>
      <c r="H969" s="2"/>
      <c r="I969" s="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2"/>
      <c r="D970" s="1"/>
      <c r="E970" s="3"/>
      <c r="F970" s="2"/>
      <c r="G970" s="2"/>
      <c r="H970" s="2"/>
      <c r="I970" s="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2"/>
      <c r="D971" s="1"/>
      <c r="E971" s="3"/>
      <c r="F971" s="2"/>
      <c r="G971" s="2"/>
      <c r="H971" s="2"/>
      <c r="I971" s="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2"/>
      <c r="D972" s="1"/>
      <c r="E972" s="3"/>
      <c r="F972" s="2"/>
      <c r="G972" s="2"/>
      <c r="H972" s="2"/>
      <c r="I972" s="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2"/>
      <c r="D973" s="1"/>
      <c r="E973" s="3"/>
      <c r="F973" s="2"/>
      <c r="G973" s="2"/>
      <c r="H973" s="2"/>
      <c r="I973" s="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2"/>
      <c r="D974" s="1"/>
      <c r="E974" s="3"/>
      <c r="F974" s="2"/>
      <c r="G974" s="2"/>
      <c r="H974" s="2"/>
      <c r="I974" s="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2"/>
      <c r="D975" s="1"/>
      <c r="E975" s="3"/>
      <c r="F975" s="2"/>
      <c r="G975" s="2"/>
      <c r="H975" s="2"/>
      <c r="I975" s="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2"/>
      <c r="D976" s="1"/>
      <c r="E976" s="3"/>
      <c r="F976" s="2"/>
      <c r="G976" s="2"/>
      <c r="H976" s="2"/>
      <c r="I976" s="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2"/>
      <c r="D977" s="1"/>
      <c r="E977" s="3"/>
      <c r="F977" s="2"/>
      <c r="G977" s="2"/>
      <c r="H977" s="2"/>
      <c r="I977" s="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2"/>
      <c r="D978" s="1"/>
      <c r="E978" s="3"/>
      <c r="F978" s="2"/>
      <c r="G978" s="2"/>
      <c r="H978" s="2"/>
      <c r="I978" s="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2"/>
      <c r="D979" s="1"/>
      <c r="E979" s="3"/>
      <c r="F979" s="2"/>
      <c r="G979" s="2"/>
      <c r="H979" s="2"/>
      <c r="I979" s="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2"/>
      <c r="D980" s="1"/>
      <c r="E980" s="3"/>
      <c r="F980" s="2"/>
      <c r="G980" s="2"/>
      <c r="H980" s="2"/>
      <c r="I980" s="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2"/>
      <c r="D981" s="1"/>
      <c r="E981" s="3"/>
      <c r="F981" s="2"/>
      <c r="G981" s="2"/>
      <c r="H981" s="2"/>
      <c r="I981" s="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2"/>
      <c r="D982" s="1"/>
      <c r="E982" s="3"/>
      <c r="F982" s="2"/>
      <c r="G982" s="2"/>
      <c r="H982" s="2"/>
      <c r="I982" s="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2"/>
      <c r="D983" s="1"/>
      <c r="E983" s="3"/>
      <c r="F983" s="2"/>
      <c r="G983" s="2"/>
      <c r="H983" s="2"/>
      <c r="I983" s="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2"/>
      <c r="D984" s="1"/>
      <c r="E984" s="3"/>
      <c r="F984" s="2"/>
      <c r="G984" s="2"/>
      <c r="H984" s="2"/>
      <c r="I984" s="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2"/>
      <c r="D985" s="1"/>
      <c r="E985" s="3"/>
      <c r="F985" s="2"/>
      <c r="G985" s="2"/>
      <c r="H985" s="2"/>
      <c r="I985" s="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2"/>
      <c r="D986" s="1"/>
      <c r="E986" s="3"/>
      <c r="F986" s="2"/>
      <c r="G986" s="2"/>
      <c r="H986" s="2"/>
      <c r="I986" s="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2"/>
      <c r="D987" s="1"/>
      <c r="E987" s="3"/>
      <c r="F987" s="2"/>
      <c r="G987" s="2"/>
      <c r="H987" s="2"/>
      <c r="I987" s="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2"/>
      <c r="D988" s="1"/>
      <c r="E988" s="3"/>
      <c r="F988" s="2"/>
      <c r="G988" s="2"/>
      <c r="H988" s="2"/>
      <c r="I988" s="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2"/>
      <c r="D989" s="1"/>
      <c r="E989" s="3"/>
      <c r="F989" s="2"/>
      <c r="G989" s="2"/>
      <c r="H989" s="2"/>
      <c r="I989" s="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2"/>
      <c r="D990" s="1"/>
      <c r="E990" s="3"/>
      <c r="F990" s="2"/>
      <c r="G990" s="2"/>
      <c r="H990" s="2"/>
      <c r="I990" s="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2"/>
      <c r="D991" s="1"/>
      <c r="E991" s="3"/>
      <c r="F991" s="2"/>
      <c r="G991" s="2"/>
      <c r="H991" s="2"/>
      <c r="I991" s="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2"/>
      <c r="D992" s="1"/>
      <c r="E992" s="3"/>
      <c r="F992" s="2"/>
      <c r="G992" s="2"/>
      <c r="H992" s="2"/>
      <c r="I992" s="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2"/>
      <c r="D993" s="1"/>
      <c r="E993" s="3"/>
      <c r="F993" s="2"/>
      <c r="G993" s="2"/>
      <c r="H993" s="2"/>
      <c r="I993" s="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2"/>
      <c r="D994" s="1"/>
      <c r="E994" s="3"/>
      <c r="F994" s="2"/>
      <c r="G994" s="2"/>
      <c r="H994" s="2"/>
      <c r="I994" s="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2"/>
      <c r="D995" s="1"/>
      <c r="E995" s="3"/>
      <c r="F995" s="2"/>
      <c r="G995" s="2"/>
      <c r="H995" s="2"/>
      <c r="I995" s="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2"/>
      <c r="D996" s="1"/>
      <c r="E996" s="3"/>
      <c r="F996" s="2"/>
      <c r="G996" s="2"/>
      <c r="H996" s="2"/>
      <c r="I996" s="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2"/>
      <c r="D997" s="1"/>
      <c r="E997" s="3"/>
      <c r="F997" s="2"/>
      <c r="G997" s="2"/>
      <c r="H997" s="2"/>
      <c r="I997" s="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2"/>
      <c r="D998" s="1"/>
      <c r="E998" s="3"/>
      <c r="F998" s="2"/>
      <c r="G998" s="2"/>
      <c r="H998" s="2"/>
      <c r="I998" s="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2"/>
      <c r="D999" s="1"/>
      <c r="E999" s="3"/>
      <c r="F999" s="2"/>
      <c r="G999" s="2"/>
      <c r="H999" s="2"/>
      <c r="I999" s="1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2"/>
      <c r="D1000" s="1"/>
      <c r="E1000" s="3"/>
      <c r="F1000" s="2"/>
      <c r="G1000" s="2"/>
      <c r="H1000" s="2"/>
      <c r="I1000" s="1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86:E86"/>
    <mergeCell ref="D87:E87"/>
    <mergeCell ref="D2:H2"/>
    <mergeCell ref="D3:E3"/>
    <mergeCell ref="D83:E83"/>
    <mergeCell ref="D84:E84"/>
    <mergeCell ref="D85:E8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78"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/>
  <cols>
    <col min="1" max="2" width="8.6640625" customWidth="1"/>
    <col min="3" max="3" width="9.109375" customWidth="1"/>
    <col min="4" max="4" width="23.44140625" customWidth="1"/>
    <col min="5" max="5" width="49.6640625" customWidth="1"/>
    <col min="6" max="6" width="12.6640625" customWidth="1"/>
    <col min="7" max="7" width="13.5546875" customWidth="1"/>
    <col min="8" max="8" width="23.88671875" customWidth="1"/>
    <col min="9" max="9" width="14.33203125" customWidth="1"/>
    <col min="10" max="10" width="12.6640625" customWidth="1"/>
    <col min="11" max="12" width="13.5546875" customWidth="1"/>
    <col min="13" max="13" width="10.44140625" customWidth="1"/>
    <col min="14" max="14" width="14.33203125" customWidth="1"/>
    <col min="15" max="15" width="11.33203125" customWidth="1"/>
    <col min="16" max="16" width="13.6640625" customWidth="1"/>
    <col min="17" max="17" width="10.6640625" customWidth="1"/>
    <col min="18" max="18" width="12.33203125" customWidth="1"/>
    <col min="19" max="26" width="8.6640625" customWidth="1"/>
  </cols>
  <sheetData>
    <row r="1" spans="1:26" ht="14.4"/>
    <row r="2" spans="1:26" ht="21" customHeight="1">
      <c r="C2" s="30"/>
      <c r="D2" s="31" t="s">
        <v>0</v>
      </c>
      <c r="E2" s="31"/>
      <c r="F2" s="31"/>
      <c r="G2" s="31"/>
      <c r="H2" s="31"/>
      <c r="I2" s="31"/>
      <c r="J2" s="31"/>
      <c r="K2" s="31"/>
      <c r="L2" s="32"/>
    </row>
    <row r="3" spans="1:26" ht="22.8"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26" ht="24.75" customHeight="1">
      <c r="A4" s="1"/>
      <c r="B4" s="33"/>
      <c r="C4" s="34"/>
      <c r="D4" s="35" t="s">
        <v>1</v>
      </c>
      <c r="E4" s="135" t="s">
        <v>172</v>
      </c>
      <c r="F4" s="136"/>
      <c r="G4" s="138" t="s">
        <v>3</v>
      </c>
      <c r="H4" s="136"/>
      <c r="I4" s="139" t="s">
        <v>4</v>
      </c>
      <c r="J4" s="140"/>
      <c r="K4" s="136"/>
      <c r="L4" s="3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1"/>
      <c r="B5" s="37"/>
      <c r="C5" s="38"/>
      <c r="D5" s="35" t="s">
        <v>5</v>
      </c>
      <c r="E5" s="135" t="s">
        <v>173</v>
      </c>
      <c r="F5" s="136"/>
      <c r="G5" s="138" t="s">
        <v>7</v>
      </c>
      <c r="H5" s="136"/>
      <c r="I5" s="139" t="s">
        <v>8</v>
      </c>
      <c r="J5" s="140"/>
      <c r="K5" s="136"/>
      <c r="L5" s="3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1"/>
      <c r="B6" s="37"/>
      <c r="C6" s="38"/>
      <c r="D6" s="35" t="s">
        <v>9</v>
      </c>
      <c r="E6" s="135" t="s">
        <v>10</v>
      </c>
      <c r="F6" s="136"/>
      <c r="G6" s="138" t="s">
        <v>11</v>
      </c>
      <c r="H6" s="136"/>
      <c r="I6" s="139" t="s">
        <v>12</v>
      </c>
      <c r="J6" s="140"/>
      <c r="K6" s="136"/>
      <c r="L6" s="3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B7" s="39"/>
      <c r="C7" s="39"/>
      <c r="E7" s="40"/>
      <c r="F7" s="40"/>
      <c r="G7" s="40"/>
      <c r="H7" s="40"/>
    </row>
    <row r="8" spans="1:26" ht="22.5" customHeight="1">
      <c r="B8" s="39"/>
      <c r="C8" s="39"/>
      <c r="D8" s="41" t="s">
        <v>174</v>
      </c>
      <c r="E8" s="41"/>
      <c r="F8" s="41"/>
      <c r="G8" s="41"/>
      <c r="H8" s="41"/>
      <c r="I8" s="41"/>
      <c r="J8" s="41"/>
      <c r="K8" s="41"/>
      <c r="L8" s="4"/>
    </row>
    <row r="9" spans="1:26" ht="14.4"/>
    <row r="10" spans="1:26" ht="21" customHeight="1">
      <c r="B10" s="132" t="s">
        <v>13</v>
      </c>
      <c r="C10" s="126" t="s">
        <v>13</v>
      </c>
      <c r="D10" s="126" t="s">
        <v>14</v>
      </c>
      <c r="E10" s="126" t="s">
        <v>15</v>
      </c>
      <c r="F10" s="133" t="s">
        <v>175</v>
      </c>
      <c r="G10" s="134"/>
      <c r="H10" s="134"/>
      <c r="I10" s="134"/>
      <c r="J10" s="134"/>
      <c r="K10" s="118"/>
      <c r="L10" s="42"/>
      <c r="M10" s="133" t="s">
        <v>176</v>
      </c>
      <c r="N10" s="134"/>
      <c r="O10" s="134"/>
      <c r="P10" s="134"/>
      <c r="Q10" s="134"/>
      <c r="R10" s="118"/>
    </row>
    <row r="11" spans="1:26" ht="21" customHeight="1">
      <c r="B11" s="127"/>
      <c r="C11" s="127"/>
      <c r="D11" s="127"/>
      <c r="E11" s="127"/>
      <c r="F11" s="43" t="s">
        <v>177</v>
      </c>
      <c r="G11" s="129" t="s">
        <v>178</v>
      </c>
      <c r="H11" s="43" t="s">
        <v>179</v>
      </c>
      <c r="I11" s="129" t="s">
        <v>178</v>
      </c>
      <c r="J11" s="43" t="s">
        <v>180</v>
      </c>
      <c r="K11" s="129" t="s">
        <v>181</v>
      </c>
      <c r="L11" s="44"/>
      <c r="M11" s="43" t="s">
        <v>177</v>
      </c>
      <c r="N11" s="129" t="s">
        <v>178</v>
      </c>
      <c r="O11" s="43" t="s">
        <v>182</v>
      </c>
      <c r="P11" s="137" t="s">
        <v>178</v>
      </c>
      <c r="Q11" s="43" t="s">
        <v>183</v>
      </c>
      <c r="R11" s="129" t="s">
        <v>181</v>
      </c>
    </row>
    <row r="12" spans="1:26" ht="21" customHeight="1">
      <c r="B12" s="128"/>
      <c r="C12" s="128"/>
      <c r="D12" s="128"/>
      <c r="E12" s="128"/>
      <c r="F12" s="43" t="s">
        <v>184</v>
      </c>
      <c r="G12" s="128"/>
      <c r="H12" s="43" t="s">
        <v>185</v>
      </c>
      <c r="I12" s="128"/>
      <c r="J12" s="43" t="s">
        <v>186</v>
      </c>
      <c r="K12" s="128"/>
      <c r="L12" s="45"/>
      <c r="M12" s="43" t="s">
        <v>187</v>
      </c>
      <c r="N12" s="128"/>
      <c r="O12" s="43" t="s">
        <v>188</v>
      </c>
      <c r="P12" s="128"/>
      <c r="Q12" s="43" t="s">
        <v>189</v>
      </c>
      <c r="R12" s="128"/>
    </row>
    <row r="13" spans="1:26" ht="21" customHeight="1">
      <c r="A13" s="46"/>
      <c r="B13" s="47" t="s">
        <v>245</v>
      </c>
      <c r="C13" s="48">
        <v>1</v>
      </c>
      <c r="D13" s="49" t="s">
        <v>20</v>
      </c>
      <c r="E13" s="50" t="s">
        <v>21</v>
      </c>
      <c r="F13" s="51">
        <v>1</v>
      </c>
      <c r="G13" s="52" t="str">
        <f t="shared" ref="G13:G85" si="0">IF(F13="","NA",IF(F13&gt;=6,"Y","N"))</f>
        <v>N</v>
      </c>
      <c r="H13" s="51">
        <v>0</v>
      </c>
      <c r="I13" s="52" t="str">
        <f t="shared" ref="I13:I85" si="1">IF(H13="","NA",IF(H13&gt;=6,"Y","N"))</f>
        <v>N</v>
      </c>
      <c r="J13" s="51">
        <v>0</v>
      </c>
      <c r="K13" s="52" t="str">
        <f t="shared" ref="K13:K85" si="2">IF(J13="","NA",IF(J13&gt;=6,"Y","N"))</f>
        <v>N</v>
      </c>
      <c r="L13" s="52"/>
      <c r="M13" s="51">
        <v>6</v>
      </c>
      <c r="N13" s="52" t="str">
        <f t="shared" ref="N13:N85" si="3">IF(M13="","NA",IF(M13&gt;=6,"Y","N"))</f>
        <v>Y</v>
      </c>
      <c r="O13" s="51">
        <v>10</v>
      </c>
      <c r="P13" s="52" t="str">
        <f t="shared" ref="P13:P85" si="4">IF(O13="","NA",IF(O13&gt;=6,"Y","N"))</f>
        <v>Y</v>
      </c>
      <c r="Q13" s="51">
        <v>0</v>
      </c>
      <c r="R13" s="52" t="str">
        <f t="shared" ref="R13:R85" si="5">IF(Q13="","NA",IF(Q13&gt;=6,"Y","N"))</f>
        <v>N</v>
      </c>
      <c r="S13" s="53"/>
      <c r="T13" s="53"/>
      <c r="U13" s="46"/>
      <c r="V13" s="46"/>
      <c r="W13" s="46"/>
      <c r="X13" s="46"/>
      <c r="Y13" s="46"/>
      <c r="Z13" s="46"/>
    </row>
    <row r="14" spans="1:26" ht="21" customHeight="1">
      <c r="A14" s="46"/>
      <c r="B14" s="47" t="s">
        <v>245</v>
      </c>
      <c r="C14" s="48">
        <v>2</v>
      </c>
      <c r="D14" s="49" t="s">
        <v>22</v>
      </c>
      <c r="E14" s="50" t="s">
        <v>23</v>
      </c>
      <c r="F14" s="51">
        <v>4</v>
      </c>
      <c r="G14" s="52" t="str">
        <f t="shared" si="0"/>
        <v>N</v>
      </c>
      <c r="H14" s="51">
        <v>0</v>
      </c>
      <c r="I14" s="52" t="str">
        <f t="shared" si="1"/>
        <v>N</v>
      </c>
      <c r="J14" s="51">
        <v>3</v>
      </c>
      <c r="K14" s="52" t="str">
        <f t="shared" si="2"/>
        <v>N</v>
      </c>
      <c r="L14" s="54"/>
      <c r="M14" s="52">
        <v>8</v>
      </c>
      <c r="N14" s="52" t="str">
        <f t="shared" si="3"/>
        <v>Y</v>
      </c>
      <c r="O14" s="51">
        <v>6</v>
      </c>
      <c r="P14" s="52" t="str">
        <f t="shared" si="4"/>
        <v>Y</v>
      </c>
      <c r="Q14" s="51">
        <v>3</v>
      </c>
      <c r="R14" s="52" t="str">
        <f t="shared" si="5"/>
        <v>N</v>
      </c>
      <c r="S14" s="53"/>
      <c r="T14" s="53"/>
      <c r="U14" s="46"/>
      <c r="V14" s="46"/>
      <c r="W14" s="46"/>
      <c r="X14" s="46"/>
      <c r="Y14" s="46"/>
      <c r="Z14" s="46"/>
    </row>
    <row r="15" spans="1:26" ht="21" customHeight="1">
      <c r="A15" s="46"/>
      <c r="B15" s="47" t="s">
        <v>245</v>
      </c>
      <c r="C15" s="48">
        <v>3</v>
      </c>
      <c r="D15" s="49" t="s">
        <v>24</v>
      </c>
      <c r="E15" s="50" t="s">
        <v>25</v>
      </c>
      <c r="F15" s="51"/>
      <c r="G15" s="52" t="str">
        <f t="shared" si="0"/>
        <v>NA</v>
      </c>
      <c r="H15" s="51"/>
      <c r="I15" s="52" t="str">
        <f t="shared" si="1"/>
        <v>NA</v>
      </c>
      <c r="J15" s="51"/>
      <c r="K15" s="52" t="str">
        <f t="shared" si="2"/>
        <v>NA</v>
      </c>
      <c r="L15" s="54"/>
      <c r="M15" s="52">
        <v>10</v>
      </c>
      <c r="N15" s="52" t="str">
        <f t="shared" si="3"/>
        <v>Y</v>
      </c>
      <c r="O15" s="51">
        <v>6</v>
      </c>
      <c r="P15" s="52" t="str">
        <f t="shared" si="4"/>
        <v>Y</v>
      </c>
      <c r="Q15" s="51">
        <v>1</v>
      </c>
      <c r="R15" s="52" t="str">
        <f t="shared" si="5"/>
        <v>N</v>
      </c>
      <c r="S15" s="53"/>
      <c r="T15" s="53"/>
      <c r="U15" s="46"/>
      <c r="V15" s="46"/>
      <c r="W15" s="46"/>
      <c r="X15" s="46"/>
      <c r="Y15" s="46"/>
      <c r="Z15" s="46"/>
    </row>
    <row r="16" spans="1:26" ht="21" customHeight="1">
      <c r="A16" s="46"/>
      <c r="B16" s="47" t="s">
        <v>245</v>
      </c>
      <c r="C16" s="48">
        <v>4</v>
      </c>
      <c r="D16" s="49" t="s">
        <v>26</v>
      </c>
      <c r="E16" s="50" t="s">
        <v>27</v>
      </c>
      <c r="F16" s="51">
        <v>0</v>
      </c>
      <c r="G16" s="52" t="str">
        <f t="shared" si="0"/>
        <v>N</v>
      </c>
      <c r="H16" s="51">
        <v>2</v>
      </c>
      <c r="I16" s="52" t="str">
        <f t="shared" si="1"/>
        <v>N</v>
      </c>
      <c r="J16" s="51">
        <v>1</v>
      </c>
      <c r="K16" s="52" t="str">
        <f t="shared" si="2"/>
        <v>N</v>
      </c>
      <c r="L16" s="54"/>
      <c r="M16" s="52">
        <v>7</v>
      </c>
      <c r="N16" s="52" t="str">
        <f t="shared" si="3"/>
        <v>Y</v>
      </c>
      <c r="O16" s="51">
        <v>10</v>
      </c>
      <c r="P16" s="52" t="str">
        <f t="shared" si="4"/>
        <v>Y</v>
      </c>
      <c r="Q16" s="51">
        <v>0</v>
      </c>
      <c r="R16" s="52" t="str">
        <f t="shared" si="5"/>
        <v>N</v>
      </c>
      <c r="S16" s="53"/>
      <c r="T16" s="53"/>
      <c r="U16" s="46"/>
      <c r="V16" s="46"/>
      <c r="W16" s="46"/>
      <c r="X16" s="46"/>
      <c r="Y16" s="46"/>
      <c r="Z16" s="46"/>
    </row>
    <row r="17" spans="1:26" ht="21" customHeight="1">
      <c r="A17" s="46"/>
      <c r="B17" s="47" t="s">
        <v>245</v>
      </c>
      <c r="C17" s="48">
        <v>5</v>
      </c>
      <c r="D17" s="49" t="s">
        <v>28</v>
      </c>
      <c r="E17" s="50" t="s">
        <v>29</v>
      </c>
      <c r="F17" s="51">
        <v>2</v>
      </c>
      <c r="G17" s="52" t="str">
        <f t="shared" si="0"/>
        <v>N</v>
      </c>
      <c r="H17" s="51">
        <v>2</v>
      </c>
      <c r="I17" s="52" t="str">
        <f t="shared" si="1"/>
        <v>N</v>
      </c>
      <c r="J17" s="51">
        <v>0</v>
      </c>
      <c r="K17" s="52" t="str">
        <f t="shared" si="2"/>
        <v>N</v>
      </c>
      <c r="L17" s="54"/>
      <c r="M17" s="51">
        <v>10</v>
      </c>
      <c r="N17" s="52" t="str">
        <f t="shared" si="3"/>
        <v>Y</v>
      </c>
      <c r="O17" s="51">
        <v>10</v>
      </c>
      <c r="P17" s="52" t="str">
        <f t="shared" si="4"/>
        <v>Y</v>
      </c>
      <c r="Q17" s="51">
        <v>0</v>
      </c>
      <c r="R17" s="52" t="str">
        <f t="shared" si="5"/>
        <v>N</v>
      </c>
      <c r="S17" s="53"/>
      <c r="T17" s="53"/>
      <c r="U17" s="46"/>
      <c r="V17" s="46"/>
      <c r="W17" s="46"/>
      <c r="X17" s="46"/>
      <c r="Y17" s="46"/>
      <c r="Z17" s="46"/>
    </row>
    <row r="18" spans="1:26" ht="21" customHeight="1">
      <c r="A18" s="46"/>
      <c r="B18" s="47" t="s">
        <v>245</v>
      </c>
      <c r="C18" s="48">
        <v>6</v>
      </c>
      <c r="D18" s="49" t="s">
        <v>30</v>
      </c>
      <c r="E18" s="55" t="s">
        <v>31</v>
      </c>
      <c r="F18" s="51">
        <v>0</v>
      </c>
      <c r="G18" s="52" t="str">
        <f t="shared" si="0"/>
        <v>N</v>
      </c>
      <c r="H18" s="51">
        <v>4</v>
      </c>
      <c r="I18" s="52" t="str">
        <f t="shared" si="1"/>
        <v>N</v>
      </c>
      <c r="J18" s="51">
        <v>6</v>
      </c>
      <c r="K18" s="52" t="str">
        <f t="shared" si="2"/>
        <v>Y</v>
      </c>
      <c r="L18" s="52"/>
      <c r="M18" s="51">
        <v>10</v>
      </c>
      <c r="N18" s="52" t="str">
        <f t="shared" si="3"/>
        <v>Y</v>
      </c>
      <c r="O18" s="51">
        <v>9</v>
      </c>
      <c r="P18" s="52" t="str">
        <f t="shared" si="4"/>
        <v>Y</v>
      </c>
      <c r="Q18" s="51">
        <v>0</v>
      </c>
      <c r="R18" s="52" t="str">
        <f t="shared" si="5"/>
        <v>N</v>
      </c>
      <c r="S18" s="53"/>
      <c r="T18" s="53"/>
      <c r="U18" s="46"/>
      <c r="V18" s="46"/>
      <c r="W18" s="46"/>
      <c r="X18" s="46"/>
      <c r="Y18" s="46"/>
      <c r="Z18" s="46"/>
    </row>
    <row r="19" spans="1:26" ht="21" customHeight="1">
      <c r="A19" s="46"/>
      <c r="B19" s="47" t="s">
        <v>245</v>
      </c>
      <c r="C19" s="48">
        <v>7</v>
      </c>
      <c r="D19" s="49" t="s">
        <v>32</v>
      </c>
      <c r="E19" s="55" t="s">
        <v>33</v>
      </c>
      <c r="F19" s="51">
        <v>0</v>
      </c>
      <c r="G19" s="52" t="str">
        <f t="shared" si="0"/>
        <v>N</v>
      </c>
      <c r="H19" s="51">
        <v>4</v>
      </c>
      <c r="I19" s="52" t="str">
        <f t="shared" si="1"/>
        <v>N</v>
      </c>
      <c r="J19" s="51">
        <v>6</v>
      </c>
      <c r="K19" s="52" t="str">
        <f t="shared" si="2"/>
        <v>Y</v>
      </c>
      <c r="L19" s="52"/>
      <c r="M19" s="51">
        <v>8</v>
      </c>
      <c r="N19" s="52" t="str">
        <f t="shared" si="3"/>
        <v>Y</v>
      </c>
      <c r="O19" s="51">
        <v>6</v>
      </c>
      <c r="P19" s="52" t="str">
        <f t="shared" si="4"/>
        <v>Y</v>
      </c>
      <c r="Q19" s="51">
        <v>0</v>
      </c>
      <c r="R19" s="52" t="str">
        <f t="shared" si="5"/>
        <v>N</v>
      </c>
      <c r="S19" s="53"/>
      <c r="T19" s="53"/>
      <c r="U19" s="46"/>
      <c r="V19" s="46"/>
      <c r="W19" s="46"/>
      <c r="X19" s="46"/>
      <c r="Y19" s="46"/>
      <c r="Z19" s="46"/>
    </row>
    <row r="20" spans="1:26" ht="21" customHeight="1">
      <c r="A20" s="46"/>
      <c r="B20" s="47" t="s">
        <v>245</v>
      </c>
      <c r="C20" s="48">
        <v>8</v>
      </c>
      <c r="D20" s="49" t="s">
        <v>34</v>
      </c>
      <c r="E20" s="55" t="s">
        <v>35</v>
      </c>
      <c r="F20" s="51">
        <v>5</v>
      </c>
      <c r="G20" s="52" t="str">
        <f t="shared" si="0"/>
        <v>N</v>
      </c>
      <c r="H20" s="51">
        <v>3</v>
      </c>
      <c r="I20" s="52" t="str">
        <f t="shared" si="1"/>
        <v>N</v>
      </c>
      <c r="J20" s="51">
        <v>0</v>
      </c>
      <c r="K20" s="52" t="str">
        <f t="shared" si="2"/>
        <v>N</v>
      </c>
      <c r="L20" s="52"/>
      <c r="M20" s="51">
        <v>10</v>
      </c>
      <c r="N20" s="52" t="str">
        <f t="shared" si="3"/>
        <v>Y</v>
      </c>
      <c r="O20" s="51">
        <v>6</v>
      </c>
      <c r="P20" s="52" t="str">
        <f t="shared" si="4"/>
        <v>Y</v>
      </c>
      <c r="Q20" s="51">
        <v>0</v>
      </c>
      <c r="R20" s="52" t="str">
        <f t="shared" si="5"/>
        <v>N</v>
      </c>
      <c r="S20" s="53"/>
      <c r="T20" s="53"/>
      <c r="U20" s="46"/>
      <c r="V20" s="46"/>
      <c r="W20" s="46"/>
      <c r="X20" s="46"/>
      <c r="Y20" s="46"/>
      <c r="Z20" s="46"/>
    </row>
    <row r="21" spans="1:26" ht="21" customHeight="1">
      <c r="A21" s="46"/>
      <c r="B21" s="47" t="s">
        <v>245</v>
      </c>
      <c r="C21" s="48">
        <v>9</v>
      </c>
      <c r="D21" s="49" t="s">
        <v>36</v>
      </c>
      <c r="E21" s="55" t="s">
        <v>37</v>
      </c>
      <c r="F21" s="56">
        <v>4</v>
      </c>
      <c r="G21" s="52" t="str">
        <f t="shared" si="0"/>
        <v>N</v>
      </c>
      <c r="H21" s="56">
        <v>4</v>
      </c>
      <c r="I21" s="52" t="str">
        <f t="shared" si="1"/>
        <v>N</v>
      </c>
      <c r="J21" s="56">
        <v>0</v>
      </c>
      <c r="K21" s="52" t="str">
        <f t="shared" si="2"/>
        <v>N</v>
      </c>
      <c r="L21" s="52"/>
      <c r="M21" s="56">
        <v>10</v>
      </c>
      <c r="N21" s="52" t="str">
        <f t="shared" si="3"/>
        <v>Y</v>
      </c>
      <c r="O21" s="56">
        <v>6</v>
      </c>
      <c r="P21" s="52" t="str">
        <f t="shared" si="4"/>
        <v>Y</v>
      </c>
      <c r="Q21" s="56">
        <v>0</v>
      </c>
      <c r="R21" s="52" t="str">
        <f t="shared" si="5"/>
        <v>N</v>
      </c>
      <c r="S21" s="53"/>
      <c r="T21" s="53"/>
      <c r="U21" s="46"/>
      <c r="V21" s="46"/>
      <c r="W21" s="46"/>
      <c r="X21" s="46"/>
      <c r="Y21" s="46"/>
      <c r="Z21" s="46"/>
    </row>
    <row r="22" spans="1:26" ht="21" customHeight="1">
      <c r="A22" s="46"/>
      <c r="B22" s="47" t="s">
        <v>245</v>
      </c>
      <c r="C22" s="48">
        <v>10</v>
      </c>
      <c r="D22" s="49" t="s">
        <v>38</v>
      </c>
      <c r="E22" s="55" t="s">
        <v>39</v>
      </c>
      <c r="F22" s="51"/>
      <c r="G22" s="52" t="str">
        <f t="shared" si="0"/>
        <v>NA</v>
      </c>
      <c r="H22" s="51"/>
      <c r="I22" s="52" t="str">
        <f t="shared" si="1"/>
        <v>NA</v>
      </c>
      <c r="J22" s="51"/>
      <c r="K22" s="52" t="str">
        <f t="shared" si="2"/>
        <v>NA</v>
      </c>
      <c r="L22" s="52"/>
      <c r="M22" s="51"/>
      <c r="N22" s="52" t="str">
        <f t="shared" si="3"/>
        <v>NA</v>
      </c>
      <c r="O22" s="51"/>
      <c r="P22" s="52" t="str">
        <f t="shared" si="4"/>
        <v>NA</v>
      </c>
      <c r="Q22" s="51"/>
      <c r="R22" s="52" t="str">
        <f t="shared" si="5"/>
        <v>NA</v>
      </c>
      <c r="S22" s="53"/>
      <c r="T22" s="53"/>
      <c r="U22" s="46"/>
      <c r="V22" s="46"/>
      <c r="W22" s="46"/>
      <c r="X22" s="46"/>
      <c r="Y22" s="46"/>
      <c r="Z22" s="46"/>
    </row>
    <row r="23" spans="1:26" ht="21" customHeight="1">
      <c r="A23" s="46"/>
      <c r="B23" s="47" t="s">
        <v>245</v>
      </c>
      <c r="C23" s="48">
        <v>11</v>
      </c>
      <c r="D23" s="49" t="s">
        <v>40</v>
      </c>
      <c r="E23" s="55" t="s">
        <v>41</v>
      </c>
      <c r="F23" s="51">
        <v>2</v>
      </c>
      <c r="G23" s="52" t="str">
        <f t="shared" si="0"/>
        <v>N</v>
      </c>
      <c r="H23" s="51">
        <v>0</v>
      </c>
      <c r="I23" s="52" t="str">
        <f t="shared" si="1"/>
        <v>N</v>
      </c>
      <c r="J23" s="51">
        <v>1</v>
      </c>
      <c r="K23" s="52" t="str">
        <f t="shared" si="2"/>
        <v>N</v>
      </c>
      <c r="L23" s="54"/>
      <c r="M23" s="51">
        <v>7</v>
      </c>
      <c r="N23" s="52" t="str">
        <f t="shared" si="3"/>
        <v>Y</v>
      </c>
      <c r="O23" s="51">
        <v>10</v>
      </c>
      <c r="P23" s="52" t="str">
        <f t="shared" si="4"/>
        <v>Y</v>
      </c>
      <c r="Q23" s="51">
        <v>0</v>
      </c>
      <c r="R23" s="52" t="str">
        <f t="shared" si="5"/>
        <v>N</v>
      </c>
      <c r="S23" s="53"/>
      <c r="T23" s="53"/>
      <c r="U23" s="46"/>
      <c r="V23" s="46"/>
      <c r="W23" s="46"/>
      <c r="X23" s="46"/>
      <c r="Y23" s="46"/>
      <c r="Z23" s="46"/>
    </row>
    <row r="24" spans="1:26" ht="21" customHeight="1">
      <c r="A24" s="46"/>
      <c r="B24" s="47" t="s">
        <v>245</v>
      </c>
      <c r="C24" s="48">
        <v>12</v>
      </c>
      <c r="D24" s="49" t="s">
        <v>42</v>
      </c>
      <c r="E24" s="55" t="s">
        <v>43</v>
      </c>
      <c r="F24" s="54">
        <v>10</v>
      </c>
      <c r="G24" s="52" t="str">
        <f t="shared" si="0"/>
        <v>Y</v>
      </c>
      <c r="H24" s="54">
        <v>4</v>
      </c>
      <c r="I24" s="52" t="str">
        <f t="shared" si="1"/>
        <v>N</v>
      </c>
      <c r="J24" s="54">
        <v>4</v>
      </c>
      <c r="K24" s="52" t="str">
        <f t="shared" si="2"/>
        <v>N</v>
      </c>
      <c r="L24" s="54"/>
      <c r="M24" s="54">
        <v>6</v>
      </c>
      <c r="N24" s="52" t="str">
        <f t="shared" si="3"/>
        <v>Y</v>
      </c>
      <c r="O24" s="54">
        <v>6</v>
      </c>
      <c r="P24" s="52" t="str">
        <f t="shared" si="4"/>
        <v>Y</v>
      </c>
      <c r="Q24" s="54">
        <v>0</v>
      </c>
      <c r="R24" s="52" t="str">
        <f t="shared" si="5"/>
        <v>N</v>
      </c>
      <c r="S24" s="53"/>
      <c r="T24" s="53"/>
      <c r="U24" s="46"/>
      <c r="V24" s="46"/>
      <c r="W24" s="46"/>
      <c r="X24" s="46"/>
      <c r="Y24" s="46"/>
      <c r="Z24" s="46"/>
    </row>
    <row r="25" spans="1:26" ht="21" customHeight="1">
      <c r="A25" s="46"/>
      <c r="B25" s="47" t="s">
        <v>245</v>
      </c>
      <c r="C25" s="48">
        <v>13</v>
      </c>
      <c r="D25" s="49" t="s">
        <v>44</v>
      </c>
      <c r="E25" s="55" t="s">
        <v>45</v>
      </c>
      <c r="F25" s="51"/>
      <c r="G25" s="52" t="str">
        <f t="shared" si="0"/>
        <v>NA</v>
      </c>
      <c r="H25" s="51"/>
      <c r="I25" s="52" t="str">
        <f t="shared" si="1"/>
        <v>NA</v>
      </c>
      <c r="J25" s="51"/>
      <c r="K25" s="52" t="str">
        <f t="shared" si="2"/>
        <v>NA</v>
      </c>
      <c r="L25" s="52"/>
      <c r="M25" s="51"/>
      <c r="N25" s="52" t="str">
        <f t="shared" si="3"/>
        <v>NA</v>
      </c>
      <c r="O25" s="51"/>
      <c r="P25" s="52" t="str">
        <f t="shared" si="4"/>
        <v>NA</v>
      </c>
      <c r="Q25" s="51"/>
      <c r="R25" s="52" t="str">
        <f t="shared" si="5"/>
        <v>NA</v>
      </c>
      <c r="S25" s="53"/>
      <c r="T25" s="53"/>
      <c r="U25" s="46"/>
      <c r="V25" s="46"/>
      <c r="W25" s="46"/>
      <c r="X25" s="46"/>
      <c r="Y25" s="46"/>
      <c r="Z25" s="46"/>
    </row>
    <row r="26" spans="1:26" ht="21" customHeight="1">
      <c r="A26" s="46"/>
      <c r="B26" s="47" t="s">
        <v>245</v>
      </c>
      <c r="C26" s="48">
        <v>14</v>
      </c>
      <c r="D26" s="49" t="s">
        <v>46</v>
      </c>
      <c r="E26" s="55" t="s">
        <v>47</v>
      </c>
      <c r="F26" s="51">
        <v>10</v>
      </c>
      <c r="G26" s="52" t="str">
        <f t="shared" si="0"/>
        <v>Y</v>
      </c>
      <c r="H26" s="51">
        <v>0</v>
      </c>
      <c r="I26" s="52" t="str">
        <f t="shared" si="1"/>
        <v>N</v>
      </c>
      <c r="J26" s="51">
        <v>5</v>
      </c>
      <c r="K26" s="52" t="str">
        <f t="shared" si="2"/>
        <v>N</v>
      </c>
      <c r="L26" s="54"/>
      <c r="M26" s="51">
        <v>8</v>
      </c>
      <c r="N26" s="52" t="str">
        <f t="shared" si="3"/>
        <v>Y</v>
      </c>
      <c r="O26" s="51">
        <v>2</v>
      </c>
      <c r="P26" s="52" t="str">
        <f t="shared" si="4"/>
        <v>N</v>
      </c>
      <c r="Q26" s="51">
        <v>0</v>
      </c>
      <c r="R26" s="52" t="str">
        <f t="shared" si="5"/>
        <v>N</v>
      </c>
      <c r="S26" s="53"/>
      <c r="T26" s="53"/>
      <c r="U26" s="46"/>
      <c r="V26" s="46"/>
      <c r="W26" s="46"/>
      <c r="X26" s="46"/>
      <c r="Y26" s="46"/>
      <c r="Z26" s="46"/>
    </row>
    <row r="27" spans="1:26" ht="21" customHeight="1">
      <c r="A27" s="46"/>
      <c r="B27" s="47" t="s">
        <v>245</v>
      </c>
      <c r="C27" s="48">
        <v>15</v>
      </c>
      <c r="D27" s="49" t="s">
        <v>48</v>
      </c>
      <c r="E27" s="55" t="s">
        <v>49</v>
      </c>
      <c r="F27" s="51">
        <v>10</v>
      </c>
      <c r="G27" s="52" t="str">
        <f t="shared" si="0"/>
        <v>Y</v>
      </c>
      <c r="H27" s="51">
        <v>4</v>
      </c>
      <c r="I27" s="52" t="str">
        <f t="shared" si="1"/>
        <v>N</v>
      </c>
      <c r="J27" s="51">
        <v>2</v>
      </c>
      <c r="K27" s="52" t="str">
        <f t="shared" si="2"/>
        <v>N</v>
      </c>
      <c r="L27" s="54"/>
      <c r="M27" s="51">
        <v>9</v>
      </c>
      <c r="N27" s="52" t="str">
        <f t="shared" si="3"/>
        <v>Y</v>
      </c>
      <c r="O27" s="51">
        <v>0</v>
      </c>
      <c r="P27" s="52" t="str">
        <f t="shared" si="4"/>
        <v>N</v>
      </c>
      <c r="Q27" s="51">
        <v>3</v>
      </c>
      <c r="R27" s="52" t="str">
        <f t="shared" si="5"/>
        <v>N</v>
      </c>
      <c r="S27" s="53"/>
      <c r="T27" s="53"/>
      <c r="U27" s="46"/>
      <c r="V27" s="46"/>
      <c r="W27" s="46"/>
      <c r="X27" s="46"/>
      <c r="Y27" s="46"/>
      <c r="Z27" s="46"/>
    </row>
    <row r="28" spans="1:26" ht="21" customHeight="1">
      <c r="A28" s="46"/>
      <c r="B28" s="47" t="s">
        <v>245</v>
      </c>
      <c r="C28" s="48">
        <v>16</v>
      </c>
      <c r="D28" s="49" t="s">
        <v>50</v>
      </c>
      <c r="E28" s="50" t="s">
        <v>51</v>
      </c>
      <c r="F28" s="51">
        <v>3</v>
      </c>
      <c r="G28" s="52" t="str">
        <f t="shared" si="0"/>
        <v>N</v>
      </c>
      <c r="H28" s="51">
        <v>2</v>
      </c>
      <c r="I28" s="52" t="str">
        <f t="shared" si="1"/>
        <v>N</v>
      </c>
      <c r="J28" s="51">
        <v>0</v>
      </c>
      <c r="K28" s="52" t="str">
        <f t="shared" si="2"/>
        <v>N</v>
      </c>
      <c r="L28" s="52"/>
      <c r="M28" s="51">
        <v>9</v>
      </c>
      <c r="N28" s="52" t="str">
        <f t="shared" si="3"/>
        <v>Y</v>
      </c>
      <c r="O28" s="51">
        <v>10</v>
      </c>
      <c r="P28" s="52" t="str">
        <f t="shared" si="4"/>
        <v>Y</v>
      </c>
      <c r="Q28" s="51">
        <v>1</v>
      </c>
      <c r="R28" s="52" t="str">
        <f t="shared" si="5"/>
        <v>N</v>
      </c>
      <c r="S28" s="53"/>
      <c r="T28" s="53"/>
      <c r="U28" s="46"/>
      <c r="V28" s="46"/>
      <c r="W28" s="46"/>
      <c r="X28" s="46"/>
      <c r="Y28" s="46"/>
      <c r="Z28" s="46"/>
    </row>
    <row r="29" spans="1:26" ht="21" customHeight="1">
      <c r="A29" s="46"/>
      <c r="B29" s="47" t="s">
        <v>245</v>
      </c>
      <c r="C29" s="48">
        <v>17</v>
      </c>
      <c r="D29" s="49" t="s">
        <v>52</v>
      </c>
      <c r="E29" s="50" t="s">
        <v>53</v>
      </c>
      <c r="F29" s="51">
        <v>4</v>
      </c>
      <c r="G29" s="52" t="str">
        <f t="shared" si="0"/>
        <v>N</v>
      </c>
      <c r="H29" s="51">
        <v>4</v>
      </c>
      <c r="I29" s="52" t="str">
        <f t="shared" si="1"/>
        <v>N</v>
      </c>
      <c r="J29" s="51">
        <v>3</v>
      </c>
      <c r="K29" s="52" t="str">
        <f t="shared" si="2"/>
        <v>N</v>
      </c>
      <c r="L29" s="54"/>
      <c r="M29" s="51">
        <v>7</v>
      </c>
      <c r="N29" s="52" t="str">
        <f t="shared" si="3"/>
        <v>Y</v>
      </c>
      <c r="O29" s="51">
        <v>8</v>
      </c>
      <c r="P29" s="52" t="str">
        <f t="shared" si="4"/>
        <v>Y</v>
      </c>
      <c r="Q29" s="51">
        <v>2</v>
      </c>
      <c r="R29" s="52" t="str">
        <f t="shared" si="5"/>
        <v>N</v>
      </c>
      <c r="S29" s="53"/>
      <c r="T29" s="53"/>
      <c r="U29" s="46"/>
      <c r="V29" s="46"/>
      <c r="W29" s="46"/>
      <c r="X29" s="46"/>
      <c r="Y29" s="46"/>
      <c r="Z29" s="46"/>
    </row>
    <row r="30" spans="1:26" ht="21" customHeight="1">
      <c r="A30" s="46"/>
      <c r="B30" s="47" t="s">
        <v>245</v>
      </c>
      <c r="C30" s="48">
        <v>18</v>
      </c>
      <c r="D30" s="49" t="s">
        <v>54</v>
      </c>
      <c r="E30" s="50" t="s">
        <v>55</v>
      </c>
      <c r="F30" s="51">
        <v>7</v>
      </c>
      <c r="G30" s="52" t="str">
        <f t="shared" si="0"/>
        <v>Y</v>
      </c>
      <c r="H30" s="51">
        <v>0</v>
      </c>
      <c r="I30" s="52" t="str">
        <f t="shared" si="1"/>
        <v>N</v>
      </c>
      <c r="J30" s="51">
        <v>5</v>
      </c>
      <c r="K30" s="52" t="str">
        <f t="shared" si="2"/>
        <v>N</v>
      </c>
      <c r="L30" s="54"/>
      <c r="M30" s="51">
        <v>6</v>
      </c>
      <c r="N30" s="52" t="str">
        <f t="shared" si="3"/>
        <v>Y</v>
      </c>
      <c r="O30" s="51">
        <v>10</v>
      </c>
      <c r="P30" s="52" t="str">
        <f t="shared" si="4"/>
        <v>Y</v>
      </c>
      <c r="Q30" s="51">
        <v>3</v>
      </c>
      <c r="R30" s="52" t="str">
        <f t="shared" si="5"/>
        <v>N</v>
      </c>
      <c r="S30" s="53"/>
      <c r="T30" s="53"/>
      <c r="U30" s="46"/>
      <c r="V30" s="46"/>
      <c r="W30" s="46"/>
      <c r="X30" s="46"/>
      <c r="Y30" s="46"/>
      <c r="Z30" s="46"/>
    </row>
    <row r="31" spans="1:26" ht="21" customHeight="1">
      <c r="A31" s="46"/>
      <c r="B31" s="47" t="s">
        <v>245</v>
      </c>
      <c r="C31" s="48">
        <v>19</v>
      </c>
      <c r="D31" s="49" t="s">
        <v>56</v>
      </c>
      <c r="E31" s="50" t="s">
        <v>57</v>
      </c>
      <c r="F31" s="51">
        <v>8</v>
      </c>
      <c r="G31" s="52" t="str">
        <f t="shared" si="0"/>
        <v>Y</v>
      </c>
      <c r="H31" s="51">
        <v>4</v>
      </c>
      <c r="I31" s="52" t="str">
        <f t="shared" si="1"/>
        <v>N</v>
      </c>
      <c r="J31" s="51">
        <v>1</v>
      </c>
      <c r="K31" s="52" t="str">
        <f t="shared" si="2"/>
        <v>N</v>
      </c>
      <c r="L31" s="54"/>
      <c r="M31" s="51">
        <v>8</v>
      </c>
      <c r="N31" s="52" t="str">
        <f t="shared" si="3"/>
        <v>Y</v>
      </c>
      <c r="O31" s="51">
        <v>10</v>
      </c>
      <c r="P31" s="52" t="str">
        <f t="shared" si="4"/>
        <v>Y</v>
      </c>
      <c r="Q31" s="51">
        <v>0</v>
      </c>
      <c r="R31" s="52" t="str">
        <f t="shared" si="5"/>
        <v>N</v>
      </c>
      <c r="S31" s="53"/>
      <c r="T31" s="53"/>
      <c r="U31" s="46"/>
      <c r="V31" s="46"/>
      <c r="W31" s="46"/>
      <c r="X31" s="46"/>
      <c r="Y31" s="46"/>
      <c r="Z31" s="46"/>
    </row>
    <row r="32" spans="1:26" ht="21" customHeight="1">
      <c r="A32" s="46"/>
      <c r="B32" s="47" t="s">
        <v>245</v>
      </c>
      <c r="C32" s="48">
        <v>20</v>
      </c>
      <c r="D32" s="49" t="s">
        <v>58</v>
      </c>
      <c r="E32" s="50" t="s">
        <v>59</v>
      </c>
      <c r="F32" s="54">
        <v>0</v>
      </c>
      <c r="G32" s="52" t="str">
        <f t="shared" si="0"/>
        <v>N</v>
      </c>
      <c r="H32" s="54">
        <v>0</v>
      </c>
      <c r="I32" s="52" t="str">
        <f t="shared" si="1"/>
        <v>N</v>
      </c>
      <c r="J32" s="54">
        <v>4</v>
      </c>
      <c r="K32" s="52" t="str">
        <f t="shared" si="2"/>
        <v>N</v>
      </c>
      <c r="L32" s="54"/>
      <c r="M32" s="54">
        <v>7</v>
      </c>
      <c r="N32" s="52" t="str">
        <f t="shared" si="3"/>
        <v>Y</v>
      </c>
      <c r="O32" s="54">
        <v>4</v>
      </c>
      <c r="P32" s="52" t="str">
        <f t="shared" si="4"/>
        <v>N</v>
      </c>
      <c r="Q32" s="54">
        <v>0</v>
      </c>
      <c r="R32" s="52" t="str">
        <f t="shared" si="5"/>
        <v>N</v>
      </c>
      <c r="S32" s="53"/>
      <c r="T32" s="53"/>
      <c r="U32" s="46"/>
      <c r="V32" s="46"/>
      <c r="W32" s="46"/>
      <c r="X32" s="46"/>
      <c r="Y32" s="46"/>
      <c r="Z32" s="46"/>
    </row>
    <row r="33" spans="1:26" ht="21" customHeight="1">
      <c r="A33" s="46"/>
      <c r="B33" s="47" t="s">
        <v>245</v>
      </c>
      <c r="C33" s="48">
        <v>21</v>
      </c>
      <c r="D33" s="49" t="s">
        <v>60</v>
      </c>
      <c r="E33" s="50" t="s">
        <v>61</v>
      </c>
      <c r="F33" s="51">
        <v>0</v>
      </c>
      <c r="G33" s="52" t="str">
        <f t="shared" si="0"/>
        <v>N</v>
      </c>
      <c r="H33" s="51">
        <v>4</v>
      </c>
      <c r="I33" s="52" t="str">
        <f t="shared" si="1"/>
        <v>N</v>
      </c>
      <c r="J33" s="51">
        <v>4</v>
      </c>
      <c r="K33" s="52" t="str">
        <f t="shared" si="2"/>
        <v>N</v>
      </c>
      <c r="L33" s="52"/>
      <c r="M33" s="51">
        <v>9</v>
      </c>
      <c r="N33" s="52" t="str">
        <f t="shared" si="3"/>
        <v>Y</v>
      </c>
      <c r="O33" s="51">
        <v>9</v>
      </c>
      <c r="P33" s="52" t="str">
        <f t="shared" si="4"/>
        <v>Y</v>
      </c>
      <c r="Q33" s="51">
        <v>0</v>
      </c>
      <c r="R33" s="52" t="str">
        <f t="shared" si="5"/>
        <v>N</v>
      </c>
      <c r="S33" s="53"/>
      <c r="T33" s="53"/>
      <c r="U33" s="46"/>
      <c r="V33" s="46"/>
      <c r="W33" s="46"/>
      <c r="X33" s="46"/>
      <c r="Y33" s="46"/>
      <c r="Z33" s="46"/>
    </row>
    <row r="34" spans="1:26" ht="21" customHeight="1">
      <c r="A34" s="46"/>
      <c r="B34" s="47" t="s">
        <v>245</v>
      </c>
      <c r="C34" s="48">
        <v>22</v>
      </c>
      <c r="D34" s="49" t="s">
        <v>62</v>
      </c>
      <c r="E34" s="50" t="s">
        <v>63</v>
      </c>
      <c r="F34" s="51"/>
      <c r="G34" s="52" t="str">
        <f t="shared" si="0"/>
        <v>NA</v>
      </c>
      <c r="H34" s="51"/>
      <c r="I34" s="52" t="str">
        <f t="shared" si="1"/>
        <v>NA</v>
      </c>
      <c r="J34" s="51"/>
      <c r="K34" s="52" t="str">
        <f t="shared" si="2"/>
        <v>NA</v>
      </c>
      <c r="L34" s="54"/>
      <c r="M34" s="51">
        <v>8</v>
      </c>
      <c r="N34" s="52" t="str">
        <f t="shared" si="3"/>
        <v>Y</v>
      </c>
      <c r="O34" s="51">
        <v>6</v>
      </c>
      <c r="P34" s="52" t="str">
        <f t="shared" si="4"/>
        <v>Y</v>
      </c>
      <c r="Q34" s="51">
        <v>0</v>
      </c>
      <c r="R34" s="52" t="str">
        <f t="shared" si="5"/>
        <v>N</v>
      </c>
      <c r="S34" s="53"/>
      <c r="T34" s="53"/>
      <c r="U34" s="46"/>
      <c r="V34" s="46"/>
      <c r="W34" s="46"/>
      <c r="X34" s="46"/>
      <c r="Y34" s="46"/>
      <c r="Z34" s="46"/>
    </row>
    <row r="35" spans="1:26" ht="21" customHeight="1">
      <c r="A35" s="46"/>
      <c r="B35" s="47" t="s">
        <v>245</v>
      </c>
      <c r="C35" s="48">
        <v>23</v>
      </c>
      <c r="D35" s="49" t="s">
        <v>64</v>
      </c>
      <c r="E35" s="50" t="s">
        <v>65</v>
      </c>
      <c r="F35" s="51">
        <v>0</v>
      </c>
      <c r="G35" s="52" t="str">
        <f t="shared" si="0"/>
        <v>N</v>
      </c>
      <c r="H35" s="51">
        <v>0</v>
      </c>
      <c r="I35" s="52" t="str">
        <f t="shared" si="1"/>
        <v>N</v>
      </c>
      <c r="J35" s="51">
        <v>3</v>
      </c>
      <c r="K35" s="52" t="str">
        <f t="shared" si="2"/>
        <v>N</v>
      </c>
      <c r="L35" s="54"/>
      <c r="M35" s="51">
        <v>10</v>
      </c>
      <c r="N35" s="52" t="str">
        <f t="shared" si="3"/>
        <v>Y</v>
      </c>
      <c r="O35" s="51">
        <v>6</v>
      </c>
      <c r="P35" s="52" t="str">
        <f t="shared" si="4"/>
        <v>Y</v>
      </c>
      <c r="Q35" s="51">
        <v>0</v>
      </c>
      <c r="R35" s="52" t="str">
        <f t="shared" si="5"/>
        <v>N</v>
      </c>
      <c r="S35" s="53"/>
      <c r="T35" s="53"/>
      <c r="U35" s="46"/>
      <c r="V35" s="46"/>
      <c r="W35" s="46"/>
      <c r="X35" s="46"/>
      <c r="Y35" s="46"/>
      <c r="Z35" s="46"/>
    </row>
    <row r="36" spans="1:26" ht="21" customHeight="1">
      <c r="A36" s="46"/>
      <c r="B36" s="47" t="s">
        <v>245</v>
      </c>
      <c r="C36" s="48">
        <v>24</v>
      </c>
      <c r="D36" s="49" t="s">
        <v>66</v>
      </c>
      <c r="E36" s="55" t="s">
        <v>67</v>
      </c>
      <c r="F36" s="51">
        <v>0</v>
      </c>
      <c r="G36" s="52" t="str">
        <f t="shared" si="0"/>
        <v>N</v>
      </c>
      <c r="H36" s="51">
        <v>2</v>
      </c>
      <c r="I36" s="52" t="str">
        <f t="shared" si="1"/>
        <v>N</v>
      </c>
      <c r="J36" s="51">
        <v>4</v>
      </c>
      <c r="K36" s="52" t="str">
        <f t="shared" si="2"/>
        <v>N</v>
      </c>
      <c r="L36" s="54"/>
      <c r="M36" s="51">
        <v>10</v>
      </c>
      <c r="N36" s="52" t="str">
        <f t="shared" si="3"/>
        <v>Y</v>
      </c>
      <c r="O36" s="51">
        <v>10</v>
      </c>
      <c r="P36" s="52" t="str">
        <f t="shared" si="4"/>
        <v>Y</v>
      </c>
      <c r="Q36" s="51">
        <v>0</v>
      </c>
      <c r="R36" s="52" t="str">
        <f t="shared" si="5"/>
        <v>N</v>
      </c>
      <c r="S36" s="53"/>
      <c r="T36" s="53"/>
      <c r="U36" s="46"/>
      <c r="V36" s="46"/>
      <c r="W36" s="46"/>
      <c r="X36" s="46"/>
      <c r="Y36" s="46"/>
      <c r="Z36" s="46"/>
    </row>
    <row r="37" spans="1:26" ht="21" customHeight="1">
      <c r="A37" s="46"/>
      <c r="B37" s="47" t="s">
        <v>245</v>
      </c>
      <c r="C37" s="48">
        <v>25</v>
      </c>
      <c r="D37" s="49" t="s">
        <v>68</v>
      </c>
      <c r="E37" s="55" t="s">
        <v>69</v>
      </c>
      <c r="F37" s="51">
        <v>1</v>
      </c>
      <c r="G37" s="52" t="str">
        <f t="shared" si="0"/>
        <v>N</v>
      </c>
      <c r="H37" s="51">
        <v>0</v>
      </c>
      <c r="I37" s="52" t="str">
        <f t="shared" si="1"/>
        <v>N</v>
      </c>
      <c r="J37" s="51">
        <v>4</v>
      </c>
      <c r="K37" s="52" t="str">
        <f t="shared" si="2"/>
        <v>N</v>
      </c>
      <c r="L37" s="52"/>
      <c r="M37" s="51">
        <v>5</v>
      </c>
      <c r="N37" s="52" t="str">
        <f t="shared" si="3"/>
        <v>N</v>
      </c>
      <c r="O37" s="51">
        <v>10</v>
      </c>
      <c r="P37" s="52" t="str">
        <f t="shared" si="4"/>
        <v>Y</v>
      </c>
      <c r="Q37" s="51">
        <v>0</v>
      </c>
      <c r="R37" s="52" t="str">
        <f t="shared" si="5"/>
        <v>N</v>
      </c>
      <c r="S37" s="53"/>
      <c r="T37" s="53"/>
      <c r="U37" s="46"/>
      <c r="V37" s="46"/>
      <c r="W37" s="46"/>
      <c r="X37" s="46"/>
      <c r="Y37" s="46"/>
      <c r="Z37" s="46"/>
    </row>
    <row r="38" spans="1:26" ht="21" customHeight="1">
      <c r="A38" s="46"/>
      <c r="B38" s="47" t="s">
        <v>245</v>
      </c>
      <c r="C38" s="48">
        <v>26</v>
      </c>
      <c r="D38" s="49" t="s">
        <v>70</v>
      </c>
      <c r="E38" s="55" t="s">
        <v>71</v>
      </c>
      <c r="F38" s="51">
        <v>7</v>
      </c>
      <c r="G38" s="52" t="str">
        <f t="shared" si="0"/>
        <v>Y</v>
      </c>
      <c r="H38" s="51">
        <v>2</v>
      </c>
      <c r="I38" s="52" t="str">
        <f t="shared" si="1"/>
        <v>N</v>
      </c>
      <c r="J38" s="51">
        <v>3</v>
      </c>
      <c r="K38" s="52" t="str">
        <f t="shared" si="2"/>
        <v>N</v>
      </c>
      <c r="L38" s="54"/>
      <c r="M38" s="51">
        <v>9</v>
      </c>
      <c r="N38" s="52" t="str">
        <f t="shared" si="3"/>
        <v>Y</v>
      </c>
      <c r="O38" s="51">
        <v>9</v>
      </c>
      <c r="P38" s="52" t="str">
        <f t="shared" si="4"/>
        <v>Y</v>
      </c>
      <c r="Q38" s="51">
        <v>0</v>
      </c>
      <c r="R38" s="52" t="str">
        <f t="shared" si="5"/>
        <v>N</v>
      </c>
      <c r="S38" s="53"/>
      <c r="T38" s="53"/>
      <c r="U38" s="46"/>
      <c r="V38" s="46"/>
      <c r="W38" s="46"/>
      <c r="X38" s="46"/>
      <c r="Y38" s="46"/>
      <c r="Z38" s="46"/>
    </row>
    <row r="39" spans="1:26" ht="21" customHeight="1">
      <c r="A39" s="46"/>
      <c r="B39" s="47" t="s">
        <v>245</v>
      </c>
      <c r="C39" s="48">
        <v>27</v>
      </c>
      <c r="D39" s="49" t="s">
        <v>72</v>
      </c>
      <c r="E39" s="55" t="s">
        <v>73</v>
      </c>
      <c r="F39" s="51">
        <v>0</v>
      </c>
      <c r="G39" s="52" t="str">
        <f t="shared" si="0"/>
        <v>N</v>
      </c>
      <c r="H39" s="51">
        <v>0</v>
      </c>
      <c r="I39" s="52" t="str">
        <f t="shared" si="1"/>
        <v>N</v>
      </c>
      <c r="J39" s="51">
        <v>4</v>
      </c>
      <c r="K39" s="52" t="str">
        <f t="shared" si="2"/>
        <v>N</v>
      </c>
      <c r="L39" s="54"/>
      <c r="M39" s="51">
        <v>4</v>
      </c>
      <c r="N39" s="52" t="str">
        <f t="shared" si="3"/>
        <v>N</v>
      </c>
      <c r="O39" s="51">
        <v>10</v>
      </c>
      <c r="P39" s="52" t="str">
        <f t="shared" si="4"/>
        <v>Y</v>
      </c>
      <c r="Q39" s="51">
        <v>0</v>
      </c>
      <c r="R39" s="52" t="str">
        <f t="shared" si="5"/>
        <v>N</v>
      </c>
      <c r="S39" s="53"/>
      <c r="T39" s="53"/>
      <c r="U39" s="46"/>
      <c r="V39" s="46"/>
      <c r="W39" s="46"/>
      <c r="X39" s="46"/>
      <c r="Y39" s="46"/>
      <c r="Z39" s="46"/>
    </row>
    <row r="40" spans="1:26" ht="21" customHeight="1">
      <c r="A40" s="46"/>
      <c r="B40" s="47" t="s">
        <v>245</v>
      </c>
      <c r="C40" s="48">
        <v>28</v>
      </c>
      <c r="D40" s="49" t="s">
        <v>74</v>
      </c>
      <c r="E40" s="55" t="s">
        <v>75</v>
      </c>
      <c r="F40" s="51">
        <v>0</v>
      </c>
      <c r="G40" s="52" t="str">
        <f t="shared" si="0"/>
        <v>N</v>
      </c>
      <c r="H40" s="51">
        <v>2</v>
      </c>
      <c r="I40" s="52" t="str">
        <f t="shared" si="1"/>
        <v>N</v>
      </c>
      <c r="J40" s="51">
        <v>0</v>
      </c>
      <c r="K40" s="52" t="str">
        <f t="shared" si="2"/>
        <v>N</v>
      </c>
      <c r="L40" s="54"/>
      <c r="M40" s="51">
        <v>8</v>
      </c>
      <c r="N40" s="52" t="str">
        <f t="shared" si="3"/>
        <v>Y</v>
      </c>
      <c r="O40" s="51">
        <v>4</v>
      </c>
      <c r="P40" s="52" t="str">
        <f t="shared" si="4"/>
        <v>N</v>
      </c>
      <c r="Q40" s="51">
        <v>0</v>
      </c>
      <c r="R40" s="52" t="str">
        <f t="shared" si="5"/>
        <v>N</v>
      </c>
      <c r="S40" s="53"/>
      <c r="T40" s="53"/>
      <c r="U40" s="46"/>
      <c r="V40" s="46"/>
      <c r="W40" s="46"/>
      <c r="X40" s="46"/>
      <c r="Y40" s="46"/>
      <c r="Z40" s="46"/>
    </row>
    <row r="41" spans="1:26" ht="21" customHeight="1">
      <c r="A41" s="46"/>
      <c r="B41" s="47" t="s">
        <v>245</v>
      </c>
      <c r="C41" s="48">
        <v>29</v>
      </c>
      <c r="D41" s="49" t="s">
        <v>76</v>
      </c>
      <c r="E41" s="55" t="s">
        <v>77</v>
      </c>
      <c r="F41" s="51">
        <v>6</v>
      </c>
      <c r="G41" s="52" t="str">
        <f t="shared" si="0"/>
        <v>Y</v>
      </c>
      <c r="H41" s="51">
        <v>0</v>
      </c>
      <c r="I41" s="52" t="str">
        <f t="shared" si="1"/>
        <v>N</v>
      </c>
      <c r="J41" s="51">
        <v>0</v>
      </c>
      <c r="K41" s="52" t="str">
        <f t="shared" si="2"/>
        <v>N</v>
      </c>
      <c r="L41" s="52"/>
      <c r="M41" s="51">
        <v>5</v>
      </c>
      <c r="N41" s="52" t="str">
        <f t="shared" si="3"/>
        <v>N</v>
      </c>
      <c r="O41" s="51">
        <v>6</v>
      </c>
      <c r="P41" s="52" t="str">
        <f t="shared" si="4"/>
        <v>Y</v>
      </c>
      <c r="Q41" s="51">
        <v>6</v>
      </c>
      <c r="R41" s="52" t="str">
        <f t="shared" si="5"/>
        <v>Y</v>
      </c>
      <c r="S41" s="53"/>
      <c r="T41" s="53"/>
      <c r="U41" s="46"/>
      <c r="V41" s="46"/>
      <c r="W41" s="46"/>
      <c r="X41" s="46"/>
      <c r="Y41" s="46"/>
      <c r="Z41" s="46"/>
    </row>
    <row r="42" spans="1:26" ht="21" customHeight="1">
      <c r="A42" s="46"/>
      <c r="B42" s="47" t="s">
        <v>245</v>
      </c>
      <c r="C42" s="48">
        <v>30</v>
      </c>
      <c r="D42" s="49" t="s">
        <v>78</v>
      </c>
      <c r="E42" s="55" t="s">
        <v>79</v>
      </c>
      <c r="F42" s="51">
        <v>1</v>
      </c>
      <c r="G42" s="52" t="str">
        <f t="shared" si="0"/>
        <v>N</v>
      </c>
      <c r="H42" s="51">
        <v>4</v>
      </c>
      <c r="I42" s="52" t="str">
        <f t="shared" si="1"/>
        <v>N</v>
      </c>
      <c r="J42" s="51">
        <v>0</v>
      </c>
      <c r="K42" s="52" t="str">
        <f t="shared" si="2"/>
        <v>N</v>
      </c>
      <c r="L42" s="52"/>
      <c r="M42" s="51"/>
      <c r="N42" s="52" t="str">
        <f t="shared" si="3"/>
        <v>NA</v>
      </c>
      <c r="O42" s="51"/>
      <c r="P42" s="52" t="str">
        <f t="shared" si="4"/>
        <v>NA</v>
      </c>
      <c r="Q42" s="51"/>
      <c r="R42" s="52" t="str">
        <f t="shared" si="5"/>
        <v>NA</v>
      </c>
      <c r="S42" s="53"/>
      <c r="T42" s="53"/>
      <c r="U42" s="46"/>
      <c r="V42" s="46"/>
      <c r="W42" s="46"/>
      <c r="X42" s="46"/>
      <c r="Y42" s="46"/>
      <c r="Z42" s="46"/>
    </row>
    <row r="43" spans="1:26" ht="21" customHeight="1">
      <c r="A43" s="46"/>
      <c r="B43" s="47" t="s">
        <v>245</v>
      </c>
      <c r="C43" s="48">
        <v>31</v>
      </c>
      <c r="D43" s="49" t="s">
        <v>80</v>
      </c>
      <c r="E43" s="55" t="s">
        <v>81</v>
      </c>
      <c r="F43" s="51">
        <v>2</v>
      </c>
      <c r="G43" s="52" t="str">
        <f t="shared" si="0"/>
        <v>N</v>
      </c>
      <c r="H43" s="51">
        <v>0</v>
      </c>
      <c r="I43" s="52" t="str">
        <f t="shared" si="1"/>
        <v>N</v>
      </c>
      <c r="J43" s="51">
        <v>2</v>
      </c>
      <c r="K43" s="52" t="str">
        <f t="shared" si="2"/>
        <v>N</v>
      </c>
      <c r="L43" s="52"/>
      <c r="M43" s="51"/>
      <c r="N43" s="52" t="str">
        <f t="shared" si="3"/>
        <v>NA</v>
      </c>
      <c r="O43" s="51"/>
      <c r="P43" s="52" t="str">
        <f t="shared" si="4"/>
        <v>NA</v>
      </c>
      <c r="Q43" s="51"/>
      <c r="R43" s="52" t="str">
        <f t="shared" si="5"/>
        <v>NA</v>
      </c>
      <c r="S43" s="53"/>
      <c r="T43" s="53"/>
      <c r="U43" s="46"/>
      <c r="V43" s="46"/>
      <c r="W43" s="46"/>
      <c r="X43" s="46"/>
      <c r="Y43" s="46"/>
      <c r="Z43" s="46"/>
    </row>
    <row r="44" spans="1:26" ht="21" customHeight="1">
      <c r="A44" s="46"/>
      <c r="B44" s="47" t="s">
        <v>245</v>
      </c>
      <c r="C44" s="48">
        <v>32</v>
      </c>
      <c r="D44" s="49" t="s">
        <v>82</v>
      </c>
      <c r="E44" s="55" t="s">
        <v>83</v>
      </c>
      <c r="F44" s="51">
        <v>2</v>
      </c>
      <c r="G44" s="52" t="str">
        <f t="shared" si="0"/>
        <v>N</v>
      </c>
      <c r="H44" s="51">
        <v>0</v>
      </c>
      <c r="I44" s="52" t="str">
        <f t="shared" si="1"/>
        <v>N</v>
      </c>
      <c r="J44" s="51">
        <v>3</v>
      </c>
      <c r="K44" s="52" t="str">
        <f t="shared" si="2"/>
        <v>N</v>
      </c>
      <c r="L44" s="52"/>
      <c r="M44" s="51">
        <v>5</v>
      </c>
      <c r="N44" s="52" t="str">
        <f t="shared" si="3"/>
        <v>N</v>
      </c>
      <c r="O44" s="51">
        <v>9</v>
      </c>
      <c r="P44" s="52" t="str">
        <f t="shared" si="4"/>
        <v>Y</v>
      </c>
      <c r="Q44" s="51">
        <v>0</v>
      </c>
      <c r="R44" s="52" t="str">
        <f t="shared" si="5"/>
        <v>N</v>
      </c>
      <c r="S44" s="53"/>
      <c r="T44" s="53"/>
      <c r="U44" s="46"/>
      <c r="V44" s="46"/>
      <c r="W44" s="46"/>
      <c r="X44" s="46"/>
      <c r="Y44" s="46"/>
      <c r="Z44" s="46"/>
    </row>
    <row r="45" spans="1:26" ht="21" customHeight="1">
      <c r="A45" s="46"/>
      <c r="B45" s="47" t="s">
        <v>245</v>
      </c>
      <c r="C45" s="48">
        <v>33</v>
      </c>
      <c r="D45" s="49" t="s">
        <v>84</v>
      </c>
      <c r="E45" s="55" t="s">
        <v>85</v>
      </c>
      <c r="F45" s="51">
        <v>2</v>
      </c>
      <c r="G45" s="52" t="str">
        <f t="shared" si="0"/>
        <v>N</v>
      </c>
      <c r="H45" s="51">
        <v>6</v>
      </c>
      <c r="I45" s="52" t="str">
        <f t="shared" si="1"/>
        <v>Y</v>
      </c>
      <c r="J45" s="51">
        <v>0</v>
      </c>
      <c r="K45" s="52" t="str">
        <f t="shared" si="2"/>
        <v>N</v>
      </c>
      <c r="L45" s="52"/>
      <c r="M45" s="51">
        <v>9</v>
      </c>
      <c r="N45" s="52" t="str">
        <f t="shared" si="3"/>
        <v>Y</v>
      </c>
      <c r="O45" s="51">
        <v>8</v>
      </c>
      <c r="P45" s="52" t="str">
        <f t="shared" si="4"/>
        <v>Y</v>
      </c>
      <c r="Q45" s="51">
        <v>0</v>
      </c>
      <c r="R45" s="52" t="str">
        <f t="shared" si="5"/>
        <v>N</v>
      </c>
      <c r="S45" s="53"/>
      <c r="T45" s="53"/>
      <c r="U45" s="46"/>
      <c r="V45" s="46"/>
      <c r="W45" s="46"/>
      <c r="X45" s="46"/>
      <c r="Y45" s="46"/>
      <c r="Z45" s="46"/>
    </row>
    <row r="46" spans="1:26" ht="21" customHeight="1">
      <c r="A46" s="46"/>
      <c r="B46" s="47" t="s">
        <v>245</v>
      </c>
      <c r="C46" s="48">
        <v>34</v>
      </c>
      <c r="D46" s="49" t="s">
        <v>86</v>
      </c>
      <c r="E46" s="55" t="s">
        <v>87</v>
      </c>
      <c r="F46" s="51">
        <v>4</v>
      </c>
      <c r="G46" s="52" t="str">
        <f t="shared" si="0"/>
        <v>N</v>
      </c>
      <c r="H46" s="51">
        <v>9</v>
      </c>
      <c r="I46" s="52" t="str">
        <f t="shared" si="1"/>
        <v>Y</v>
      </c>
      <c r="J46" s="51">
        <v>0</v>
      </c>
      <c r="K46" s="52" t="str">
        <f t="shared" si="2"/>
        <v>N</v>
      </c>
      <c r="L46" s="52"/>
      <c r="M46" s="51">
        <v>4</v>
      </c>
      <c r="N46" s="52" t="str">
        <f t="shared" si="3"/>
        <v>N</v>
      </c>
      <c r="O46" s="51">
        <v>10</v>
      </c>
      <c r="P46" s="52" t="str">
        <f t="shared" si="4"/>
        <v>Y</v>
      </c>
      <c r="Q46" s="51">
        <v>6</v>
      </c>
      <c r="R46" s="52" t="str">
        <f t="shared" si="5"/>
        <v>Y</v>
      </c>
      <c r="S46" s="53"/>
      <c r="T46" s="53"/>
      <c r="U46" s="46"/>
      <c r="V46" s="46"/>
      <c r="W46" s="46"/>
      <c r="X46" s="46"/>
      <c r="Y46" s="46"/>
      <c r="Z46" s="46"/>
    </row>
    <row r="47" spans="1:26" ht="21" customHeight="1">
      <c r="A47" s="46"/>
      <c r="B47" s="47" t="s">
        <v>245</v>
      </c>
      <c r="C47" s="48">
        <v>35</v>
      </c>
      <c r="D47" s="49" t="s">
        <v>88</v>
      </c>
      <c r="E47" s="55" t="s">
        <v>89</v>
      </c>
      <c r="F47" s="51">
        <v>10</v>
      </c>
      <c r="G47" s="52" t="str">
        <f t="shared" si="0"/>
        <v>Y</v>
      </c>
      <c r="H47" s="51">
        <v>6</v>
      </c>
      <c r="I47" s="52" t="str">
        <f t="shared" si="1"/>
        <v>Y</v>
      </c>
      <c r="J47" s="51">
        <v>3</v>
      </c>
      <c r="K47" s="52" t="str">
        <f t="shared" si="2"/>
        <v>N</v>
      </c>
      <c r="L47" s="52"/>
      <c r="M47" s="51">
        <v>8</v>
      </c>
      <c r="N47" s="52" t="str">
        <f t="shared" si="3"/>
        <v>Y</v>
      </c>
      <c r="O47" s="51">
        <v>4</v>
      </c>
      <c r="P47" s="52" t="str">
        <f t="shared" si="4"/>
        <v>N</v>
      </c>
      <c r="Q47" s="51">
        <v>3</v>
      </c>
      <c r="R47" s="52" t="str">
        <f t="shared" si="5"/>
        <v>N</v>
      </c>
      <c r="S47" s="53"/>
      <c r="T47" s="53"/>
      <c r="U47" s="46"/>
      <c r="V47" s="46"/>
      <c r="W47" s="46"/>
      <c r="X47" s="46"/>
      <c r="Y47" s="46"/>
      <c r="Z47" s="46"/>
    </row>
    <row r="48" spans="1:26" ht="21" customHeight="1">
      <c r="A48" s="46"/>
      <c r="B48" s="47" t="s">
        <v>245</v>
      </c>
      <c r="C48" s="48">
        <v>36</v>
      </c>
      <c r="D48" s="49" t="s">
        <v>90</v>
      </c>
      <c r="E48" s="55" t="s">
        <v>91</v>
      </c>
      <c r="F48" s="51">
        <v>6</v>
      </c>
      <c r="G48" s="52" t="str">
        <f t="shared" si="0"/>
        <v>Y</v>
      </c>
      <c r="H48" s="51">
        <v>4</v>
      </c>
      <c r="I48" s="52" t="str">
        <f t="shared" si="1"/>
        <v>N</v>
      </c>
      <c r="J48" s="51">
        <v>4</v>
      </c>
      <c r="K48" s="52" t="str">
        <f t="shared" si="2"/>
        <v>N</v>
      </c>
      <c r="L48" s="52"/>
      <c r="M48" s="51">
        <v>9</v>
      </c>
      <c r="N48" s="52" t="str">
        <f t="shared" si="3"/>
        <v>Y</v>
      </c>
      <c r="O48" s="51">
        <v>9</v>
      </c>
      <c r="P48" s="52" t="str">
        <f t="shared" si="4"/>
        <v>Y</v>
      </c>
      <c r="Q48" s="51">
        <v>0</v>
      </c>
      <c r="R48" s="52" t="str">
        <f t="shared" si="5"/>
        <v>N</v>
      </c>
      <c r="S48" s="53"/>
      <c r="T48" s="53"/>
      <c r="U48" s="46"/>
      <c r="V48" s="46"/>
      <c r="W48" s="46"/>
      <c r="X48" s="46"/>
      <c r="Y48" s="46"/>
      <c r="Z48" s="46"/>
    </row>
    <row r="49" spans="1:26" ht="21" customHeight="1">
      <c r="A49" s="46"/>
      <c r="B49" s="47" t="s">
        <v>245</v>
      </c>
      <c r="C49" s="48">
        <v>37</v>
      </c>
      <c r="D49" s="49" t="s">
        <v>92</v>
      </c>
      <c r="E49" s="50" t="s">
        <v>93</v>
      </c>
      <c r="F49" s="51">
        <v>0</v>
      </c>
      <c r="G49" s="52" t="str">
        <f t="shared" si="0"/>
        <v>N</v>
      </c>
      <c r="H49" s="51">
        <v>0</v>
      </c>
      <c r="I49" s="52" t="str">
        <f t="shared" si="1"/>
        <v>N</v>
      </c>
      <c r="J49" s="51">
        <v>2</v>
      </c>
      <c r="K49" s="52" t="str">
        <f t="shared" si="2"/>
        <v>N</v>
      </c>
      <c r="L49" s="52"/>
      <c r="M49" s="51">
        <v>10</v>
      </c>
      <c r="N49" s="52" t="str">
        <f t="shared" si="3"/>
        <v>Y</v>
      </c>
      <c r="O49" s="51">
        <v>10</v>
      </c>
      <c r="P49" s="52" t="str">
        <f t="shared" si="4"/>
        <v>Y</v>
      </c>
      <c r="Q49" s="51">
        <v>0</v>
      </c>
      <c r="R49" s="52" t="str">
        <f t="shared" si="5"/>
        <v>N</v>
      </c>
      <c r="S49" s="53"/>
      <c r="T49" s="53"/>
      <c r="U49" s="46"/>
      <c r="V49" s="46"/>
      <c r="W49" s="46"/>
      <c r="X49" s="46"/>
      <c r="Y49" s="46"/>
      <c r="Z49" s="46"/>
    </row>
    <row r="50" spans="1:26" ht="21" customHeight="1">
      <c r="A50" s="46"/>
      <c r="B50" s="47" t="s">
        <v>245</v>
      </c>
      <c r="C50" s="48">
        <v>38</v>
      </c>
      <c r="D50" s="49" t="s">
        <v>94</v>
      </c>
      <c r="E50" s="50" t="s">
        <v>95</v>
      </c>
      <c r="F50" s="51">
        <v>10</v>
      </c>
      <c r="G50" s="52" t="str">
        <f t="shared" si="0"/>
        <v>Y</v>
      </c>
      <c r="H50" s="51">
        <v>10</v>
      </c>
      <c r="I50" s="52" t="str">
        <f t="shared" si="1"/>
        <v>Y</v>
      </c>
      <c r="J50" s="51">
        <v>2</v>
      </c>
      <c r="K50" s="52" t="str">
        <f t="shared" si="2"/>
        <v>N</v>
      </c>
      <c r="L50" s="52"/>
      <c r="M50" s="51">
        <v>10</v>
      </c>
      <c r="N50" s="52" t="str">
        <f t="shared" si="3"/>
        <v>Y</v>
      </c>
      <c r="O50" s="51">
        <v>10</v>
      </c>
      <c r="P50" s="52" t="str">
        <f t="shared" si="4"/>
        <v>Y</v>
      </c>
      <c r="Q50" s="51">
        <v>7</v>
      </c>
      <c r="R50" s="52" t="str">
        <f t="shared" si="5"/>
        <v>Y</v>
      </c>
      <c r="S50" s="53"/>
      <c r="T50" s="53"/>
      <c r="U50" s="46"/>
      <c r="V50" s="46"/>
      <c r="W50" s="46"/>
      <c r="X50" s="46"/>
      <c r="Y50" s="46"/>
      <c r="Z50" s="46"/>
    </row>
    <row r="51" spans="1:26" ht="21" customHeight="1">
      <c r="A51" s="46"/>
      <c r="B51" s="47" t="s">
        <v>245</v>
      </c>
      <c r="C51" s="48">
        <v>39</v>
      </c>
      <c r="D51" s="49" t="s">
        <v>96</v>
      </c>
      <c r="E51" s="50" t="s">
        <v>97</v>
      </c>
      <c r="F51" s="51">
        <v>10</v>
      </c>
      <c r="G51" s="52" t="str">
        <f t="shared" si="0"/>
        <v>Y</v>
      </c>
      <c r="H51" s="51">
        <v>4</v>
      </c>
      <c r="I51" s="52" t="str">
        <f t="shared" si="1"/>
        <v>N</v>
      </c>
      <c r="J51" s="51">
        <v>2</v>
      </c>
      <c r="K51" s="52" t="str">
        <f t="shared" si="2"/>
        <v>N</v>
      </c>
      <c r="L51" s="52"/>
      <c r="M51" s="51">
        <v>9</v>
      </c>
      <c r="N51" s="52" t="str">
        <f t="shared" si="3"/>
        <v>Y</v>
      </c>
      <c r="O51" s="51">
        <v>4</v>
      </c>
      <c r="P51" s="52" t="str">
        <f t="shared" si="4"/>
        <v>N</v>
      </c>
      <c r="Q51" s="51">
        <v>0</v>
      </c>
      <c r="R51" s="52" t="str">
        <f t="shared" si="5"/>
        <v>N</v>
      </c>
      <c r="S51" s="53"/>
      <c r="T51" s="53"/>
      <c r="U51" s="46"/>
      <c r="V51" s="46"/>
      <c r="W51" s="46"/>
      <c r="X51" s="46"/>
      <c r="Y51" s="46"/>
      <c r="Z51" s="46"/>
    </row>
    <row r="52" spans="1:26" ht="21" customHeight="1">
      <c r="A52" s="46"/>
      <c r="B52" s="47" t="s">
        <v>245</v>
      </c>
      <c r="C52" s="48">
        <v>40</v>
      </c>
      <c r="D52" s="49" t="s">
        <v>98</v>
      </c>
      <c r="E52" s="50" t="s">
        <v>99</v>
      </c>
      <c r="F52" s="51">
        <v>2</v>
      </c>
      <c r="G52" s="52" t="str">
        <f t="shared" si="0"/>
        <v>N</v>
      </c>
      <c r="H52" s="51">
        <v>8</v>
      </c>
      <c r="I52" s="52" t="str">
        <f t="shared" si="1"/>
        <v>Y</v>
      </c>
      <c r="J52" s="51">
        <v>2</v>
      </c>
      <c r="K52" s="52" t="str">
        <f t="shared" si="2"/>
        <v>N</v>
      </c>
      <c r="L52" s="52"/>
      <c r="M52" s="51">
        <v>10</v>
      </c>
      <c r="N52" s="52" t="str">
        <f t="shared" si="3"/>
        <v>Y</v>
      </c>
      <c r="O52" s="51">
        <v>0</v>
      </c>
      <c r="P52" s="52" t="str">
        <f t="shared" si="4"/>
        <v>N</v>
      </c>
      <c r="Q52" s="51">
        <v>0</v>
      </c>
      <c r="R52" s="52" t="str">
        <f t="shared" si="5"/>
        <v>N</v>
      </c>
      <c r="S52" s="53"/>
      <c r="T52" s="53"/>
      <c r="U52" s="46"/>
      <c r="V52" s="46"/>
      <c r="W52" s="46"/>
      <c r="X52" s="46"/>
      <c r="Y52" s="46"/>
      <c r="Z52" s="46"/>
    </row>
    <row r="53" spans="1:26" ht="21" customHeight="1">
      <c r="A53" s="46"/>
      <c r="B53" s="47" t="s">
        <v>245</v>
      </c>
      <c r="C53" s="48">
        <v>41</v>
      </c>
      <c r="D53" s="49" t="s">
        <v>100</v>
      </c>
      <c r="E53" s="50" t="s">
        <v>101</v>
      </c>
      <c r="F53" s="51"/>
      <c r="G53" s="52" t="str">
        <f t="shared" si="0"/>
        <v>NA</v>
      </c>
      <c r="H53" s="51"/>
      <c r="I53" s="52" t="str">
        <f t="shared" si="1"/>
        <v>NA</v>
      </c>
      <c r="J53" s="51"/>
      <c r="K53" s="52" t="str">
        <f t="shared" si="2"/>
        <v>NA</v>
      </c>
      <c r="L53" s="52"/>
      <c r="M53" s="51">
        <v>6</v>
      </c>
      <c r="N53" s="52" t="str">
        <f t="shared" si="3"/>
        <v>Y</v>
      </c>
      <c r="O53" s="51">
        <v>0</v>
      </c>
      <c r="P53" s="52" t="str">
        <f t="shared" si="4"/>
        <v>N</v>
      </c>
      <c r="Q53" s="51">
        <v>0</v>
      </c>
      <c r="R53" s="52" t="str">
        <f t="shared" si="5"/>
        <v>N</v>
      </c>
      <c r="S53" s="53"/>
      <c r="T53" s="53"/>
      <c r="U53" s="46"/>
      <c r="V53" s="46"/>
      <c r="W53" s="46"/>
      <c r="X53" s="46"/>
      <c r="Y53" s="46"/>
      <c r="Z53" s="46"/>
    </row>
    <row r="54" spans="1:26" ht="21" customHeight="1">
      <c r="A54" s="46"/>
      <c r="B54" s="47" t="s">
        <v>245</v>
      </c>
      <c r="C54" s="48">
        <v>42</v>
      </c>
      <c r="D54" s="49" t="s">
        <v>102</v>
      </c>
      <c r="E54" s="50" t="s">
        <v>103</v>
      </c>
      <c r="F54" s="51">
        <v>6</v>
      </c>
      <c r="G54" s="52" t="str">
        <f t="shared" si="0"/>
        <v>Y</v>
      </c>
      <c r="H54" s="51">
        <v>4</v>
      </c>
      <c r="I54" s="52" t="str">
        <f t="shared" si="1"/>
        <v>N</v>
      </c>
      <c r="J54" s="51">
        <v>0</v>
      </c>
      <c r="K54" s="52" t="str">
        <f t="shared" si="2"/>
        <v>N</v>
      </c>
      <c r="L54" s="52"/>
      <c r="M54" s="51">
        <v>10</v>
      </c>
      <c r="N54" s="52" t="str">
        <f t="shared" si="3"/>
        <v>Y</v>
      </c>
      <c r="O54" s="51">
        <v>10</v>
      </c>
      <c r="P54" s="52" t="str">
        <f t="shared" si="4"/>
        <v>Y</v>
      </c>
      <c r="Q54" s="51">
        <v>0</v>
      </c>
      <c r="R54" s="52" t="str">
        <f t="shared" si="5"/>
        <v>N</v>
      </c>
      <c r="S54" s="53"/>
      <c r="T54" s="53"/>
      <c r="U54" s="46"/>
      <c r="V54" s="46"/>
      <c r="W54" s="46"/>
      <c r="X54" s="46"/>
      <c r="Y54" s="46"/>
      <c r="Z54" s="46"/>
    </row>
    <row r="55" spans="1:26" ht="21" customHeight="1">
      <c r="A55" s="46"/>
      <c r="B55" s="47" t="s">
        <v>245</v>
      </c>
      <c r="C55" s="48">
        <v>43</v>
      </c>
      <c r="D55" s="49" t="s">
        <v>104</v>
      </c>
      <c r="E55" s="50" t="s">
        <v>105</v>
      </c>
      <c r="F55" s="51">
        <v>6</v>
      </c>
      <c r="G55" s="52" t="str">
        <f t="shared" si="0"/>
        <v>Y</v>
      </c>
      <c r="H55" s="51">
        <v>1</v>
      </c>
      <c r="I55" s="52" t="str">
        <f t="shared" si="1"/>
        <v>N</v>
      </c>
      <c r="J55" s="51">
        <v>3</v>
      </c>
      <c r="K55" s="52" t="str">
        <f t="shared" si="2"/>
        <v>N</v>
      </c>
      <c r="L55" s="52"/>
      <c r="M55" s="51"/>
      <c r="N55" s="52" t="str">
        <f t="shared" si="3"/>
        <v>NA</v>
      </c>
      <c r="O55" s="51"/>
      <c r="P55" s="52" t="str">
        <f t="shared" si="4"/>
        <v>NA</v>
      </c>
      <c r="Q55" s="51"/>
      <c r="R55" s="52" t="str">
        <f t="shared" si="5"/>
        <v>NA</v>
      </c>
      <c r="S55" s="53"/>
      <c r="T55" s="53"/>
      <c r="U55" s="46"/>
      <c r="V55" s="46"/>
      <c r="W55" s="46"/>
      <c r="X55" s="46"/>
      <c r="Y55" s="46"/>
      <c r="Z55" s="46"/>
    </row>
    <row r="56" spans="1:26" ht="21" customHeight="1">
      <c r="A56" s="46"/>
      <c r="B56" s="47" t="s">
        <v>245</v>
      </c>
      <c r="C56" s="48">
        <v>44</v>
      </c>
      <c r="D56" s="49" t="s">
        <v>106</v>
      </c>
      <c r="E56" s="55" t="s">
        <v>107</v>
      </c>
      <c r="F56" s="51"/>
      <c r="G56" s="52" t="str">
        <f t="shared" si="0"/>
        <v>NA</v>
      </c>
      <c r="H56" s="51"/>
      <c r="I56" s="52" t="str">
        <f t="shared" si="1"/>
        <v>NA</v>
      </c>
      <c r="J56" s="51"/>
      <c r="K56" s="52" t="str">
        <f t="shared" si="2"/>
        <v>NA</v>
      </c>
      <c r="L56" s="52"/>
      <c r="M56" s="43">
        <v>1</v>
      </c>
      <c r="N56" s="52" t="str">
        <f t="shared" si="3"/>
        <v>N</v>
      </c>
      <c r="O56" s="43">
        <v>10</v>
      </c>
      <c r="P56" s="52" t="str">
        <f t="shared" si="4"/>
        <v>Y</v>
      </c>
      <c r="Q56" s="43">
        <v>0</v>
      </c>
      <c r="R56" s="52" t="str">
        <f t="shared" si="5"/>
        <v>N</v>
      </c>
      <c r="S56" s="53"/>
      <c r="T56" s="53"/>
      <c r="U56" s="46"/>
      <c r="V56" s="46"/>
      <c r="W56" s="46"/>
      <c r="X56" s="46"/>
      <c r="Y56" s="46"/>
      <c r="Z56" s="46"/>
    </row>
    <row r="57" spans="1:26" ht="21" customHeight="1">
      <c r="A57" s="46"/>
      <c r="B57" s="47" t="s">
        <v>245</v>
      </c>
      <c r="C57" s="48">
        <v>45</v>
      </c>
      <c r="D57" s="49" t="s">
        <v>108</v>
      </c>
      <c r="E57" s="55" t="s">
        <v>109</v>
      </c>
      <c r="F57" s="51">
        <v>0</v>
      </c>
      <c r="G57" s="52" t="str">
        <f t="shared" si="0"/>
        <v>N</v>
      </c>
      <c r="H57" s="51">
        <v>0</v>
      </c>
      <c r="I57" s="52" t="str">
        <f t="shared" si="1"/>
        <v>N</v>
      </c>
      <c r="J57" s="51">
        <v>4</v>
      </c>
      <c r="K57" s="52" t="str">
        <f t="shared" si="2"/>
        <v>N</v>
      </c>
      <c r="L57" s="52"/>
      <c r="M57" s="51"/>
      <c r="N57" s="52" t="str">
        <f t="shared" si="3"/>
        <v>NA</v>
      </c>
      <c r="O57" s="51"/>
      <c r="P57" s="52" t="str">
        <f t="shared" si="4"/>
        <v>NA</v>
      </c>
      <c r="Q57" s="51"/>
      <c r="R57" s="52" t="str">
        <f t="shared" si="5"/>
        <v>NA</v>
      </c>
      <c r="S57" s="53"/>
      <c r="T57" s="53"/>
      <c r="U57" s="46"/>
      <c r="V57" s="46"/>
      <c r="W57" s="46"/>
      <c r="X57" s="46"/>
      <c r="Y57" s="46"/>
      <c r="Z57" s="46"/>
    </row>
    <row r="58" spans="1:26" ht="21" customHeight="1">
      <c r="A58" s="46"/>
      <c r="B58" s="47" t="s">
        <v>245</v>
      </c>
      <c r="C58" s="48">
        <v>46</v>
      </c>
      <c r="D58" s="49" t="s">
        <v>110</v>
      </c>
      <c r="E58" s="55" t="s">
        <v>111</v>
      </c>
      <c r="F58" s="51">
        <v>9</v>
      </c>
      <c r="G58" s="52" t="str">
        <f t="shared" si="0"/>
        <v>Y</v>
      </c>
      <c r="H58" s="51">
        <v>2</v>
      </c>
      <c r="I58" s="52" t="str">
        <f t="shared" si="1"/>
        <v>N</v>
      </c>
      <c r="J58" s="51">
        <v>3</v>
      </c>
      <c r="K58" s="52" t="str">
        <f t="shared" si="2"/>
        <v>N</v>
      </c>
      <c r="L58" s="52"/>
      <c r="M58" s="51">
        <v>10</v>
      </c>
      <c r="N58" s="52" t="str">
        <f t="shared" si="3"/>
        <v>Y</v>
      </c>
      <c r="O58" s="51">
        <v>1</v>
      </c>
      <c r="P58" s="52" t="str">
        <f t="shared" si="4"/>
        <v>N</v>
      </c>
      <c r="Q58" s="51">
        <v>0</v>
      </c>
      <c r="R58" s="52" t="str">
        <f t="shared" si="5"/>
        <v>N</v>
      </c>
      <c r="S58" s="53"/>
      <c r="T58" s="53"/>
      <c r="U58" s="46"/>
      <c r="V58" s="46"/>
      <c r="W58" s="46"/>
      <c r="X58" s="46"/>
      <c r="Y58" s="46"/>
      <c r="Z58" s="46"/>
    </row>
    <row r="59" spans="1:26" ht="21" customHeight="1">
      <c r="A59" s="46"/>
      <c r="B59" s="47" t="s">
        <v>245</v>
      </c>
      <c r="C59" s="48">
        <v>47</v>
      </c>
      <c r="D59" s="49" t="s">
        <v>112</v>
      </c>
      <c r="E59" s="55" t="s">
        <v>113</v>
      </c>
      <c r="F59" s="51">
        <v>0</v>
      </c>
      <c r="G59" s="52" t="str">
        <f t="shared" si="0"/>
        <v>N</v>
      </c>
      <c r="H59" s="51">
        <v>0</v>
      </c>
      <c r="I59" s="52" t="str">
        <f t="shared" si="1"/>
        <v>N</v>
      </c>
      <c r="J59" s="51">
        <v>0</v>
      </c>
      <c r="K59" s="52" t="str">
        <f t="shared" si="2"/>
        <v>N</v>
      </c>
      <c r="L59" s="52"/>
      <c r="M59" s="51">
        <v>9</v>
      </c>
      <c r="N59" s="52" t="str">
        <f t="shared" si="3"/>
        <v>Y</v>
      </c>
      <c r="O59" s="51">
        <v>4</v>
      </c>
      <c r="P59" s="52" t="str">
        <f t="shared" si="4"/>
        <v>N</v>
      </c>
      <c r="Q59" s="51">
        <v>7</v>
      </c>
      <c r="R59" s="52" t="str">
        <f t="shared" si="5"/>
        <v>Y</v>
      </c>
      <c r="S59" s="53"/>
      <c r="T59" s="53"/>
      <c r="U59" s="46"/>
      <c r="V59" s="46"/>
      <c r="W59" s="46"/>
      <c r="X59" s="46"/>
      <c r="Y59" s="46"/>
      <c r="Z59" s="46"/>
    </row>
    <row r="60" spans="1:26" ht="21" customHeight="1">
      <c r="A60" s="46"/>
      <c r="B60" s="47" t="s">
        <v>245</v>
      </c>
      <c r="C60" s="48">
        <v>48</v>
      </c>
      <c r="D60" s="49" t="s">
        <v>114</v>
      </c>
      <c r="E60" s="55" t="s">
        <v>115</v>
      </c>
      <c r="F60" s="51">
        <v>4</v>
      </c>
      <c r="G60" s="52" t="str">
        <f t="shared" si="0"/>
        <v>N</v>
      </c>
      <c r="H60" s="51">
        <v>7</v>
      </c>
      <c r="I60" s="52" t="str">
        <f t="shared" si="1"/>
        <v>Y</v>
      </c>
      <c r="J60" s="51">
        <v>8</v>
      </c>
      <c r="K60" s="52" t="str">
        <f t="shared" si="2"/>
        <v>Y</v>
      </c>
      <c r="L60" s="52"/>
      <c r="M60" s="51">
        <v>10</v>
      </c>
      <c r="N60" s="52" t="str">
        <f t="shared" si="3"/>
        <v>Y</v>
      </c>
      <c r="O60" s="51">
        <v>10</v>
      </c>
      <c r="P60" s="52" t="str">
        <f t="shared" si="4"/>
        <v>Y</v>
      </c>
      <c r="Q60" s="51">
        <v>5</v>
      </c>
      <c r="R60" s="52" t="str">
        <f t="shared" si="5"/>
        <v>N</v>
      </c>
      <c r="S60" s="53"/>
      <c r="T60" s="53"/>
      <c r="U60" s="46"/>
      <c r="V60" s="46"/>
      <c r="W60" s="46"/>
      <c r="X60" s="46"/>
      <c r="Y60" s="46"/>
      <c r="Z60" s="46"/>
    </row>
    <row r="61" spans="1:26" ht="21" customHeight="1">
      <c r="A61" s="46"/>
      <c r="B61" s="47" t="s">
        <v>245</v>
      </c>
      <c r="C61" s="48">
        <v>49</v>
      </c>
      <c r="D61" s="49" t="s">
        <v>116</v>
      </c>
      <c r="E61" s="55" t="s">
        <v>117</v>
      </c>
      <c r="F61" s="51">
        <v>9</v>
      </c>
      <c r="G61" s="52" t="str">
        <f t="shared" si="0"/>
        <v>Y</v>
      </c>
      <c r="H61" s="51">
        <v>4</v>
      </c>
      <c r="I61" s="52" t="str">
        <f t="shared" si="1"/>
        <v>N</v>
      </c>
      <c r="J61" s="51">
        <v>5</v>
      </c>
      <c r="K61" s="52" t="str">
        <f t="shared" si="2"/>
        <v>N</v>
      </c>
      <c r="L61" s="52"/>
      <c r="M61" s="51">
        <v>9</v>
      </c>
      <c r="N61" s="52" t="str">
        <f t="shared" si="3"/>
        <v>Y</v>
      </c>
      <c r="O61" s="51">
        <v>10</v>
      </c>
      <c r="P61" s="52" t="str">
        <f t="shared" si="4"/>
        <v>Y</v>
      </c>
      <c r="Q61" s="51">
        <v>0</v>
      </c>
      <c r="R61" s="52" t="str">
        <f t="shared" si="5"/>
        <v>N</v>
      </c>
      <c r="S61" s="53"/>
      <c r="T61" s="53"/>
      <c r="U61" s="46"/>
      <c r="V61" s="46"/>
      <c r="W61" s="46"/>
      <c r="X61" s="46"/>
      <c r="Y61" s="46"/>
      <c r="Z61" s="46"/>
    </row>
    <row r="62" spans="1:26" ht="21" customHeight="1">
      <c r="A62" s="46"/>
      <c r="B62" s="47" t="s">
        <v>245</v>
      </c>
      <c r="C62" s="48">
        <v>50</v>
      </c>
      <c r="D62" s="49" t="s">
        <v>118</v>
      </c>
      <c r="E62" s="55" t="s">
        <v>119</v>
      </c>
      <c r="F62" s="51">
        <v>8</v>
      </c>
      <c r="G62" s="52" t="str">
        <f t="shared" si="0"/>
        <v>Y</v>
      </c>
      <c r="H62" s="51">
        <v>4</v>
      </c>
      <c r="I62" s="52" t="str">
        <f t="shared" si="1"/>
        <v>N</v>
      </c>
      <c r="J62" s="51">
        <v>0</v>
      </c>
      <c r="K62" s="52" t="str">
        <f t="shared" si="2"/>
        <v>N</v>
      </c>
      <c r="L62" s="52"/>
      <c r="M62" s="51">
        <v>10</v>
      </c>
      <c r="N62" s="52" t="str">
        <f t="shared" si="3"/>
        <v>Y</v>
      </c>
      <c r="O62" s="51">
        <v>8</v>
      </c>
      <c r="P62" s="52" t="str">
        <f t="shared" si="4"/>
        <v>Y</v>
      </c>
      <c r="Q62" s="51">
        <v>0</v>
      </c>
      <c r="R62" s="52" t="str">
        <f t="shared" si="5"/>
        <v>N</v>
      </c>
      <c r="S62" s="53"/>
      <c r="T62" s="53"/>
      <c r="U62" s="46"/>
      <c r="V62" s="46"/>
      <c r="W62" s="46"/>
      <c r="X62" s="46"/>
      <c r="Y62" s="46"/>
      <c r="Z62" s="46"/>
    </row>
    <row r="63" spans="1:26" ht="21" customHeight="1">
      <c r="A63" s="46"/>
      <c r="B63" s="47" t="s">
        <v>245</v>
      </c>
      <c r="C63" s="48">
        <v>51</v>
      </c>
      <c r="D63" s="49" t="s">
        <v>120</v>
      </c>
      <c r="E63" s="55" t="s">
        <v>121</v>
      </c>
      <c r="F63" s="51">
        <v>3</v>
      </c>
      <c r="G63" s="52" t="str">
        <f t="shared" si="0"/>
        <v>N</v>
      </c>
      <c r="H63" s="51">
        <v>0</v>
      </c>
      <c r="I63" s="52" t="str">
        <f t="shared" si="1"/>
        <v>N</v>
      </c>
      <c r="J63" s="51">
        <v>2</v>
      </c>
      <c r="K63" s="52" t="str">
        <f t="shared" si="2"/>
        <v>N</v>
      </c>
      <c r="L63" s="52"/>
      <c r="M63" s="51">
        <v>8</v>
      </c>
      <c r="N63" s="52" t="str">
        <f t="shared" si="3"/>
        <v>Y</v>
      </c>
      <c r="O63" s="51">
        <v>9</v>
      </c>
      <c r="P63" s="52" t="str">
        <f t="shared" si="4"/>
        <v>Y</v>
      </c>
      <c r="Q63" s="51">
        <v>0</v>
      </c>
      <c r="R63" s="52" t="str">
        <f t="shared" si="5"/>
        <v>N</v>
      </c>
      <c r="S63" s="53"/>
      <c r="T63" s="53"/>
      <c r="U63" s="46"/>
      <c r="V63" s="46"/>
      <c r="W63" s="46"/>
      <c r="X63" s="46"/>
      <c r="Y63" s="46"/>
      <c r="Z63" s="46"/>
    </row>
    <row r="64" spans="1:26" ht="21" customHeight="1">
      <c r="A64" s="46"/>
      <c r="B64" s="47" t="s">
        <v>245</v>
      </c>
      <c r="C64" s="48">
        <v>52</v>
      </c>
      <c r="D64" s="49" t="s">
        <v>122</v>
      </c>
      <c r="E64" s="55" t="s">
        <v>123</v>
      </c>
      <c r="F64" s="51">
        <v>0</v>
      </c>
      <c r="G64" s="52" t="str">
        <f t="shared" si="0"/>
        <v>N</v>
      </c>
      <c r="H64" s="51">
        <v>0</v>
      </c>
      <c r="I64" s="52" t="str">
        <f t="shared" si="1"/>
        <v>N</v>
      </c>
      <c r="J64" s="51">
        <v>1</v>
      </c>
      <c r="K64" s="52" t="str">
        <f t="shared" si="2"/>
        <v>N</v>
      </c>
      <c r="L64" s="52"/>
      <c r="M64" s="51"/>
      <c r="N64" s="52" t="str">
        <f t="shared" si="3"/>
        <v>NA</v>
      </c>
      <c r="O64" s="51"/>
      <c r="P64" s="52" t="str">
        <f t="shared" si="4"/>
        <v>NA</v>
      </c>
      <c r="Q64" s="51"/>
      <c r="R64" s="52" t="str">
        <f t="shared" si="5"/>
        <v>NA</v>
      </c>
      <c r="S64" s="53"/>
      <c r="T64" s="53"/>
      <c r="U64" s="46"/>
      <c r="V64" s="46"/>
      <c r="W64" s="46"/>
      <c r="X64" s="46"/>
      <c r="Y64" s="46"/>
      <c r="Z64" s="46"/>
    </row>
    <row r="65" spans="1:26" ht="21" customHeight="1">
      <c r="A65" s="46"/>
      <c r="B65" s="47" t="s">
        <v>245</v>
      </c>
      <c r="C65" s="48">
        <v>53</v>
      </c>
      <c r="D65" s="49" t="s">
        <v>124</v>
      </c>
      <c r="E65" s="55" t="s">
        <v>125</v>
      </c>
      <c r="F65" s="51">
        <v>4</v>
      </c>
      <c r="G65" s="52" t="str">
        <f t="shared" si="0"/>
        <v>N</v>
      </c>
      <c r="H65" s="51">
        <v>2</v>
      </c>
      <c r="I65" s="52" t="str">
        <f t="shared" si="1"/>
        <v>N</v>
      </c>
      <c r="J65" s="51">
        <v>5</v>
      </c>
      <c r="K65" s="52" t="str">
        <f t="shared" si="2"/>
        <v>N</v>
      </c>
      <c r="L65" s="52"/>
      <c r="M65" s="51">
        <v>10</v>
      </c>
      <c r="N65" s="52" t="str">
        <f t="shared" si="3"/>
        <v>Y</v>
      </c>
      <c r="O65" s="51">
        <v>10</v>
      </c>
      <c r="P65" s="52" t="str">
        <f t="shared" si="4"/>
        <v>Y</v>
      </c>
      <c r="Q65" s="51">
        <v>0</v>
      </c>
      <c r="R65" s="52" t="str">
        <f t="shared" si="5"/>
        <v>N</v>
      </c>
      <c r="S65" s="53"/>
      <c r="T65" s="53"/>
      <c r="U65" s="46"/>
      <c r="V65" s="46"/>
      <c r="W65" s="46"/>
      <c r="X65" s="46"/>
      <c r="Y65" s="46"/>
      <c r="Z65" s="46"/>
    </row>
    <row r="66" spans="1:26" ht="21" customHeight="1">
      <c r="A66" s="46"/>
      <c r="B66" s="47" t="s">
        <v>245</v>
      </c>
      <c r="C66" s="48">
        <v>54</v>
      </c>
      <c r="D66" s="49" t="s">
        <v>126</v>
      </c>
      <c r="E66" s="55" t="s">
        <v>127</v>
      </c>
      <c r="F66" s="51">
        <v>6</v>
      </c>
      <c r="G66" s="52" t="str">
        <f t="shared" si="0"/>
        <v>Y</v>
      </c>
      <c r="H66" s="51">
        <v>4</v>
      </c>
      <c r="I66" s="52" t="str">
        <f t="shared" si="1"/>
        <v>N</v>
      </c>
      <c r="J66" s="51">
        <v>5</v>
      </c>
      <c r="K66" s="52" t="str">
        <f t="shared" si="2"/>
        <v>N</v>
      </c>
      <c r="L66" s="52"/>
      <c r="M66" s="51">
        <v>4</v>
      </c>
      <c r="N66" s="52" t="str">
        <f t="shared" si="3"/>
        <v>N</v>
      </c>
      <c r="O66" s="51">
        <v>6</v>
      </c>
      <c r="P66" s="52" t="str">
        <f t="shared" si="4"/>
        <v>Y</v>
      </c>
      <c r="Q66" s="51">
        <v>2</v>
      </c>
      <c r="R66" s="52" t="str">
        <f t="shared" si="5"/>
        <v>N</v>
      </c>
      <c r="S66" s="53"/>
      <c r="T66" s="53"/>
      <c r="U66" s="46"/>
      <c r="V66" s="46"/>
      <c r="W66" s="46"/>
      <c r="X66" s="46"/>
      <c r="Y66" s="46"/>
      <c r="Z66" s="46"/>
    </row>
    <row r="67" spans="1:26" ht="21" customHeight="1">
      <c r="A67" s="46"/>
      <c r="B67" s="47" t="s">
        <v>245</v>
      </c>
      <c r="C67" s="48">
        <v>55</v>
      </c>
      <c r="D67" s="49" t="s">
        <v>128</v>
      </c>
      <c r="E67" s="55" t="s">
        <v>129</v>
      </c>
      <c r="F67" s="51">
        <v>5</v>
      </c>
      <c r="G67" s="52" t="str">
        <f t="shared" si="0"/>
        <v>N</v>
      </c>
      <c r="H67" s="51">
        <v>4</v>
      </c>
      <c r="I67" s="52" t="str">
        <f t="shared" si="1"/>
        <v>N</v>
      </c>
      <c r="J67" s="51">
        <v>6</v>
      </c>
      <c r="K67" s="52" t="str">
        <f t="shared" si="2"/>
        <v>Y</v>
      </c>
      <c r="L67" s="52"/>
      <c r="M67" s="51">
        <v>3</v>
      </c>
      <c r="N67" s="52" t="str">
        <f t="shared" si="3"/>
        <v>N</v>
      </c>
      <c r="O67" s="51">
        <v>6</v>
      </c>
      <c r="P67" s="52" t="str">
        <f t="shared" si="4"/>
        <v>Y</v>
      </c>
      <c r="Q67" s="51">
        <v>2</v>
      </c>
      <c r="R67" s="52" t="str">
        <f t="shared" si="5"/>
        <v>N</v>
      </c>
      <c r="S67" s="53"/>
      <c r="T67" s="53"/>
      <c r="U67" s="46"/>
      <c r="V67" s="46"/>
      <c r="W67" s="46"/>
      <c r="X67" s="46"/>
      <c r="Y67" s="46"/>
      <c r="Z67" s="46"/>
    </row>
    <row r="68" spans="1:26" ht="21" customHeight="1">
      <c r="A68" s="46"/>
      <c r="B68" s="47" t="s">
        <v>245</v>
      </c>
      <c r="C68" s="48">
        <v>56</v>
      </c>
      <c r="D68" s="49" t="s">
        <v>130</v>
      </c>
      <c r="E68" s="55" t="s">
        <v>131</v>
      </c>
      <c r="F68" s="51">
        <v>0</v>
      </c>
      <c r="G68" s="52" t="str">
        <f t="shared" si="0"/>
        <v>N</v>
      </c>
      <c r="H68" s="51">
        <v>0</v>
      </c>
      <c r="I68" s="52" t="str">
        <f t="shared" si="1"/>
        <v>N</v>
      </c>
      <c r="J68" s="51">
        <v>5</v>
      </c>
      <c r="K68" s="52" t="str">
        <f t="shared" si="2"/>
        <v>N</v>
      </c>
      <c r="L68" s="52"/>
      <c r="M68" s="51">
        <v>9</v>
      </c>
      <c r="N68" s="52" t="str">
        <f t="shared" si="3"/>
        <v>Y</v>
      </c>
      <c r="O68" s="51">
        <v>6</v>
      </c>
      <c r="P68" s="52" t="str">
        <f t="shared" si="4"/>
        <v>Y</v>
      </c>
      <c r="Q68" s="51">
        <v>0</v>
      </c>
      <c r="R68" s="52" t="str">
        <f t="shared" si="5"/>
        <v>N</v>
      </c>
      <c r="S68" s="53"/>
      <c r="T68" s="53"/>
      <c r="U68" s="46"/>
      <c r="V68" s="46"/>
      <c r="W68" s="46"/>
      <c r="X68" s="46"/>
      <c r="Y68" s="46"/>
      <c r="Z68" s="46"/>
    </row>
    <row r="69" spans="1:26" ht="21" customHeight="1">
      <c r="A69" s="46"/>
      <c r="B69" s="47" t="s">
        <v>245</v>
      </c>
      <c r="C69" s="48">
        <v>57</v>
      </c>
      <c r="D69" s="49" t="s">
        <v>132</v>
      </c>
      <c r="E69" s="50" t="s">
        <v>133</v>
      </c>
      <c r="F69" s="51">
        <v>0</v>
      </c>
      <c r="G69" s="52" t="str">
        <f t="shared" si="0"/>
        <v>N</v>
      </c>
      <c r="H69" s="51">
        <v>4</v>
      </c>
      <c r="I69" s="52" t="str">
        <f t="shared" si="1"/>
        <v>N</v>
      </c>
      <c r="J69" s="51">
        <v>2</v>
      </c>
      <c r="K69" s="52" t="str">
        <f t="shared" si="2"/>
        <v>N</v>
      </c>
      <c r="L69" s="52"/>
      <c r="M69" s="51">
        <v>1</v>
      </c>
      <c r="N69" s="52" t="str">
        <f t="shared" si="3"/>
        <v>N</v>
      </c>
      <c r="O69" s="51">
        <v>8</v>
      </c>
      <c r="P69" s="52" t="str">
        <f t="shared" si="4"/>
        <v>Y</v>
      </c>
      <c r="Q69" s="51">
        <v>0</v>
      </c>
      <c r="R69" s="52" t="str">
        <f t="shared" si="5"/>
        <v>N</v>
      </c>
      <c r="S69" s="53"/>
      <c r="T69" s="53"/>
      <c r="U69" s="46"/>
      <c r="V69" s="46"/>
      <c r="W69" s="46"/>
      <c r="X69" s="46"/>
      <c r="Y69" s="46"/>
      <c r="Z69" s="46"/>
    </row>
    <row r="70" spans="1:26" ht="21" customHeight="1">
      <c r="A70" s="46"/>
      <c r="B70" s="47" t="s">
        <v>245</v>
      </c>
      <c r="C70" s="48">
        <v>58</v>
      </c>
      <c r="D70" s="49" t="s">
        <v>134</v>
      </c>
      <c r="E70" s="50" t="s">
        <v>135</v>
      </c>
      <c r="F70" s="51">
        <v>7</v>
      </c>
      <c r="G70" s="52" t="str">
        <f t="shared" si="0"/>
        <v>Y</v>
      </c>
      <c r="H70" s="51">
        <v>9</v>
      </c>
      <c r="I70" s="52" t="str">
        <f t="shared" si="1"/>
        <v>Y</v>
      </c>
      <c r="J70" s="51">
        <v>0</v>
      </c>
      <c r="K70" s="52" t="str">
        <f t="shared" si="2"/>
        <v>N</v>
      </c>
      <c r="L70" s="52"/>
      <c r="M70" s="51">
        <v>0</v>
      </c>
      <c r="N70" s="52" t="str">
        <f t="shared" si="3"/>
        <v>N</v>
      </c>
      <c r="O70" s="51">
        <v>10</v>
      </c>
      <c r="P70" s="52" t="str">
        <f t="shared" si="4"/>
        <v>Y</v>
      </c>
      <c r="Q70" s="51">
        <v>0</v>
      </c>
      <c r="R70" s="52" t="str">
        <f t="shared" si="5"/>
        <v>N</v>
      </c>
      <c r="S70" s="53"/>
      <c r="T70" s="53"/>
      <c r="U70" s="46"/>
      <c r="V70" s="46"/>
      <c r="W70" s="46"/>
      <c r="X70" s="46"/>
      <c r="Y70" s="46"/>
      <c r="Z70" s="46"/>
    </row>
    <row r="71" spans="1:26" ht="21" customHeight="1">
      <c r="A71" s="46"/>
      <c r="B71" s="47" t="s">
        <v>245</v>
      </c>
      <c r="C71" s="48">
        <v>59</v>
      </c>
      <c r="D71" s="49" t="s">
        <v>136</v>
      </c>
      <c r="E71" s="50" t="s">
        <v>137</v>
      </c>
      <c r="F71" s="51">
        <v>6</v>
      </c>
      <c r="G71" s="52" t="str">
        <f t="shared" si="0"/>
        <v>Y</v>
      </c>
      <c r="H71" s="51">
        <v>4</v>
      </c>
      <c r="I71" s="52" t="str">
        <f t="shared" si="1"/>
        <v>N</v>
      </c>
      <c r="J71" s="51">
        <v>4</v>
      </c>
      <c r="K71" s="52" t="str">
        <f t="shared" si="2"/>
        <v>N</v>
      </c>
      <c r="L71" s="52"/>
      <c r="M71" s="51">
        <v>0</v>
      </c>
      <c r="N71" s="52" t="str">
        <f t="shared" si="3"/>
        <v>N</v>
      </c>
      <c r="O71" s="51">
        <v>9</v>
      </c>
      <c r="P71" s="52" t="str">
        <f t="shared" si="4"/>
        <v>Y</v>
      </c>
      <c r="Q71" s="51">
        <v>5</v>
      </c>
      <c r="R71" s="52" t="str">
        <f t="shared" si="5"/>
        <v>N</v>
      </c>
      <c r="S71" s="53"/>
      <c r="T71" s="53"/>
      <c r="U71" s="46"/>
      <c r="V71" s="46"/>
      <c r="W71" s="46"/>
      <c r="X71" s="46"/>
      <c r="Y71" s="46"/>
      <c r="Z71" s="46"/>
    </row>
    <row r="72" spans="1:26" ht="21" customHeight="1">
      <c r="A72" s="46"/>
      <c r="B72" s="47"/>
      <c r="C72" s="48">
        <v>60</v>
      </c>
      <c r="D72" s="49" t="s">
        <v>138</v>
      </c>
      <c r="E72" s="50" t="s">
        <v>139</v>
      </c>
      <c r="F72" s="51"/>
      <c r="G72" s="52" t="str">
        <f t="shared" si="0"/>
        <v>NA</v>
      </c>
      <c r="H72" s="51"/>
      <c r="I72" s="52" t="str">
        <f t="shared" si="1"/>
        <v>NA</v>
      </c>
      <c r="J72" s="51"/>
      <c r="K72" s="52" t="str">
        <f t="shared" si="2"/>
        <v>NA</v>
      </c>
      <c r="L72" s="52"/>
      <c r="M72" s="51"/>
      <c r="N72" s="52" t="str">
        <f t="shared" si="3"/>
        <v>NA</v>
      </c>
      <c r="O72" s="51"/>
      <c r="P72" s="52" t="str">
        <f t="shared" si="4"/>
        <v>NA</v>
      </c>
      <c r="Q72" s="51"/>
      <c r="R72" s="52" t="str">
        <f t="shared" si="5"/>
        <v>NA</v>
      </c>
      <c r="S72" s="53"/>
      <c r="T72" s="53"/>
      <c r="U72" s="46"/>
      <c r="V72" s="46"/>
      <c r="W72" s="46"/>
      <c r="X72" s="46"/>
      <c r="Y72" s="46"/>
      <c r="Z72" s="46"/>
    </row>
    <row r="73" spans="1:26" ht="21" customHeight="1">
      <c r="A73" s="46"/>
      <c r="B73" s="47"/>
      <c r="C73" s="48">
        <v>61</v>
      </c>
      <c r="D73" s="49" t="s">
        <v>140</v>
      </c>
      <c r="E73" s="50" t="s">
        <v>141</v>
      </c>
      <c r="F73" s="51">
        <v>9</v>
      </c>
      <c r="G73" s="52" t="str">
        <f t="shared" si="0"/>
        <v>Y</v>
      </c>
      <c r="H73" s="51">
        <v>0</v>
      </c>
      <c r="I73" s="52" t="str">
        <f t="shared" si="1"/>
        <v>N</v>
      </c>
      <c r="J73" s="51">
        <v>0</v>
      </c>
      <c r="K73" s="52" t="str">
        <f t="shared" si="2"/>
        <v>N</v>
      </c>
      <c r="L73" s="52"/>
      <c r="M73" s="51">
        <v>5</v>
      </c>
      <c r="N73" s="52" t="str">
        <f t="shared" si="3"/>
        <v>N</v>
      </c>
      <c r="O73" s="51">
        <v>3</v>
      </c>
      <c r="P73" s="52" t="str">
        <f t="shared" si="4"/>
        <v>N</v>
      </c>
      <c r="Q73" s="51">
        <v>0</v>
      </c>
      <c r="R73" s="52" t="str">
        <f t="shared" si="5"/>
        <v>N</v>
      </c>
      <c r="S73" s="53"/>
      <c r="T73" s="53"/>
      <c r="U73" s="46"/>
      <c r="V73" s="46"/>
      <c r="W73" s="46"/>
      <c r="X73" s="46"/>
      <c r="Y73" s="46"/>
      <c r="Z73" s="46"/>
    </row>
    <row r="74" spans="1:26" ht="21" customHeight="1">
      <c r="A74" s="46"/>
      <c r="B74" s="47"/>
      <c r="C74" s="48">
        <v>62</v>
      </c>
      <c r="D74" s="49" t="s">
        <v>142</v>
      </c>
      <c r="E74" s="50" t="s">
        <v>143</v>
      </c>
      <c r="F74" s="51">
        <v>10</v>
      </c>
      <c r="G74" s="52" t="str">
        <f t="shared" si="0"/>
        <v>Y</v>
      </c>
      <c r="H74" s="51">
        <v>3</v>
      </c>
      <c r="I74" s="52" t="str">
        <f t="shared" si="1"/>
        <v>N</v>
      </c>
      <c r="J74" s="51">
        <v>3</v>
      </c>
      <c r="K74" s="52" t="str">
        <f t="shared" si="2"/>
        <v>N</v>
      </c>
      <c r="L74" s="52"/>
      <c r="M74" s="51">
        <v>10</v>
      </c>
      <c r="N74" s="52" t="str">
        <f t="shared" si="3"/>
        <v>Y</v>
      </c>
      <c r="O74" s="51">
        <v>0</v>
      </c>
      <c r="P74" s="52" t="str">
        <f t="shared" si="4"/>
        <v>N</v>
      </c>
      <c r="Q74" s="51">
        <v>6</v>
      </c>
      <c r="R74" s="52" t="str">
        <f t="shared" si="5"/>
        <v>Y</v>
      </c>
      <c r="S74" s="53"/>
      <c r="T74" s="53"/>
      <c r="U74" s="46"/>
      <c r="V74" s="46"/>
      <c r="W74" s="46"/>
      <c r="X74" s="46"/>
      <c r="Y74" s="46"/>
      <c r="Z74" s="46"/>
    </row>
    <row r="75" spans="1:26" ht="21" customHeight="1">
      <c r="A75" s="46"/>
      <c r="B75" s="47"/>
      <c r="C75" s="48">
        <v>63</v>
      </c>
      <c r="D75" s="49" t="s">
        <v>144</v>
      </c>
      <c r="E75" s="50" t="s">
        <v>145</v>
      </c>
      <c r="F75" s="51">
        <v>2</v>
      </c>
      <c r="G75" s="52" t="str">
        <f t="shared" si="0"/>
        <v>N</v>
      </c>
      <c r="H75" s="51">
        <v>0</v>
      </c>
      <c r="I75" s="52" t="str">
        <f t="shared" si="1"/>
        <v>N</v>
      </c>
      <c r="J75" s="51">
        <v>3</v>
      </c>
      <c r="K75" s="52" t="str">
        <f t="shared" si="2"/>
        <v>N</v>
      </c>
      <c r="L75" s="52"/>
      <c r="M75" s="51">
        <v>8</v>
      </c>
      <c r="N75" s="52" t="str">
        <f t="shared" si="3"/>
        <v>Y</v>
      </c>
      <c r="O75" s="51">
        <v>6</v>
      </c>
      <c r="P75" s="52" t="str">
        <f t="shared" si="4"/>
        <v>Y</v>
      </c>
      <c r="Q75" s="51">
        <v>0</v>
      </c>
      <c r="R75" s="52" t="str">
        <f t="shared" si="5"/>
        <v>N</v>
      </c>
      <c r="S75" s="53"/>
      <c r="T75" s="53"/>
      <c r="U75" s="46"/>
      <c r="V75" s="46"/>
      <c r="W75" s="46"/>
      <c r="X75" s="46"/>
      <c r="Y75" s="46"/>
      <c r="Z75" s="46"/>
    </row>
    <row r="76" spans="1:26" ht="21" customHeight="1">
      <c r="A76" s="46"/>
      <c r="B76" s="47"/>
      <c r="C76" s="48">
        <v>64</v>
      </c>
      <c r="D76" s="49" t="s">
        <v>146</v>
      </c>
      <c r="E76" s="55" t="s">
        <v>147</v>
      </c>
      <c r="F76" s="51"/>
      <c r="G76" s="52" t="str">
        <f t="shared" si="0"/>
        <v>NA</v>
      </c>
      <c r="H76" s="51"/>
      <c r="I76" s="52" t="str">
        <f t="shared" si="1"/>
        <v>NA</v>
      </c>
      <c r="J76" s="51"/>
      <c r="K76" s="52" t="str">
        <f t="shared" si="2"/>
        <v>NA</v>
      </c>
      <c r="L76" s="52"/>
      <c r="M76" s="51">
        <v>10</v>
      </c>
      <c r="N76" s="52" t="str">
        <f t="shared" si="3"/>
        <v>Y</v>
      </c>
      <c r="O76" s="51">
        <v>10</v>
      </c>
      <c r="P76" s="52" t="str">
        <f t="shared" si="4"/>
        <v>Y</v>
      </c>
      <c r="Q76" s="51">
        <v>1</v>
      </c>
      <c r="R76" s="52" t="str">
        <f t="shared" si="5"/>
        <v>N</v>
      </c>
      <c r="S76" s="53"/>
      <c r="T76" s="53"/>
      <c r="U76" s="46"/>
      <c r="V76" s="46"/>
      <c r="W76" s="46"/>
      <c r="X76" s="46"/>
      <c r="Y76" s="46"/>
      <c r="Z76" s="46"/>
    </row>
    <row r="77" spans="1:26" ht="21" customHeight="1">
      <c r="A77" s="46"/>
      <c r="B77" s="47"/>
      <c r="C77" s="48">
        <v>65</v>
      </c>
      <c r="D77" s="49" t="s">
        <v>148</v>
      </c>
      <c r="E77" s="55" t="s">
        <v>149</v>
      </c>
      <c r="F77" s="51"/>
      <c r="G77" s="52" t="str">
        <f t="shared" si="0"/>
        <v>NA</v>
      </c>
      <c r="H77" s="51"/>
      <c r="I77" s="52" t="str">
        <f t="shared" si="1"/>
        <v>NA</v>
      </c>
      <c r="J77" s="51"/>
      <c r="K77" s="52" t="str">
        <f t="shared" si="2"/>
        <v>NA</v>
      </c>
      <c r="L77" s="52"/>
      <c r="M77" s="51">
        <v>8</v>
      </c>
      <c r="N77" s="52" t="str">
        <f t="shared" si="3"/>
        <v>Y</v>
      </c>
      <c r="O77" s="51">
        <v>7</v>
      </c>
      <c r="P77" s="52" t="str">
        <f t="shared" si="4"/>
        <v>Y</v>
      </c>
      <c r="Q77" s="51">
        <v>2</v>
      </c>
      <c r="R77" s="52" t="str">
        <f t="shared" si="5"/>
        <v>N</v>
      </c>
      <c r="S77" s="53"/>
      <c r="T77" s="53"/>
      <c r="U77" s="46"/>
      <c r="V77" s="46"/>
      <c r="W77" s="46"/>
      <c r="X77" s="46"/>
      <c r="Y77" s="46"/>
      <c r="Z77" s="46"/>
    </row>
    <row r="78" spans="1:26" ht="21" customHeight="1">
      <c r="A78" s="46"/>
      <c r="B78" s="47"/>
      <c r="C78" s="48">
        <v>66</v>
      </c>
      <c r="D78" s="49" t="s">
        <v>150</v>
      </c>
      <c r="E78" s="55" t="s">
        <v>151</v>
      </c>
      <c r="F78" s="51"/>
      <c r="G78" s="52" t="str">
        <f t="shared" si="0"/>
        <v>NA</v>
      </c>
      <c r="H78" s="51"/>
      <c r="I78" s="52" t="str">
        <f t="shared" si="1"/>
        <v>NA</v>
      </c>
      <c r="J78" s="51"/>
      <c r="K78" s="52" t="str">
        <f t="shared" si="2"/>
        <v>NA</v>
      </c>
      <c r="L78" s="52"/>
      <c r="M78" s="51">
        <v>6</v>
      </c>
      <c r="N78" s="52" t="str">
        <f t="shared" si="3"/>
        <v>Y</v>
      </c>
      <c r="O78" s="51">
        <v>10</v>
      </c>
      <c r="P78" s="52" t="str">
        <f t="shared" si="4"/>
        <v>Y</v>
      </c>
      <c r="Q78" s="51">
        <v>0</v>
      </c>
      <c r="R78" s="52" t="str">
        <f t="shared" si="5"/>
        <v>N</v>
      </c>
      <c r="S78" s="53"/>
      <c r="T78" s="53"/>
      <c r="U78" s="46"/>
      <c r="V78" s="46"/>
      <c r="W78" s="46"/>
      <c r="X78" s="46"/>
      <c r="Y78" s="46"/>
      <c r="Z78" s="46"/>
    </row>
    <row r="79" spans="1:26" ht="21" customHeight="1">
      <c r="A79" s="46"/>
      <c r="B79" s="47"/>
      <c r="C79" s="48">
        <v>67</v>
      </c>
      <c r="D79" s="49" t="s">
        <v>152</v>
      </c>
      <c r="E79" s="55" t="s">
        <v>153</v>
      </c>
      <c r="F79" s="51"/>
      <c r="G79" s="52" t="str">
        <f t="shared" si="0"/>
        <v>NA</v>
      </c>
      <c r="H79" s="51"/>
      <c r="I79" s="52" t="str">
        <f t="shared" si="1"/>
        <v>NA</v>
      </c>
      <c r="J79" s="51"/>
      <c r="K79" s="52" t="str">
        <f t="shared" si="2"/>
        <v>NA</v>
      </c>
      <c r="L79" s="52"/>
      <c r="M79" s="51">
        <v>8</v>
      </c>
      <c r="N79" s="52" t="str">
        <f t="shared" si="3"/>
        <v>Y</v>
      </c>
      <c r="O79" s="51">
        <v>4</v>
      </c>
      <c r="P79" s="52" t="str">
        <f t="shared" si="4"/>
        <v>N</v>
      </c>
      <c r="Q79" s="51">
        <v>1</v>
      </c>
      <c r="R79" s="52" t="str">
        <f t="shared" si="5"/>
        <v>N</v>
      </c>
      <c r="S79" s="53"/>
      <c r="T79" s="53"/>
      <c r="U79" s="46"/>
      <c r="V79" s="46"/>
      <c r="W79" s="46"/>
      <c r="X79" s="46"/>
      <c r="Y79" s="46"/>
      <c r="Z79" s="46"/>
    </row>
    <row r="80" spans="1:26" ht="21" customHeight="1">
      <c r="A80" s="46"/>
      <c r="B80" s="47"/>
      <c r="C80" s="48">
        <v>68</v>
      </c>
      <c r="D80" s="49" t="s">
        <v>154</v>
      </c>
      <c r="E80" s="55" t="s">
        <v>155</v>
      </c>
      <c r="F80" s="51"/>
      <c r="G80" s="52" t="str">
        <f t="shared" si="0"/>
        <v>NA</v>
      </c>
      <c r="H80" s="51"/>
      <c r="I80" s="52" t="str">
        <f t="shared" si="1"/>
        <v>NA</v>
      </c>
      <c r="J80" s="51"/>
      <c r="K80" s="52" t="str">
        <f t="shared" si="2"/>
        <v>NA</v>
      </c>
      <c r="L80" s="52"/>
      <c r="M80" s="51">
        <v>3</v>
      </c>
      <c r="N80" s="52" t="str">
        <f t="shared" si="3"/>
        <v>N</v>
      </c>
      <c r="O80" s="51">
        <v>4</v>
      </c>
      <c r="P80" s="52" t="str">
        <f t="shared" si="4"/>
        <v>N</v>
      </c>
      <c r="Q80" s="51">
        <v>2</v>
      </c>
      <c r="R80" s="52" t="str">
        <f t="shared" si="5"/>
        <v>N</v>
      </c>
      <c r="S80" s="53"/>
      <c r="T80" s="53"/>
      <c r="U80" s="46"/>
      <c r="V80" s="46"/>
      <c r="W80" s="46"/>
      <c r="X80" s="46"/>
      <c r="Y80" s="46"/>
      <c r="Z80" s="46"/>
    </row>
    <row r="81" spans="1:26" ht="21" customHeight="1">
      <c r="A81" s="46"/>
      <c r="B81" s="47"/>
      <c r="C81" s="48">
        <v>69</v>
      </c>
      <c r="D81" s="49" t="s">
        <v>156</v>
      </c>
      <c r="E81" s="55" t="s">
        <v>157</v>
      </c>
      <c r="F81" s="51"/>
      <c r="G81" s="52" t="str">
        <f t="shared" si="0"/>
        <v>NA</v>
      </c>
      <c r="H81" s="51"/>
      <c r="I81" s="52" t="str">
        <f t="shared" si="1"/>
        <v>NA</v>
      </c>
      <c r="J81" s="51"/>
      <c r="K81" s="52" t="str">
        <f t="shared" si="2"/>
        <v>NA</v>
      </c>
      <c r="L81" s="52"/>
      <c r="M81" s="51">
        <v>10</v>
      </c>
      <c r="N81" s="52" t="str">
        <f t="shared" si="3"/>
        <v>Y</v>
      </c>
      <c r="O81" s="51">
        <v>8</v>
      </c>
      <c r="P81" s="52" t="str">
        <f t="shared" si="4"/>
        <v>Y</v>
      </c>
      <c r="Q81" s="51">
        <v>0</v>
      </c>
      <c r="R81" s="52" t="str">
        <f t="shared" si="5"/>
        <v>N</v>
      </c>
      <c r="S81" s="53"/>
      <c r="T81" s="53"/>
      <c r="U81" s="46"/>
      <c r="V81" s="46"/>
      <c r="W81" s="46"/>
      <c r="X81" s="46"/>
      <c r="Y81" s="46"/>
      <c r="Z81" s="46"/>
    </row>
    <row r="82" spans="1:26" ht="21" customHeight="1">
      <c r="A82" s="46"/>
      <c r="B82" s="47"/>
      <c r="C82" s="48">
        <v>70</v>
      </c>
      <c r="D82" s="49" t="s">
        <v>158</v>
      </c>
      <c r="E82" s="55" t="s">
        <v>159</v>
      </c>
      <c r="F82" s="51"/>
      <c r="G82" s="52" t="str">
        <f t="shared" si="0"/>
        <v>NA</v>
      </c>
      <c r="H82" s="51"/>
      <c r="I82" s="52" t="str">
        <f t="shared" si="1"/>
        <v>NA</v>
      </c>
      <c r="J82" s="51"/>
      <c r="K82" s="52" t="str">
        <f t="shared" si="2"/>
        <v>NA</v>
      </c>
      <c r="L82" s="52"/>
      <c r="M82" s="51">
        <v>10</v>
      </c>
      <c r="N82" s="52" t="str">
        <f t="shared" si="3"/>
        <v>Y</v>
      </c>
      <c r="O82" s="51">
        <v>8</v>
      </c>
      <c r="P82" s="52" t="str">
        <f t="shared" si="4"/>
        <v>Y</v>
      </c>
      <c r="Q82" s="51">
        <v>3</v>
      </c>
      <c r="R82" s="52" t="str">
        <f t="shared" si="5"/>
        <v>N</v>
      </c>
      <c r="S82" s="53"/>
      <c r="T82" s="53"/>
      <c r="U82" s="46"/>
      <c r="V82" s="46"/>
      <c r="W82" s="46"/>
      <c r="X82" s="46"/>
      <c r="Y82" s="46"/>
      <c r="Z82" s="46"/>
    </row>
    <row r="83" spans="1:26" ht="21" customHeight="1">
      <c r="A83" s="46"/>
      <c r="B83" s="47"/>
      <c r="C83" s="48">
        <v>71</v>
      </c>
      <c r="D83" s="49" t="s">
        <v>160</v>
      </c>
      <c r="E83" s="55" t="s">
        <v>161</v>
      </c>
      <c r="F83" s="51"/>
      <c r="G83" s="52" t="str">
        <f t="shared" si="0"/>
        <v>NA</v>
      </c>
      <c r="H83" s="51"/>
      <c r="I83" s="52" t="str">
        <f t="shared" si="1"/>
        <v>NA</v>
      </c>
      <c r="J83" s="51"/>
      <c r="K83" s="52" t="str">
        <f t="shared" si="2"/>
        <v>NA</v>
      </c>
      <c r="L83" s="52"/>
      <c r="M83" s="51">
        <v>4</v>
      </c>
      <c r="N83" s="52" t="str">
        <f t="shared" si="3"/>
        <v>N</v>
      </c>
      <c r="O83" s="51">
        <v>10</v>
      </c>
      <c r="P83" s="52" t="str">
        <f t="shared" si="4"/>
        <v>Y</v>
      </c>
      <c r="Q83" s="51">
        <v>0</v>
      </c>
      <c r="R83" s="52" t="str">
        <f t="shared" si="5"/>
        <v>N</v>
      </c>
      <c r="S83" s="53"/>
      <c r="T83" s="53"/>
      <c r="U83" s="46"/>
      <c r="V83" s="46"/>
      <c r="W83" s="46"/>
      <c r="X83" s="46"/>
      <c r="Y83" s="46"/>
      <c r="Z83" s="46"/>
    </row>
    <row r="84" spans="1:26" ht="21" customHeight="1">
      <c r="A84" s="46"/>
      <c r="B84" s="47"/>
      <c r="C84" s="48">
        <v>72</v>
      </c>
      <c r="D84" s="49" t="s">
        <v>162</v>
      </c>
      <c r="E84" s="55" t="s">
        <v>163</v>
      </c>
      <c r="F84" s="51"/>
      <c r="G84" s="52" t="str">
        <f t="shared" si="0"/>
        <v>NA</v>
      </c>
      <c r="H84" s="51"/>
      <c r="I84" s="52" t="str">
        <f t="shared" si="1"/>
        <v>NA</v>
      </c>
      <c r="J84" s="51"/>
      <c r="K84" s="52" t="str">
        <f t="shared" si="2"/>
        <v>NA</v>
      </c>
      <c r="L84" s="52"/>
      <c r="M84" s="51">
        <v>8</v>
      </c>
      <c r="N84" s="52" t="str">
        <f t="shared" si="3"/>
        <v>Y</v>
      </c>
      <c r="O84" s="51">
        <v>4</v>
      </c>
      <c r="P84" s="52" t="str">
        <f t="shared" si="4"/>
        <v>N</v>
      </c>
      <c r="Q84" s="51">
        <v>8</v>
      </c>
      <c r="R84" s="52" t="str">
        <f t="shared" si="5"/>
        <v>Y</v>
      </c>
      <c r="S84" s="53"/>
      <c r="T84" s="53"/>
      <c r="U84" s="46"/>
      <c r="V84" s="46"/>
      <c r="W84" s="46"/>
      <c r="X84" s="46"/>
      <c r="Y84" s="46"/>
      <c r="Z84" s="46"/>
    </row>
    <row r="85" spans="1:26" ht="21" customHeight="1">
      <c r="A85" s="46"/>
      <c r="B85" s="47"/>
      <c r="C85" s="48">
        <v>73</v>
      </c>
      <c r="D85" s="49" t="s">
        <v>164</v>
      </c>
      <c r="E85" s="55" t="s">
        <v>165</v>
      </c>
      <c r="F85" s="51"/>
      <c r="G85" s="52" t="str">
        <f t="shared" si="0"/>
        <v>NA</v>
      </c>
      <c r="H85" s="51"/>
      <c r="I85" s="52" t="str">
        <f t="shared" si="1"/>
        <v>NA</v>
      </c>
      <c r="J85" s="51"/>
      <c r="K85" s="52" t="str">
        <f t="shared" si="2"/>
        <v>NA</v>
      </c>
      <c r="L85" s="52"/>
      <c r="M85" s="51">
        <v>6</v>
      </c>
      <c r="N85" s="52" t="str">
        <f t="shared" si="3"/>
        <v>Y</v>
      </c>
      <c r="O85" s="51">
        <v>8</v>
      </c>
      <c r="P85" s="52" t="str">
        <f t="shared" si="4"/>
        <v>Y</v>
      </c>
      <c r="Q85" s="51">
        <v>0</v>
      </c>
      <c r="R85" s="52" t="str">
        <f t="shared" si="5"/>
        <v>N</v>
      </c>
      <c r="S85" s="53"/>
      <c r="T85" s="53"/>
      <c r="U85" s="46"/>
      <c r="V85" s="46"/>
      <c r="W85" s="46"/>
      <c r="X85" s="46"/>
      <c r="Y85" s="46"/>
      <c r="Z85" s="46"/>
    </row>
    <row r="86" spans="1:26" ht="21" customHeight="1">
      <c r="C86" s="57"/>
      <c r="D86" s="130" t="s">
        <v>190</v>
      </c>
      <c r="E86" s="120"/>
      <c r="F86" s="58">
        <f>COUNT(F13:F85)</f>
        <v>56</v>
      </c>
      <c r="G86" s="59"/>
      <c r="H86" s="58">
        <f>COUNT(H13:H85)</f>
        <v>56</v>
      </c>
      <c r="I86" s="59"/>
      <c r="J86" s="58">
        <f>COUNT(J13:J85)</f>
        <v>56</v>
      </c>
      <c r="K86" s="59"/>
      <c r="L86" s="59"/>
      <c r="M86" s="58">
        <f>COUNT(M13:M85)</f>
        <v>65</v>
      </c>
      <c r="N86" s="52"/>
      <c r="O86" s="58">
        <f>COUNT(O13:O85)</f>
        <v>65</v>
      </c>
      <c r="P86" s="59"/>
      <c r="Q86" s="58">
        <f>COUNT(Q13:Q85)</f>
        <v>65</v>
      </c>
      <c r="R86" s="59"/>
    </row>
    <row r="87" spans="1:26" ht="21" customHeight="1">
      <c r="C87" s="57"/>
      <c r="D87" s="131" t="s">
        <v>191</v>
      </c>
      <c r="E87" s="118"/>
      <c r="F87" s="43"/>
      <c r="G87" s="48">
        <f>COUNTIF(G13:G85,"Y")</f>
        <v>21</v>
      </c>
      <c r="H87" s="43"/>
      <c r="I87" s="48">
        <f>COUNTIF(I13:I85,"Y")</f>
        <v>7</v>
      </c>
      <c r="J87" s="43"/>
      <c r="K87" s="48">
        <f>COUNTIF(K13:K85,"Y")</f>
        <v>4</v>
      </c>
      <c r="L87" s="48"/>
      <c r="M87" s="43"/>
      <c r="N87" s="48">
        <f>COUNTIF(N13:N85,"Y")</f>
        <v>51</v>
      </c>
      <c r="O87" s="43"/>
      <c r="P87" s="48">
        <f>COUNTIF(P13:P85,"Y")</f>
        <v>50</v>
      </c>
      <c r="Q87" s="43"/>
      <c r="R87" s="48">
        <f>COUNTIF(R13:R85,"Y")</f>
        <v>6</v>
      </c>
    </row>
    <row r="88" spans="1:26" ht="21" customHeight="1">
      <c r="C88" s="57"/>
      <c r="D88" s="131" t="s">
        <v>192</v>
      </c>
      <c r="E88" s="118"/>
      <c r="F88" s="60"/>
      <c r="G88" s="48">
        <f>COUNTIF(G13:G85,"N")</f>
        <v>35</v>
      </c>
      <c r="H88" s="60"/>
      <c r="I88" s="48">
        <f>COUNTIF(I13:I85,"N")</f>
        <v>49</v>
      </c>
      <c r="J88" s="60"/>
      <c r="K88" s="48">
        <f>COUNTIF(K13:K85,"N")</f>
        <v>52</v>
      </c>
      <c r="L88" s="48"/>
      <c r="M88" s="60"/>
      <c r="N88" s="48">
        <f>COUNTIF(N13:N85,"N")</f>
        <v>14</v>
      </c>
      <c r="O88" s="60"/>
      <c r="P88" s="48">
        <f>COUNTIF(P13:P85,"N")</f>
        <v>15</v>
      </c>
      <c r="Q88" s="60"/>
      <c r="R88" s="48">
        <f>COUNTIF(R13:R85,"N")</f>
        <v>59</v>
      </c>
    </row>
    <row r="89" spans="1:26" ht="21" customHeight="1">
      <c r="C89" s="57"/>
      <c r="D89" s="131" t="s">
        <v>193</v>
      </c>
      <c r="E89" s="118"/>
      <c r="F89" s="51"/>
      <c r="G89" s="48">
        <f>COUNTIF(G13:G85,"NA")</f>
        <v>17</v>
      </c>
      <c r="H89" s="51"/>
      <c r="I89" s="48">
        <f>COUNTIF(I13:I85,"NA")</f>
        <v>17</v>
      </c>
      <c r="J89" s="51"/>
      <c r="K89" s="48">
        <f>COUNTIF(K13:K85,"NA")</f>
        <v>17</v>
      </c>
      <c r="L89" s="48"/>
      <c r="M89" s="51"/>
      <c r="N89" s="48">
        <f>COUNTIF(N13:N85,"NA")</f>
        <v>8</v>
      </c>
      <c r="O89" s="51"/>
      <c r="P89" s="48">
        <f>COUNTIF(P13:P85,"NA")</f>
        <v>8</v>
      </c>
      <c r="Q89" s="51"/>
      <c r="R89" s="48">
        <f>COUNTIF(R13:R85,"NA")</f>
        <v>8</v>
      </c>
    </row>
    <row r="90" spans="1:26" ht="21" customHeight="1">
      <c r="C90" s="57"/>
      <c r="D90" s="124" t="s">
        <v>194</v>
      </c>
      <c r="E90" s="118"/>
      <c r="F90" s="61"/>
      <c r="G90" s="62">
        <f>G87/F86</f>
        <v>0.375</v>
      </c>
      <c r="H90" s="61"/>
      <c r="I90" s="62">
        <f>I87/H86</f>
        <v>0.125</v>
      </c>
      <c r="J90" s="61"/>
      <c r="K90" s="62">
        <f>K87/J86</f>
        <v>7.1428571428571425E-2</v>
      </c>
      <c r="L90" s="62"/>
      <c r="M90" s="61"/>
      <c r="N90" s="62">
        <f>N87/M86</f>
        <v>0.7846153846153846</v>
      </c>
      <c r="O90" s="61"/>
      <c r="P90" s="62">
        <f>P87/O86</f>
        <v>0.76923076923076927</v>
      </c>
      <c r="Q90" s="61"/>
      <c r="R90" s="62">
        <f>R87/Q86</f>
        <v>9.2307692307692313E-2</v>
      </c>
    </row>
    <row r="91" spans="1:26" ht="21" customHeight="1">
      <c r="C91" s="57"/>
      <c r="D91" s="54"/>
      <c r="E91" s="54"/>
      <c r="F91" s="54"/>
      <c r="G91" s="54"/>
      <c r="H91" s="54"/>
      <c r="I91" s="54"/>
      <c r="J91" s="63"/>
      <c r="K91" s="54"/>
      <c r="L91" s="54"/>
      <c r="M91" s="54"/>
      <c r="N91" s="54"/>
      <c r="O91" s="54"/>
      <c r="P91" s="54"/>
      <c r="Q91" s="54"/>
      <c r="R91" s="54"/>
    </row>
    <row r="92" spans="1:26" ht="21" customHeight="1">
      <c r="C92" s="57"/>
      <c r="D92" s="124" t="s">
        <v>195</v>
      </c>
      <c r="E92" s="118"/>
      <c r="F92" s="64">
        <f>AVERAGE(G90,I90,K90,N90,P90,R90)</f>
        <v>0.36959706959706962</v>
      </c>
      <c r="G92" s="54"/>
      <c r="H92" s="54"/>
      <c r="I92" s="63"/>
      <c r="J92" s="54"/>
      <c r="K92" s="54"/>
      <c r="L92" s="54"/>
      <c r="M92" s="54"/>
      <c r="N92" s="54"/>
      <c r="O92" s="54"/>
      <c r="P92" s="54"/>
      <c r="Q92" s="54"/>
      <c r="R92" s="54"/>
    </row>
    <row r="93" spans="1:26" ht="21" customHeight="1">
      <c r="C93" s="57"/>
      <c r="D93" s="125" t="s">
        <v>196</v>
      </c>
      <c r="E93" s="118"/>
      <c r="F93" s="65">
        <v>0</v>
      </c>
      <c r="G93" s="66"/>
      <c r="H93" s="66"/>
      <c r="I93" s="54"/>
      <c r="J93" s="54"/>
      <c r="K93" s="54"/>
      <c r="L93" s="54"/>
      <c r="M93" s="54"/>
      <c r="N93" s="54"/>
      <c r="O93" s="54"/>
      <c r="P93" s="54"/>
      <c r="Q93" s="54"/>
      <c r="R93" s="54"/>
    </row>
    <row r="94" spans="1:26" ht="15.75" customHeight="1">
      <c r="C94" s="67"/>
    </row>
    <row r="95" spans="1:26" ht="15.75" customHeight="1">
      <c r="C95" s="67"/>
    </row>
    <row r="96" spans="1:26" ht="15.75" customHeight="1">
      <c r="C96" s="67"/>
    </row>
    <row r="97" spans="3:3" ht="15.75" customHeight="1">
      <c r="C97" s="67"/>
    </row>
    <row r="98" spans="3:3" ht="15.75" customHeight="1">
      <c r="C98" s="67"/>
    </row>
    <row r="99" spans="3:3" ht="15.75" customHeight="1">
      <c r="C99" s="67"/>
    </row>
    <row r="100" spans="3:3" ht="15.75" customHeight="1">
      <c r="C100" s="67"/>
    </row>
    <row r="101" spans="3:3" ht="15.75" customHeight="1">
      <c r="C101" s="67"/>
    </row>
    <row r="102" spans="3:3" ht="15.75" customHeight="1">
      <c r="C102" s="67"/>
    </row>
    <row r="103" spans="3:3" ht="15.75" customHeight="1">
      <c r="C103" s="67"/>
    </row>
    <row r="104" spans="3:3" ht="15.75" customHeight="1"/>
    <row r="105" spans="3:3" ht="15.75" customHeight="1"/>
    <row r="106" spans="3:3" ht="15.75" customHeight="1"/>
    <row r="107" spans="3:3" ht="15.75" customHeight="1"/>
    <row r="108" spans="3:3" ht="15.75" customHeight="1"/>
    <row r="109" spans="3:3" ht="15.75" customHeight="1"/>
    <row r="110" spans="3:3" ht="15.75" customHeight="1"/>
    <row r="111" spans="3:3" ht="15.75" customHeight="1"/>
    <row r="112" spans="3:3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spans="6:6" ht="15.75" customHeight="1"/>
    <row r="130" spans="6:6" ht="15.75" customHeight="1"/>
    <row r="131" spans="6:6" ht="15.75" customHeight="1"/>
    <row r="132" spans="6:6" ht="15.75" customHeight="1"/>
    <row r="133" spans="6:6" ht="15.75" customHeight="1"/>
    <row r="134" spans="6:6" ht="15.75" customHeight="1"/>
    <row r="135" spans="6:6" ht="15.75" customHeight="1"/>
    <row r="136" spans="6:6" ht="15.75" customHeight="1"/>
    <row r="137" spans="6:6" ht="15.75" customHeight="1"/>
    <row r="138" spans="6:6" ht="15.75" customHeight="1"/>
    <row r="139" spans="6:6" ht="15.75" customHeight="1"/>
    <row r="140" spans="6:6" ht="15.75" customHeight="1">
      <c r="F140" t="s">
        <v>197</v>
      </c>
    </row>
    <row r="141" spans="6:6" ht="15.75" customHeight="1"/>
    <row r="142" spans="6:6" ht="15.75" customHeight="1"/>
    <row r="143" spans="6:6" ht="15.75" customHeight="1"/>
    <row r="144" spans="6:6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E4:F4"/>
    <mergeCell ref="G4:H4"/>
    <mergeCell ref="I4:K4"/>
    <mergeCell ref="E5:F5"/>
    <mergeCell ref="G5:H5"/>
    <mergeCell ref="I5:K5"/>
    <mergeCell ref="E6:F6"/>
    <mergeCell ref="I11:I12"/>
    <mergeCell ref="K11:K12"/>
    <mergeCell ref="N11:N12"/>
    <mergeCell ref="P11:P12"/>
    <mergeCell ref="G6:H6"/>
    <mergeCell ref="I6:K6"/>
    <mergeCell ref="B10:B12"/>
    <mergeCell ref="C10:C12"/>
    <mergeCell ref="D10:D12"/>
    <mergeCell ref="F10:K10"/>
    <mergeCell ref="M10:R10"/>
    <mergeCell ref="R11:R12"/>
    <mergeCell ref="D92:E92"/>
    <mergeCell ref="D93:E93"/>
    <mergeCell ref="E10:E12"/>
    <mergeCell ref="G11:G12"/>
    <mergeCell ref="D86:E86"/>
    <mergeCell ref="D87:E87"/>
    <mergeCell ref="D88:E88"/>
    <mergeCell ref="D89:E89"/>
    <mergeCell ref="D90:E9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000"/>
  <sheetViews>
    <sheetView tabSelected="1" topLeftCell="A81" workbookViewId="0">
      <selection activeCell="F98" sqref="F98"/>
    </sheetView>
  </sheetViews>
  <sheetFormatPr defaultColWidth="14.44140625" defaultRowHeight="15" customHeight="1"/>
  <cols>
    <col min="1" max="2" width="8.6640625" customWidth="1"/>
    <col min="3" max="3" width="16.6640625" customWidth="1"/>
    <col min="4" max="4" width="31.33203125" customWidth="1"/>
    <col min="5" max="5" width="14.6640625" customWidth="1"/>
    <col min="6" max="6" width="13.109375" customWidth="1"/>
    <col min="7" max="26" width="8.6640625" customWidth="1"/>
  </cols>
  <sheetData>
    <row r="2" spans="2:10" ht="17.399999999999999">
      <c r="C2" s="121" t="s">
        <v>0</v>
      </c>
      <c r="D2" s="122"/>
      <c r="E2" s="122"/>
      <c r="F2" s="122"/>
      <c r="G2" s="122"/>
    </row>
    <row r="3" spans="2:10" ht="14.4"/>
    <row r="4" spans="2:10" ht="18">
      <c r="B4" s="33"/>
      <c r="C4" s="68" t="s">
        <v>1</v>
      </c>
      <c r="D4" s="143" t="s">
        <v>198</v>
      </c>
      <c r="E4" s="136"/>
      <c r="F4" s="144" t="s">
        <v>3</v>
      </c>
      <c r="G4" s="136"/>
      <c r="H4" s="145" t="s">
        <v>4</v>
      </c>
      <c r="I4" s="140"/>
      <c r="J4" s="136"/>
    </row>
    <row r="5" spans="2:10" ht="18">
      <c r="B5" s="37"/>
      <c r="C5" s="68" t="s">
        <v>5</v>
      </c>
      <c r="D5" s="143" t="s">
        <v>6</v>
      </c>
      <c r="E5" s="136"/>
      <c r="F5" s="144" t="s">
        <v>7</v>
      </c>
      <c r="G5" s="136"/>
      <c r="H5" s="145" t="s">
        <v>8</v>
      </c>
      <c r="I5" s="140"/>
      <c r="J5" s="136"/>
    </row>
    <row r="6" spans="2:10" ht="18">
      <c r="B6" s="37"/>
      <c r="C6" s="68" t="s">
        <v>9</v>
      </c>
      <c r="D6" s="143" t="s">
        <v>10</v>
      </c>
      <c r="E6" s="136"/>
      <c r="F6" s="144" t="s">
        <v>11</v>
      </c>
      <c r="G6" s="136"/>
      <c r="H6" s="145" t="s">
        <v>12</v>
      </c>
      <c r="I6" s="140"/>
      <c r="J6" s="136"/>
    </row>
    <row r="7" spans="2:10" ht="18">
      <c r="B7" s="39"/>
      <c r="D7" s="40"/>
      <c r="E7" s="40"/>
      <c r="F7" s="40"/>
    </row>
    <row r="8" spans="2:10" ht="18">
      <c r="B8" s="39"/>
      <c r="C8" s="121" t="s">
        <v>199</v>
      </c>
      <c r="D8" s="122"/>
      <c r="E8" s="122"/>
      <c r="F8" s="122"/>
      <c r="G8" s="122"/>
    </row>
    <row r="9" spans="2:10" ht="14.4"/>
    <row r="10" spans="2:10" ht="17.399999999999999">
      <c r="B10" s="16" t="s">
        <v>13</v>
      </c>
      <c r="C10" s="132" t="s">
        <v>14</v>
      </c>
      <c r="D10" s="132" t="s">
        <v>15</v>
      </c>
      <c r="E10" s="69"/>
      <c r="F10" s="146" t="s">
        <v>200</v>
      </c>
      <c r="G10" s="134"/>
      <c r="H10" s="134"/>
      <c r="I10" s="134"/>
      <c r="J10" s="118"/>
    </row>
    <row r="11" spans="2:10" ht="15.6">
      <c r="B11" s="70"/>
      <c r="C11" s="127"/>
      <c r="D11" s="127"/>
      <c r="E11" s="71"/>
      <c r="F11" s="71"/>
      <c r="G11" s="71"/>
      <c r="H11" s="71"/>
      <c r="I11" s="71"/>
      <c r="J11" s="71"/>
    </row>
    <row r="12" spans="2:10" ht="15.6">
      <c r="B12" s="72"/>
      <c r="C12" s="128"/>
      <c r="D12" s="128"/>
      <c r="E12" s="71" t="s">
        <v>184</v>
      </c>
      <c r="F12" s="71" t="s">
        <v>185</v>
      </c>
      <c r="G12" s="71" t="s">
        <v>186</v>
      </c>
      <c r="H12" s="71" t="s">
        <v>187</v>
      </c>
      <c r="I12" s="71" t="s">
        <v>188</v>
      </c>
      <c r="J12" s="71" t="s">
        <v>189</v>
      </c>
    </row>
    <row r="13" spans="2:10" ht="15.6">
      <c r="B13" s="73">
        <v>1</v>
      </c>
      <c r="C13" s="74" t="s">
        <v>20</v>
      </c>
      <c r="D13" s="75" t="s">
        <v>21</v>
      </c>
      <c r="E13" s="76">
        <v>2</v>
      </c>
      <c r="F13" s="76">
        <v>2</v>
      </c>
      <c r="G13" s="76">
        <v>3</v>
      </c>
      <c r="H13" s="76">
        <v>2</v>
      </c>
      <c r="I13" s="76">
        <v>2</v>
      </c>
      <c r="J13" s="76">
        <v>3</v>
      </c>
    </row>
    <row r="14" spans="2:10" ht="15.6">
      <c r="B14" s="77">
        <v>2</v>
      </c>
      <c r="C14" s="74" t="s">
        <v>22</v>
      </c>
      <c r="D14" s="75" t="s">
        <v>23</v>
      </c>
      <c r="E14" s="76">
        <v>1</v>
      </c>
      <c r="F14" s="76">
        <v>1</v>
      </c>
      <c r="G14" s="76">
        <v>1</v>
      </c>
      <c r="H14" s="76">
        <v>1</v>
      </c>
      <c r="I14" s="76">
        <v>1</v>
      </c>
      <c r="J14" s="76">
        <v>1</v>
      </c>
    </row>
    <row r="15" spans="2:10" ht="15.6">
      <c r="B15" s="77">
        <v>3</v>
      </c>
      <c r="C15" s="74" t="s">
        <v>24</v>
      </c>
      <c r="D15" s="75" t="s">
        <v>25</v>
      </c>
      <c r="E15" s="76">
        <v>2</v>
      </c>
      <c r="F15" s="76">
        <v>2</v>
      </c>
      <c r="G15" s="76">
        <v>3</v>
      </c>
      <c r="H15" s="76">
        <v>3</v>
      </c>
      <c r="I15" s="76">
        <v>2</v>
      </c>
      <c r="J15" s="76">
        <v>2</v>
      </c>
    </row>
    <row r="16" spans="2:10" ht="15.6">
      <c r="B16" s="77">
        <v>4</v>
      </c>
      <c r="C16" s="74" t="s">
        <v>26</v>
      </c>
      <c r="D16" s="75" t="s">
        <v>27</v>
      </c>
      <c r="E16" s="76">
        <v>2</v>
      </c>
      <c r="F16" s="76">
        <v>2</v>
      </c>
      <c r="G16" s="76">
        <v>2</v>
      </c>
      <c r="H16" s="76">
        <v>1</v>
      </c>
      <c r="I16" s="76">
        <v>2</v>
      </c>
      <c r="J16" s="76">
        <v>2</v>
      </c>
    </row>
    <row r="17" spans="2:10" ht="15.6">
      <c r="B17" s="77">
        <v>5</v>
      </c>
      <c r="C17" s="74" t="s">
        <v>28</v>
      </c>
      <c r="D17" s="75" t="s">
        <v>29</v>
      </c>
      <c r="E17" s="76">
        <v>2</v>
      </c>
      <c r="F17" s="76">
        <v>2</v>
      </c>
      <c r="G17" s="76">
        <v>2</v>
      </c>
      <c r="H17" s="76">
        <v>2</v>
      </c>
      <c r="I17" s="76">
        <v>2</v>
      </c>
      <c r="J17" s="76">
        <v>2</v>
      </c>
    </row>
    <row r="18" spans="2:10" ht="15.6">
      <c r="B18" s="77">
        <v>6</v>
      </c>
      <c r="C18" s="74" t="s">
        <v>30</v>
      </c>
      <c r="D18" s="78" t="s">
        <v>31</v>
      </c>
      <c r="E18" s="79">
        <v>3</v>
      </c>
      <c r="F18" s="79">
        <v>3</v>
      </c>
      <c r="G18" s="79">
        <v>3</v>
      </c>
      <c r="H18" s="79">
        <v>3</v>
      </c>
      <c r="I18" s="79">
        <v>2</v>
      </c>
      <c r="J18" s="79">
        <v>3</v>
      </c>
    </row>
    <row r="19" spans="2:10" ht="15.6">
      <c r="B19" s="77">
        <v>7</v>
      </c>
      <c r="C19" s="74" t="s">
        <v>32</v>
      </c>
      <c r="D19" s="78" t="s">
        <v>33</v>
      </c>
      <c r="E19" s="76">
        <v>2</v>
      </c>
      <c r="F19" s="76">
        <v>2</v>
      </c>
      <c r="G19" s="76">
        <v>2</v>
      </c>
      <c r="H19" s="76">
        <v>2</v>
      </c>
      <c r="I19" s="76">
        <v>2</v>
      </c>
      <c r="J19" s="76">
        <v>2</v>
      </c>
    </row>
    <row r="20" spans="2:10" ht="15.6">
      <c r="B20" s="77">
        <v>8</v>
      </c>
      <c r="C20" s="74" t="s">
        <v>34</v>
      </c>
      <c r="D20" s="78" t="s">
        <v>35</v>
      </c>
      <c r="E20" s="76">
        <v>3</v>
      </c>
      <c r="F20" s="76">
        <v>3</v>
      </c>
      <c r="G20" s="76">
        <v>3</v>
      </c>
      <c r="H20" s="76">
        <v>3</v>
      </c>
      <c r="I20" s="76">
        <v>3</v>
      </c>
      <c r="J20" s="76">
        <v>3</v>
      </c>
    </row>
    <row r="21" spans="2:10" ht="15.75" customHeight="1">
      <c r="B21" s="77">
        <v>9</v>
      </c>
      <c r="C21" s="74" t="s">
        <v>36</v>
      </c>
      <c r="D21" s="78" t="s">
        <v>37</v>
      </c>
      <c r="E21" s="76">
        <v>2</v>
      </c>
      <c r="F21" s="76">
        <v>2</v>
      </c>
      <c r="G21" s="76">
        <v>2</v>
      </c>
      <c r="H21" s="76">
        <v>2</v>
      </c>
      <c r="I21" s="76">
        <v>2</v>
      </c>
      <c r="J21" s="76">
        <v>3</v>
      </c>
    </row>
    <row r="22" spans="2:10" ht="15.75" customHeight="1">
      <c r="B22" s="77">
        <v>10</v>
      </c>
      <c r="C22" s="74" t="s">
        <v>38</v>
      </c>
      <c r="D22" s="78" t="s">
        <v>39</v>
      </c>
      <c r="E22" s="76">
        <v>2</v>
      </c>
      <c r="F22" s="76">
        <v>2</v>
      </c>
      <c r="G22" s="76">
        <v>2</v>
      </c>
      <c r="H22" s="76">
        <v>2</v>
      </c>
      <c r="I22" s="76">
        <v>2</v>
      </c>
      <c r="J22" s="76">
        <v>2</v>
      </c>
    </row>
    <row r="23" spans="2:10" ht="15.75" customHeight="1">
      <c r="B23" s="77">
        <v>11</v>
      </c>
      <c r="C23" s="74" t="s">
        <v>40</v>
      </c>
      <c r="D23" s="78" t="s">
        <v>41</v>
      </c>
      <c r="E23" s="76">
        <v>3</v>
      </c>
      <c r="F23" s="76">
        <v>3</v>
      </c>
      <c r="G23" s="76">
        <v>3</v>
      </c>
      <c r="H23" s="76">
        <v>3</v>
      </c>
      <c r="I23" s="76">
        <v>3</v>
      </c>
      <c r="J23" s="76">
        <v>3</v>
      </c>
    </row>
    <row r="24" spans="2:10" ht="15.75" customHeight="1">
      <c r="B24" s="77">
        <v>12</v>
      </c>
      <c r="C24" s="74" t="s">
        <v>42</v>
      </c>
      <c r="D24" s="78" t="s">
        <v>43</v>
      </c>
      <c r="E24" s="76">
        <v>2</v>
      </c>
      <c r="F24" s="76">
        <v>3</v>
      </c>
      <c r="G24" s="76">
        <v>3</v>
      </c>
      <c r="H24" s="76">
        <v>3</v>
      </c>
      <c r="I24" s="76">
        <v>3</v>
      </c>
      <c r="J24" s="76">
        <v>3</v>
      </c>
    </row>
    <row r="25" spans="2:10" ht="15.75" customHeight="1">
      <c r="B25" s="77">
        <v>13</v>
      </c>
      <c r="C25" s="74" t="s">
        <v>44</v>
      </c>
      <c r="D25" s="78" t="s">
        <v>45</v>
      </c>
      <c r="E25" s="76">
        <v>3</v>
      </c>
      <c r="F25" s="76">
        <v>3</v>
      </c>
      <c r="G25" s="76">
        <v>3</v>
      </c>
      <c r="H25" s="76">
        <v>3</v>
      </c>
      <c r="I25" s="76">
        <v>3</v>
      </c>
      <c r="J25" s="76">
        <v>3</v>
      </c>
    </row>
    <row r="26" spans="2:10" ht="15.75" customHeight="1">
      <c r="B26" s="77">
        <v>14</v>
      </c>
      <c r="C26" s="74" t="s">
        <v>46</v>
      </c>
      <c r="D26" s="78" t="s">
        <v>47</v>
      </c>
      <c r="E26" s="76">
        <v>3</v>
      </c>
      <c r="F26" s="76">
        <v>3</v>
      </c>
      <c r="G26" s="76">
        <v>3</v>
      </c>
      <c r="H26" s="76">
        <v>3</v>
      </c>
      <c r="I26" s="76">
        <v>3</v>
      </c>
      <c r="J26" s="76">
        <v>3</v>
      </c>
    </row>
    <row r="27" spans="2:10" ht="15.75" customHeight="1">
      <c r="B27" s="77">
        <v>15</v>
      </c>
      <c r="C27" s="74" t="s">
        <v>48</v>
      </c>
      <c r="D27" s="78" t="s">
        <v>49</v>
      </c>
      <c r="E27" s="76">
        <v>3</v>
      </c>
      <c r="F27" s="76">
        <v>3</v>
      </c>
      <c r="G27" s="76">
        <v>3</v>
      </c>
      <c r="H27" s="76">
        <v>3</v>
      </c>
      <c r="I27" s="76">
        <v>3</v>
      </c>
      <c r="J27" s="76">
        <v>3</v>
      </c>
    </row>
    <row r="28" spans="2:10" ht="15.75" customHeight="1">
      <c r="B28" s="77">
        <v>16</v>
      </c>
      <c r="C28" s="74" t="s">
        <v>50</v>
      </c>
      <c r="D28" s="75" t="s">
        <v>51</v>
      </c>
      <c r="E28" s="76">
        <v>3</v>
      </c>
      <c r="F28" s="76">
        <v>2</v>
      </c>
      <c r="G28" s="76">
        <v>3</v>
      </c>
      <c r="H28" s="76">
        <v>2</v>
      </c>
      <c r="I28" s="76">
        <v>2</v>
      </c>
      <c r="J28" s="76">
        <v>3</v>
      </c>
    </row>
    <row r="29" spans="2:10" ht="15.75" customHeight="1">
      <c r="B29" s="77">
        <v>17</v>
      </c>
      <c r="C29" s="74" t="s">
        <v>52</v>
      </c>
      <c r="D29" s="75" t="s">
        <v>53</v>
      </c>
      <c r="E29" s="76">
        <v>3</v>
      </c>
      <c r="F29" s="76">
        <v>3</v>
      </c>
      <c r="G29" s="76">
        <v>3</v>
      </c>
      <c r="H29" s="76">
        <v>3</v>
      </c>
      <c r="I29" s="76">
        <v>3</v>
      </c>
      <c r="J29" s="76">
        <v>3</v>
      </c>
    </row>
    <row r="30" spans="2:10" ht="15.75" customHeight="1">
      <c r="B30" s="77">
        <v>18</v>
      </c>
      <c r="C30" s="74" t="s">
        <v>54</v>
      </c>
      <c r="D30" s="75" t="s">
        <v>55</v>
      </c>
      <c r="E30" s="76">
        <v>3</v>
      </c>
      <c r="F30" s="76">
        <v>3</v>
      </c>
      <c r="G30" s="76">
        <v>3</v>
      </c>
      <c r="H30" s="76">
        <v>2</v>
      </c>
      <c r="I30" s="76">
        <v>3</v>
      </c>
      <c r="J30" s="76">
        <v>3</v>
      </c>
    </row>
    <row r="31" spans="2:10" ht="15.75" customHeight="1">
      <c r="B31" s="77">
        <v>19</v>
      </c>
      <c r="C31" s="74" t="s">
        <v>56</v>
      </c>
      <c r="D31" s="75" t="s">
        <v>57</v>
      </c>
      <c r="E31" s="76">
        <v>3</v>
      </c>
      <c r="F31" s="76">
        <v>3</v>
      </c>
      <c r="G31" s="76">
        <v>3</v>
      </c>
      <c r="H31" s="76">
        <v>3</v>
      </c>
      <c r="I31" s="76">
        <v>3</v>
      </c>
      <c r="J31" s="76">
        <v>3</v>
      </c>
    </row>
    <row r="32" spans="2:10" ht="15.75" customHeight="1">
      <c r="B32" s="77">
        <v>20</v>
      </c>
      <c r="C32" s="74" t="s">
        <v>58</v>
      </c>
      <c r="D32" s="75" t="s">
        <v>59</v>
      </c>
      <c r="E32" s="76"/>
      <c r="F32" s="76"/>
      <c r="G32" s="76"/>
      <c r="H32" s="76"/>
      <c r="I32" s="76"/>
      <c r="J32" s="76"/>
    </row>
    <row r="33" spans="2:10" ht="15.75" customHeight="1">
      <c r="B33" s="77">
        <v>21</v>
      </c>
      <c r="C33" s="74" t="s">
        <v>60</v>
      </c>
      <c r="D33" s="75" t="s">
        <v>61</v>
      </c>
      <c r="E33" s="76">
        <v>1</v>
      </c>
      <c r="F33" s="76">
        <v>2</v>
      </c>
      <c r="G33" s="76">
        <v>1</v>
      </c>
      <c r="H33" s="76">
        <v>1</v>
      </c>
      <c r="I33" s="76">
        <v>1</v>
      </c>
      <c r="J33" s="76">
        <v>1</v>
      </c>
    </row>
    <row r="34" spans="2:10" ht="15.75" customHeight="1">
      <c r="B34" s="77">
        <v>22</v>
      </c>
      <c r="C34" s="74" t="s">
        <v>62</v>
      </c>
      <c r="D34" s="75" t="s">
        <v>63</v>
      </c>
      <c r="E34" s="76"/>
      <c r="F34" s="76"/>
      <c r="G34" s="76"/>
      <c r="H34" s="76"/>
      <c r="I34" s="76"/>
      <c r="J34" s="76"/>
    </row>
    <row r="35" spans="2:10" ht="15.75" customHeight="1">
      <c r="B35" s="77">
        <v>23</v>
      </c>
      <c r="C35" s="74" t="s">
        <v>64</v>
      </c>
      <c r="D35" s="75" t="s">
        <v>65</v>
      </c>
      <c r="E35" s="76">
        <v>3</v>
      </c>
      <c r="F35" s="76">
        <v>3</v>
      </c>
      <c r="G35" s="76">
        <v>3</v>
      </c>
      <c r="H35" s="76">
        <v>3</v>
      </c>
      <c r="I35" s="76">
        <v>3</v>
      </c>
      <c r="J35" s="76">
        <v>3</v>
      </c>
    </row>
    <row r="36" spans="2:10" ht="15.75" customHeight="1">
      <c r="B36" s="77">
        <v>24</v>
      </c>
      <c r="C36" s="74" t="s">
        <v>66</v>
      </c>
      <c r="D36" s="78" t="s">
        <v>67</v>
      </c>
      <c r="E36" s="76">
        <v>3</v>
      </c>
      <c r="F36" s="76">
        <v>3</v>
      </c>
      <c r="G36" s="76">
        <v>3</v>
      </c>
      <c r="H36" s="76">
        <v>3</v>
      </c>
      <c r="I36" s="76">
        <v>3</v>
      </c>
      <c r="J36" s="76">
        <v>3</v>
      </c>
    </row>
    <row r="37" spans="2:10" ht="15.75" customHeight="1">
      <c r="B37" s="77">
        <v>25</v>
      </c>
      <c r="C37" s="74" t="s">
        <v>68</v>
      </c>
      <c r="D37" s="78" t="s">
        <v>69</v>
      </c>
      <c r="E37" s="76">
        <v>2</v>
      </c>
      <c r="F37" s="76">
        <v>2</v>
      </c>
      <c r="G37" s="76">
        <v>1</v>
      </c>
      <c r="H37" s="76">
        <v>2</v>
      </c>
      <c r="I37" s="76">
        <v>2</v>
      </c>
      <c r="J37" s="76">
        <v>2</v>
      </c>
    </row>
    <row r="38" spans="2:10" ht="15.75" customHeight="1">
      <c r="B38" s="77">
        <v>26</v>
      </c>
      <c r="C38" s="74" t="s">
        <v>70</v>
      </c>
      <c r="D38" s="78" t="s">
        <v>71</v>
      </c>
      <c r="E38" s="76">
        <v>3</v>
      </c>
      <c r="F38" s="76">
        <v>3</v>
      </c>
      <c r="G38" s="76">
        <v>3</v>
      </c>
      <c r="H38" s="76">
        <v>3</v>
      </c>
      <c r="I38" s="76">
        <v>3</v>
      </c>
      <c r="J38" s="76">
        <v>3</v>
      </c>
    </row>
    <row r="39" spans="2:10" ht="15.75" customHeight="1">
      <c r="B39" s="77">
        <v>27</v>
      </c>
      <c r="C39" s="74" t="s">
        <v>72</v>
      </c>
      <c r="D39" s="78" t="s">
        <v>73</v>
      </c>
      <c r="E39" s="76">
        <v>2</v>
      </c>
      <c r="F39" s="76">
        <v>2</v>
      </c>
      <c r="G39" s="76">
        <v>2</v>
      </c>
      <c r="H39" s="76">
        <v>2</v>
      </c>
      <c r="I39" s="76">
        <v>2</v>
      </c>
      <c r="J39" s="76">
        <v>2</v>
      </c>
    </row>
    <row r="40" spans="2:10" ht="15.75" customHeight="1">
      <c r="B40" s="77">
        <v>28</v>
      </c>
      <c r="C40" s="74" t="s">
        <v>74</v>
      </c>
      <c r="D40" s="78" t="s">
        <v>75</v>
      </c>
      <c r="E40" s="76">
        <v>3</v>
      </c>
      <c r="F40" s="76">
        <v>3</v>
      </c>
      <c r="G40" s="76">
        <v>3</v>
      </c>
      <c r="H40" s="76">
        <v>3</v>
      </c>
      <c r="I40" s="76">
        <v>3</v>
      </c>
      <c r="J40" s="76">
        <v>3</v>
      </c>
    </row>
    <row r="41" spans="2:10" ht="15.75" customHeight="1">
      <c r="B41" s="77">
        <v>29</v>
      </c>
      <c r="C41" s="74" t="s">
        <v>76</v>
      </c>
      <c r="D41" s="78" t="s">
        <v>77</v>
      </c>
      <c r="E41" s="76">
        <v>3</v>
      </c>
      <c r="F41" s="76">
        <v>3</v>
      </c>
      <c r="G41" s="76">
        <v>3</v>
      </c>
      <c r="H41" s="76">
        <v>3</v>
      </c>
      <c r="I41" s="76">
        <v>3</v>
      </c>
      <c r="J41" s="76">
        <v>3</v>
      </c>
    </row>
    <row r="42" spans="2:10" ht="15.75" customHeight="1">
      <c r="B42" s="77">
        <v>30</v>
      </c>
      <c r="C42" s="74" t="s">
        <v>78</v>
      </c>
      <c r="D42" s="78" t="s">
        <v>79</v>
      </c>
      <c r="E42" s="76">
        <v>3</v>
      </c>
      <c r="F42" s="76">
        <v>3</v>
      </c>
      <c r="G42" s="76">
        <v>3</v>
      </c>
      <c r="H42" s="76">
        <v>3</v>
      </c>
      <c r="I42" s="76">
        <v>3</v>
      </c>
      <c r="J42" s="76">
        <v>3</v>
      </c>
    </row>
    <row r="43" spans="2:10" ht="15.75" customHeight="1">
      <c r="B43" s="77">
        <v>31</v>
      </c>
      <c r="C43" s="74" t="s">
        <v>80</v>
      </c>
      <c r="D43" s="78" t="s">
        <v>81</v>
      </c>
      <c r="E43" s="79">
        <v>2</v>
      </c>
      <c r="F43" s="79">
        <v>2</v>
      </c>
      <c r="G43" s="79">
        <v>2</v>
      </c>
      <c r="H43" s="79">
        <v>2</v>
      </c>
      <c r="I43" s="79">
        <v>2</v>
      </c>
      <c r="J43" s="79">
        <v>2</v>
      </c>
    </row>
    <row r="44" spans="2:10" ht="15.75" customHeight="1">
      <c r="B44" s="77">
        <v>32</v>
      </c>
      <c r="C44" s="74" t="s">
        <v>82</v>
      </c>
      <c r="D44" s="78" t="s">
        <v>83</v>
      </c>
      <c r="E44" s="76"/>
      <c r="F44" s="76"/>
      <c r="G44" s="76"/>
      <c r="H44" s="76"/>
      <c r="I44" s="76"/>
      <c r="J44" s="76"/>
    </row>
    <row r="45" spans="2:10" ht="15.75" customHeight="1">
      <c r="B45" s="77">
        <v>33</v>
      </c>
      <c r="C45" s="74" t="s">
        <v>84</v>
      </c>
      <c r="D45" s="78" t="s">
        <v>85</v>
      </c>
      <c r="E45" s="76">
        <v>3</v>
      </c>
      <c r="F45" s="76">
        <v>3</v>
      </c>
      <c r="G45" s="76">
        <v>3</v>
      </c>
      <c r="H45" s="76">
        <v>3</v>
      </c>
      <c r="I45" s="76">
        <v>3</v>
      </c>
      <c r="J45" s="76">
        <v>3</v>
      </c>
    </row>
    <row r="46" spans="2:10" ht="15.75" customHeight="1">
      <c r="B46" s="77">
        <v>34</v>
      </c>
      <c r="C46" s="74" t="s">
        <v>86</v>
      </c>
      <c r="D46" s="78" t="s">
        <v>87</v>
      </c>
      <c r="E46" s="76">
        <v>2</v>
      </c>
      <c r="F46" s="76">
        <v>2</v>
      </c>
      <c r="G46" s="76">
        <v>2</v>
      </c>
      <c r="H46" s="76">
        <v>2</v>
      </c>
      <c r="I46" s="76">
        <v>2</v>
      </c>
      <c r="J46" s="76">
        <v>2</v>
      </c>
    </row>
    <row r="47" spans="2:10" ht="15.75" customHeight="1">
      <c r="B47" s="77">
        <v>35</v>
      </c>
      <c r="C47" s="74" t="s">
        <v>88</v>
      </c>
      <c r="D47" s="78" t="s">
        <v>89</v>
      </c>
      <c r="E47" s="76">
        <v>3</v>
      </c>
      <c r="F47" s="76">
        <v>3</v>
      </c>
      <c r="G47" s="76">
        <v>3</v>
      </c>
      <c r="H47" s="76">
        <v>3</v>
      </c>
      <c r="I47" s="76">
        <v>2</v>
      </c>
      <c r="J47" s="76">
        <v>1</v>
      </c>
    </row>
    <row r="48" spans="2:10" ht="15.75" customHeight="1">
      <c r="B48" s="77">
        <v>36</v>
      </c>
      <c r="C48" s="74" t="s">
        <v>90</v>
      </c>
      <c r="D48" s="78" t="s">
        <v>91</v>
      </c>
      <c r="E48" s="76">
        <v>3</v>
      </c>
      <c r="F48" s="76">
        <v>3</v>
      </c>
      <c r="G48" s="76">
        <v>3</v>
      </c>
      <c r="H48" s="76">
        <v>3</v>
      </c>
      <c r="I48" s="76">
        <v>3</v>
      </c>
      <c r="J48" s="76">
        <v>3</v>
      </c>
    </row>
    <row r="49" spans="2:10" ht="15.75" customHeight="1">
      <c r="B49" s="77">
        <v>37</v>
      </c>
      <c r="C49" s="74" t="s">
        <v>92</v>
      </c>
      <c r="D49" s="75" t="s">
        <v>93</v>
      </c>
      <c r="E49" s="76">
        <v>3</v>
      </c>
      <c r="F49" s="76">
        <v>3</v>
      </c>
      <c r="G49" s="76">
        <v>3</v>
      </c>
      <c r="H49" s="76">
        <v>3</v>
      </c>
      <c r="I49" s="76">
        <v>3</v>
      </c>
      <c r="J49" s="76">
        <v>3</v>
      </c>
    </row>
    <row r="50" spans="2:10" ht="15.75" customHeight="1">
      <c r="B50" s="77">
        <v>38</v>
      </c>
      <c r="C50" s="74" t="s">
        <v>94</v>
      </c>
      <c r="D50" s="75" t="s">
        <v>95</v>
      </c>
      <c r="E50" s="76">
        <v>2</v>
      </c>
      <c r="F50" s="76">
        <v>2</v>
      </c>
      <c r="G50" s="76">
        <v>2</v>
      </c>
      <c r="H50" s="76">
        <v>2</v>
      </c>
      <c r="I50" s="76">
        <v>2</v>
      </c>
      <c r="J50" s="76">
        <v>2</v>
      </c>
    </row>
    <row r="51" spans="2:10" ht="15.75" customHeight="1">
      <c r="B51" s="77">
        <v>39</v>
      </c>
      <c r="C51" s="74" t="s">
        <v>96</v>
      </c>
      <c r="D51" s="75" t="s">
        <v>97</v>
      </c>
      <c r="E51" s="76">
        <v>3</v>
      </c>
      <c r="F51" s="76">
        <v>3</v>
      </c>
      <c r="G51" s="76">
        <v>3</v>
      </c>
      <c r="H51" s="76">
        <v>3</v>
      </c>
      <c r="I51" s="76">
        <v>3</v>
      </c>
      <c r="J51" s="76">
        <v>2</v>
      </c>
    </row>
    <row r="52" spans="2:10" ht="15.75" customHeight="1">
      <c r="B52" s="77">
        <v>40</v>
      </c>
      <c r="C52" s="74" t="s">
        <v>98</v>
      </c>
      <c r="D52" s="75" t="s">
        <v>99</v>
      </c>
      <c r="E52" s="76">
        <v>3</v>
      </c>
      <c r="F52" s="76">
        <v>3</v>
      </c>
      <c r="G52" s="76">
        <v>3</v>
      </c>
      <c r="H52" s="76">
        <v>3</v>
      </c>
      <c r="I52" s="76">
        <v>3</v>
      </c>
      <c r="J52" s="76">
        <v>3</v>
      </c>
    </row>
    <row r="53" spans="2:10" ht="15.75" customHeight="1">
      <c r="B53" s="77">
        <v>41</v>
      </c>
      <c r="C53" s="74" t="s">
        <v>100</v>
      </c>
      <c r="D53" s="75" t="s">
        <v>101</v>
      </c>
      <c r="E53" s="76">
        <v>3</v>
      </c>
      <c r="F53" s="76">
        <v>3</v>
      </c>
      <c r="G53" s="76">
        <v>3</v>
      </c>
      <c r="H53" s="76">
        <v>2</v>
      </c>
      <c r="I53" s="76">
        <v>3</v>
      </c>
      <c r="J53" s="76">
        <v>2</v>
      </c>
    </row>
    <row r="54" spans="2:10" ht="15.75" customHeight="1">
      <c r="B54" s="77">
        <v>42</v>
      </c>
      <c r="C54" s="74" t="s">
        <v>102</v>
      </c>
      <c r="D54" s="75" t="s">
        <v>103</v>
      </c>
      <c r="E54" s="76">
        <v>1</v>
      </c>
      <c r="F54" s="76">
        <v>1</v>
      </c>
      <c r="G54" s="76">
        <v>1</v>
      </c>
      <c r="H54" s="76">
        <v>1</v>
      </c>
      <c r="I54" s="76">
        <v>1</v>
      </c>
      <c r="J54" s="76">
        <v>1</v>
      </c>
    </row>
    <row r="55" spans="2:10" ht="15.75" customHeight="1">
      <c r="B55" s="77">
        <v>43</v>
      </c>
      <c r="C55" s="74" t="s">
        <v>104</v>
      </c>
      <c r="D55" s="75" t="s">
        <v>105</v>
      </c>
      <c r="E55" s="76">
        <v>3</v>
      </c>
      <c r="F55" s="76">
        <v>3</v>
      </c>
      <c r="G55" s="76">
        <v>3</v>
      </c>
      <c r="H55" s="76">
        <v>3</v>
      </c>
      <c r="I55" s="76">
        <v>3</v>
      </c>
      <c r="J55" s="76">
        <v>1</v>
      </c>
    </row>
    <row r="56" spans="2:10" ht="15.75" customHeight="1">
      <c r="B56" s="77">
        <v>44</v>
      </c>
      <c r="C56" s="74" t="s">
        <v>106</v>
      </c>
      <c r="D56" s="78" t="s">
        <v>107</v>
      </c>
      <c r="E56" s="76">
        <v>3</v>
      </c>
      <c r="F56" s="76">
        <v>3</v>
      </c>
      <c r="G56" s="76">
        <v>3</v>
      </c>
      <c r="H56" s="76">
        <v>3</v>
      </c>
      <c r="I56" s="76">
        <v>3</v>
      </c>
      <c r="J56" s="76">
        <v>3</v>
      </c>
    </row>
    <row r="57" spans="2:10" ht="15.75" customHeight="1">
      <c r="B57" s="77">
        <v>45</v>
      </c>
      <c r="C57" s="74" t="s">
        <v>108</v>
      </c>
      <c r="D57" s="78" t="s">
        <v>109</v>
      </c>
      <c r="E57" s="76">
        <v>2</v>
      </c>
      <c r="F57" s="76">
        <v>2</v>
      </c>
      <c r="G57" s="76">
        <v>3</v>
      </c>
      <c r="H57" s="76">
        <v>3</v>
      </c>
      <c r="I57" s="76">
        <v>1</v>
      </c>
      <c r="J57" s="76">
        <v>3</v>
      </c>
    </row>
    <row r="58" spans="2:10" ht="15.75" customHeight="1">
      <c r="B58" s="77">
        <v>46</v>
      </c>
      <c r="C58" s="74" t="s">
        <v>110</v>
      </c>
      <c r="D58" s="78" t="s">
        <v>111</v>
      </c>
      <c r="E58" s="76">
        <v>3</v>
      </c>
      <c r="F58" s="76">
        <v>3</v>
      </c>
      <c r="G58" s="76">
        <v>3</v>
      </c>
      <c r="H58" s="76">
        <v>3</v>
      </c>
      <c r="I58" s="76">
        <v>3</v>
      </c>
      <c r="J58" s="76">
        <v>3</v>
      </c>
    </row>
    <row r="59" spans="2:10" ht="15.75" customHeight="1">
      <c r="B59" s="77">
        <v>47</v>
      </c>
      <c r="C59" s="74" t="s">
        <v>112</v>
      </c>
      <c r="D59" s="78" t="s">
        <v>113</v>
      </c>
      <c r="E59" s="76">
        <v>1</v>
      </c>
      <c r="F59" s="76">
        <v>1</v>
      </c>
      <c r="G59" s="76">
        <v>1</v>
      </c>
      <c r="H59" s="76">
        <v>1</v>
      </c>
      <c r="I59" s="76">
        <v>1</v>
      </c>
      <c r="J59" s="76">
        <v>1</v>
      </c>
    </row>
    <row r="60" spans="2:10" ht="15.75" customHeight="1">
      <c r="B60" s="77">
        <v>48</v>
      </c>
      <c r="C60" s="74" t="s">
        <v>114</v>
      </c>
      <c r="D60" s="78" t="s">
        <v>115</v>
      </c>
      <c r="E60" s="76">
        <v>3</v>
      </c>
      <c r="F60" s="76">
        <v>3</v>
      </c>
      <c r="G60" s="76">
        <v>3</v>
      </c>
      <c r="H60" s="76">
        <v>3</v>
      </c>
      <c r="I60" s="76">
        <v>3</v>
      </c>
      <c r="J60" s="80">
        <v>3</v>
      </c>
    </row>
    <row r="61" spans="2:10" ht="15.75" customHeight="1">
      <c r="B61" s="77">
        <v>49</v>
      </c>
      <c r="C61" s="74" t="s">
        <v>116</v>
      </c>
      <c r="D61" s="78" t="s">
        <v>117</v>
      </c>
      <c r="E61" s="76">
        <v>3</v>
      </c>
      <c r="F61" s="76">
        <v>3</v>
      </c>
      <c r="G61" s="76">
        <v>3</v>
      </c>
      <c r="H61" s="76">
        <v>3</v>
      </c>
      <c r="I61" s="76">
        <v>3</v>
      </c>
      <c r="J61" s="76">
        <v>3</v>
      </c>
    </row>
    <row r="62" spans="2:10" ht="15.75" customHeight="1">
      <c r="B62" s="77">
        <v>50</v>
      </c>
      <c r="C62" s="74" t="s">
        <v>118</v>
      </c>
      <c r="D62" s="78" t="s">
        <v>119</v>
      </c>
      <c r="E62" s="76">
        <v>3</v>
      </c>
      <c r="F62" s="76">
        <v>3</v>
      </c>
      <c r="G62" s="76">
        <v>3</v>
      </c>
      <c r="H62" s="76">
        <v>3</v>
      </c>
      <c r="I62" s="76">
        <v>3</v>
      </c>
      <c r="J62" s="76">
        <v>3</v>
      </c>
    </row>
    <row r="63" spans="2:10" ht="15.75" customHeight="1">
      <c r="B63" s="77">
        <v>51</v>
      </c>
      <c r="C63" s="74" t="s">
        <v>120</v>
      </c>
      <c r="D63" s="78" t="s">
        <v>121</v>
      </c>
      <c r="E63" s="76">
        <v>2</v>
      </c>
      <c r="F63" s="76">
        <v>2</v>
      </c>
      <c r="G63" s="76">
        <v>2</v>
      </c>
      <c r="H63" s="76">
        <v>2</v>
      </c>
      <c r="I63" s="76">
        <v>2</v>
      </c>
      <c r="J63" s="76">
        <v>2</v>
      </c>
    </row>
    <row r="64" spans="2:10" ht="15.75" customHeight="1">
      <c r="B64" s="77">
        <v>52</v>
      </c>
      <c r="C64" s="74" t="s">
        <v>122</v>
      </c>
      <c r="D64" s="78" t="s">
        <v>123</v>
      </c>
      <c r="E64" s="76">
        <v>3</v>
      </c>
      <c r="F64" s="76">
        <v>3</v>
      </c>
      <c r="G64" s="76">
        <v>3</v>
      </c>
      <c r="H64" s="76">
        <v>3</v>
      </c>
      <c r="I64" s="76">
        <v>3</v>
      </c>
      <c r="J64" s="76">
        <v>3</v>
      </c>
    </row>
    <row r="65" spans="2:10" ht="15.75" customHeight="1">
      <c r="B65" s="77">
        <v>53</v>
      </c>
      <c r="C65" s="74" t="s">
        <v>124</v>
      </c>
      <c r="D65" s="78" t="s">
        <v>125</v>
      </c>
      <c r="E65" s="76">
        <v>2</v>
      </c>
      <c r="F65" s="76">
        <v>2</v>
      </c>
      <c r="G65" s="76">
        <v>2</v>
      </c>
      <c r="H65" s="76">
        <v>2</v>
      </c>
      <c r="I65" s="76">
        <v>1</v>
      </c>
      <c r="J65" s="76">
        <v>1</v>
      </c>
    </row>
    <row r="66" spans="2:10" ht="15.75" customHeight="1">
      <c r="B66" s="77">
        <v>54</v>
      </c>
      <c r="C66" s="74" t="s">
        <v>126</v>
      </c>
      <c r="D66" s="78" t="s">
        <v>127</v>
      </c>
      <c r="E66" s="76"/>
      <c r="F66" s="76"/>
      <c r="G66" s="76"/>
      <c r="H66" s="76"/>
      <c r="I66" s="76"/>
      <c r="J66" s="76"/>
    </row>
    <row r="67" spans="2:10" ht="15.75" customHeight="1">
      <c r="B67" s="77">
        <v>55</v>
      </c>
      <c r="C67" s="74" t="s">
        <v>128</v>
      </c>
      <c r="D67" s="78" t="s">
        <v>129</v>
      </c>
      <c r="E67" s="76">
        <v>3</v>
      </c>
      <c r="F67" s="76">
        <v>3</v>
      </c>
      <c r="G67" s="76">
        <v>2</v>
      </c>
      <c r="H67" s="76">
        <v>3</v>
      </c>
      <c r="I67" s="76">
        <v>2</v>
      </c>
      <c r="J67" s="76">
        <v>3</v>
      </c>
    </row>
    <row r="68" spans="2:10" ht="15.75" customHeight="1">
      <c r="B68" s="77">
        <v>56</v>
      </c>
      <c r="C68" s="74" t="s">
        <v>130</v>
      </c>
      <c r="D68" s="78" t="s">
        <v>131</v>
      </c>
      <c r="E68" s="76">
        <v>3</v>
      </c>
      <c r="F68" s="76">
        <v>2</v>
      </c>
      <c r="G68" s="76">
        <v>2</v>
      </c>
      <c r="H68" s="76">
        <v>3</v>
      </c>
      <c r="I68" s="76">
        <v>2</v>
      </c>
      <c r="J68" s="76">
        <v>2</v>
      </c>
    </row>
    <row r="69" spans="2:10" ht="15.75" customHeight="1">
      <c r="B69" s="77">
        <v>57</v>
      </c>
      <c r="C69" s="74" t="s">
        <v>132</v>
      </c>
      <c r="D69" s="75" t="s">
        <v>133</v>
      </c>
      <c r="E69" s="76">
        <v>2</v>
      </c>
      <c r="F69" s="76">
        <v>2</v>
      </c>
      <c r="G69" s="76">
        <v>2</v>
      </c>
      <c r="H69" s="76">
        <v>2</v>
      </c>
      <c r="I69" s="76">
        <v>2</v>
      </c>
      <c r="J69" s="76">
        <v>3</v>
      </c>
    </row>
    <row r="70" spans="2:10" ht="15.75" customHeight="1">
      <c r="B70" s="77">
        <v>58</v>
      </c>
      <c r="C70" s="74" t="s">
        <v>134</v>
      </c>
      <c r="D70" s="75" t="s">
        <v>135</v>
      </c>
      <c r="E70" s="76">
        <v>3</v>
      </c>
      <c r="F70" s="76">
        <v>3</v>
      </c>
      <c r="G70" s="76">
        <v>3</v>
      </c>
      <c r="H70" s="76">
        <v>3</v>
      </c>
      <c r="I70" s="76">
        <v>3</v>
      </c>
      <c r="J70" s="76">
        <v>3</v>
      </c>
    </row>
    <row r="71" spans="2:10" ht="15.75" customHeight="1">
      <c r="B71" s="77">
        <v>59</v>
      </c>
      <c r="C71" s="74" t="s">
        <v>136</v>
      </c>
      <c r="D71" s="75" t="s">
        <v>137</v>
      </c>
      <c r="E71" s="76">
        <v>3</v>
      </c>
      <c r="F71" s="76">
        <v>2</v>
      </c>
      <c r="G71" s="76">
        <v>3</v>
      </c>
      <c r="H71" s="76">
        <v>2</v>
      </c>
      <c r="I71" s="76">
        <v>3</v>
      </c>
      <c r="J71" s="76">
        <v>2</v>
      </c>
    </row>
    <row r="72" spans="2:10" ht="15.75" customHeight="1">
      <c r="B72" s="77">
        <v>60</v>
      </c>
      <c r="C72" s="74" t="s">
        <v>138</v>
      </c>
      <c r="D72" s="75" t="s">
        <v>139</v>
      </c>
      <c r="E72" s="76">
        <v>3</v>
      </c>
      <c r="F72" s="76">
        <v>3</v>
      </c>
      <c r="G72" s="76">
        <v>3</v>
      </c>
      <c r="H72" s="76">
        <v>3</v>
      </c>
      <c r="I72" s="76">
        <v>3</v>
      </c>
      <c r="J72" s="76">
        <v>3</v>
      </c>
    </row>
    <row r="73" spans="2:10" ht="15.75" customHeight="1">
      <c r="B73" s="77">
        <v>61</v>
      </c>
      <c r="C73" s="74" t="s">
        <v>140</v>
      </c>
      <c r="D73" s="75" t="s">
        <v>141</v>
      </c>
      <c r="E73" s="76">
        <v>3</v>
      </c>
      <c r="F73" s="76">
        <v>3</v>
      </c>
      <c r="G73" s="76">
        <v>3</v>
      </c>
      <c r="H73" s="76">
        <v>2</v>
      </c>
      <c r="I73" s="76">
        <v>3</v>
      </c>
      <c r="J73" s="76">
        <v>2</v>
      </c>
    </row>
    <row r="74" spans="2:10" ht="15.75" customHeight="1">
      <c r="B74" s="77">
        <v>62</v>
      </c>
      <c r="C74" s="74" t="s">
        <v>142</v>
      </c>
      <c r="D74" s="75" t="s">
        <v>143</v>
      </c>
      <c r="E74" s="76">
        <v>3</v>
      </c>
      <c r="F74" s="76">
        <v>3</v>
      </c>
      <c r="G74" s="76">
        <v>3</v>
      </c>
      <c r="H74" s="76">
        <v>3</v>
      </c>
      <c r="I74" s="76">
        <v>3</v>
      </c>
      <c r="J74" s="76">
        <v>3</v>
      </c>
    </row>
    <row r="75" spans="2:10" ht="15.75" customHeight="1">
      <c r="B75" s="77">
        <v>63</v>
      </c>
      <c r="C75" s="74" t="s">
        <v>144</v>
      </c>
      <c r="D75" s="75" t="s">
        <v>145</v>
      </c>
      <c r="E75" s="79">
        <v>3</v>
      </c>
      <c r="F75" s="79">
        <v>3</v>
      </c>
      <c r="G75" s="79">
        <v>3</v>
      </c>
      <c r="H75" s="79">
        <v>3</v>
      </c>
      <c r="I75" s="79">
        <v>3</v>
      </c>
      <c r="J75" s="79">
        <v>3</v>
      </c>
    </row>
    <row r="76" spans="2:10" ht="15.75" customHeight="1">
      <c r="B76" s="77">
        <v>64</v>
      </c>
      <c r="C76" s="74" t="s">
        <v>146</v>
      </c>
      <c r="D76" s="78" t="s">
        <v>147</v>
      </c>
      <c r="E76" s="76">
        <v>1</v>
      </c>
      <c r="F76" s="76">
        <v>1</v>
      </c>
      <c r="G76" s="76">
        <v>1</v>
      </c>
      <c r="H76" s="76">
        <v>1</v>
      </c>
      <c r="I76" s="76">
        <v>1</v>
      </c>
      <c r="J76" s="76">
        <v>1</v>
      </c>
    </row>
    <row r="77" spans="2:10" ht="15.75" customHeight="1">
      <c r="B77" s="77">
        <v>65</v>
      </c>
      <c r="C77" s="74" t="s">
        <v>148</v>
      </c>
      <c r="D77" s="78" t="s">
        <v>149</v>
      </c>
      <c r="E77" s="76">
        <v>3</v>
      </c>
      <c r="F77" s="76">
        <v>3</v>
      </c>
      <c r="G77" s="76">
        <v>3</v>
      </c>
      <c r="H77" s="76">
        <v>2</v>
      </c>
      <c r="I77" s="76">
        <v>3</v>
      </c>
      <c r="J77" s="76">
        <v>3</v>
      </c>
    </row>
    <row r="78" spans="2:10" ht="15.75" customHeight="1">
      <c r="B78" s="77">
        <v>66</v>
      </c>
      <c r="C78" s="74" t="s">
        <v>150</v>
      </c>
      <c r="D78" s="78" t="s">
        <v>151</v>
      </c>
      <c r="E78" s="76">
        <v>3</v>
      </c>
      <c r="F78" s="76">
        <v>3</v>
      </c>
      <c r="G78" s="76">
        <v>3</v>
      </c>
      <c r="H78" s="76">
        <v>3</v>
      </c>
      <c r="I78" s="76">
        <v>3</v>
      </c>
      <c r="J78" s="76">
        <v>3</v>
      </c>
    </row>
    <row r="79" spans="2:10" ht="15.75" customHeight="1">
      <c r="B79" s="77">
        <v>67</v>
      </c>
      <c r="C79" s="74" t="s">
        <v>152</v>
      </c>
      <c r="D79" s="78" t="s">
        <v>153</v>
      </c>
      <c r="E79" s="76">
        <v>3</v>
      </c>
      <c r="F79" s="76">
        <v>3</v>
      </c>
      <c r="G79" s="76">
        <v>3</v>
      </c>
      <c r="H79" s="76">
        <v>3</v>
      </c>
      <c r="I79" s="76">
        <v>3</v>
      </c>
      <c r="J79" s="76">
        <v>3</v>
      </c>
    </row>
    <row r="80" spans="2:10" ht="15.75" customHeight="1">
      <c r="B80" s="77">
        <v>68</v>
      </c>
      <c r="C80" s="74" t="s">
        <v>154</v>
      </c>
      <c r="D80" s="78" t="s">
        <v>155</v>
      </c>
      <c r="E80" s="76">
        <v>1</v>
      </c>
      <c r="F80" s="76">
        <v>1</v>
      </c>
      <c r="G80" s="76">
        <v>1</v>
      </c>
      <c r="H80" s="76">
        <v>1</v>
      </c>
      <c r="I80" s="76">
        <v>1</v>
      </c>
      <c r="J80" s="76">
        <v>1</v>
      </c>
    </row>
    <row r="81" spans="2:10" ht="15.75" customHeight="1">
      <c r="B81" s="77">
        <v>69</v>
      </c>
      <c r="C81" s="74" t="s">
        <v>156</v>
      </c>
      <c r="D81" s="78" t="s">
        <v>157</v>
      </c>
      <c r="E81" s="76">
        <v>2</v>
      </c>
      <c r="F81" s="76">
        <v>2</v>
      </c>
      <c r="G81" s="76">
        <v>2</v>
      </c>
      <c r="H81" s="76">
        <v>2</v>
      </c>
      <c r="I81" s="76">
        <v>2</v>
      </c>
      <c r="J81" s="76">
        <v>2</v>
      </c>
    </row>
    <row r="82" spans="2:10" ht="15.75" customHeight="1">
      <c r="B82" s="77">
        <v>70</v>
      </c>
      <c r="C82" s="74" t="s">
        <v>158</v>
      </c>
      <c r="D82" s="78" t="s">
        <v>159</v>
      </c>
      <c r="E82">
        <v>3</v>
      </c>
      <c r="F82">
        <v>2</v>
      </c>
      <c r="G82">
        <v>2</v>
      </c>
      <c r="H82" s="76">
        <v>3</v>
      </c>
      <c r="I82" s="76">
        <v>3</v>
      </c>
      <c r="J82" s="76">
        <v>1</v>
      </c>
    </row>
    <row r="83" spans="2:10" ht="15.75" customHeight="1">
      <c r="B83" s="77">
        <v>71</v>
      </c>
      <c r="C83" s="74" t="s">
        <v>160</v>
      </c>
      <c r="D83" s="78" t="s">
        <v>161</v>
      </c>
      <c r="E83" s="76">
        <v>3</v>
      </c>
      <c r="F83" s="76">
        <v>3</v>
      </c>
      <c r="G83" s="76">
        <v>3</v>
      </c>
      <c r="H83" s="76">
        <v>3</v>
      </c>
      <c r="I83" s="76">
        <v>3</v>
      </c>
      <c r="J83" s="76">
        <v>3</v>
      </c>
    </row>
    <row r="84" spans="2:10" ht="15.75" customHeight="1">
      <c r="B84" s="77">
        <v>72</v>
      </c>
      <c r="C84" s="74" t="s">
        <v>162</v>
      </c>
      <c r="D84" s="78" t="s">
        <v>163</v>
      </c>
      <c r="E84" s="76">
        <v>2</v>
      </c>
      <c r="F84" s="76">
        <v>2</v>
      </c>
      <c r="G84" s="76">
        <v>2</v>
      </c>
      <c r="H84" s="76">
        <v>2</v>
      </c>
      <c r="I84" s="76">
        <v>2</v>
      </c>
      <c r="J84" s="76">
        <v>2</v>
      </c>
    </row>
    <row r="85" spans="2:10" ht="15.75" customHeight="1">
      <c r="B85" s="77">
        <v>73</v>
      </c>
      <c r="C85" s="74" t="s">
        <v>164</v>
      </c>
      <c r="D85" s="81" t="s">
        <v>165</v>
      </c>
      <c r="E85" s="76">
        <v>3</v>
      </c>
      <c r="F85" s="76">
        <v>3</v>
      </c>
      <c r="G85" s="76">
        <v>3</v>
      </c>
      <c r="H85" s="76">
        <v>3</v>
      </c>
      <c r="I85" s="76">
        <v>3</v>
      </c>
      <c r="J85" s="76">
        <v>3</v>
      </c>
    </row>
    <row r="86" spans="2:10" ht="15.75" customHeight="1">
      <c r="C86" s="141" t="s">
        <v>190</v>
      </c>
      <c r="D86" s="118"/>
      <c r="E86" s="15">
        <f t="shared" ref="E86:J86" si="0">COUNT(E13:E85)</f>
        <v>69</v>
      </c>
      <c r="F86" s="15">
        <f t="shared" si="0"/>
        <v>69</v>
      </c>
      <c r="G86" s="15">
        <f t="shared" si="0"/>
        <v>69</v>
      </c>
      <c r="H86" s="15">
        <f t="shared" si="0"/>
        <v>69</v>
      </c>
      <c r="I86" s="15">
        <f t="shared" si="0"/>
        <v>69</v>
      </c>
      <c r="J86" s="15">
        <f t="shared" si="0"/>
        <v>69</v>
      </c>
    </row>
    <row r="87" spans="2:10" ht="15.75" customHeight="1">
      <c r="C87" s="82" t="s">
        <v>201</v>
      </c>
      <c r="D87" s="82" t="s">
        <v>201</v>
      </c>
      <c r="E87" s="83">
        <f t="shared" ref="E87:J87" si="1">AVERAGE(E13:E85)</f>
        <v>2.5507246376811592</v>
      </c>
      <c r="F87" s="83">
        <f t="shared" si="1"/>
        <v>2.5217391304347827</v>
      </c>
      <c r="G87" s="83">
        <f t="shared" si="1"/>
        <v>2.5507246376811592</v>
      </c>
      <c r="H87" s="83">
        <f t="shared" si="1"/>
        <v>2.4927536231884058</v>
      </c>
      <c r="I87" s="83">
        <f t="shared" si="1"/>
        <v>2.4637681159420288</v>
      </c>
      <c r="J87" s="83">
        <f t="shared" si="1"/>
        <v>2.4492753623188408</v>
      </c>
    </row>
    <row r="88" spans="2:10" ht="15.75" customHeight="1">
      <c r="C88" s="79" t="s">
        <v>202</v>
      </c>
      <c r="D88" s="79" t="s">
        <v>202</v>
      </c>
      <c r="E88" s="84">
        <f t="shared" ref="E88:F88" si="2">((E87*100)/3)</f>
        <v>85.024154589371975</v>
      </c>
      <c r="F88" s="84">
        <f t="shared" si="2"/>
        <v>84.057971014492765</v>
      </c>
      <c r="G88" s="84">
        <f>(G87*100/3)</f>
        <v>85.024154589371975</v>
      </c>
      <c r="H88" s="84">
        <f t="shared" ref="H88:J88" si="3">H87*100/3</f>
        <v>83.091787439613526</v>
      </c>
      <c r="I88" s="84">
        <f t="shared" si="3"/>
        <v>82.125603864734288</v>
      </c>
      <c r="J88" s="84">
        <f t="shared" si="3"/>
        <v>81.642512077294697</v>
      </c>
    </row>
    <row r="89" spans="2:10" ht="15.75" customHeight="1">
      <c r="C89" s="79" t="s">
        <v>203</v>
      </c>
      <c r="D89" s="79" t="s">
        <v>203</v>
      </c>
      <c r="E89" s="142">
        <f>AVERAGE(E88:J88)</f>
        <v>83.49436392914653</v>
      </c>
      <c r="F89" s="134"/>
      <c r="G89" s="134"/>
      <c r="H89" s="134"/>
      <c r="I89" s="134"/>
      <c r="J89" s="118"/>
    </row>
    <row r="90" spans="2:10" ht="15.75" customHeight="1">
      <c r="C90" s="79" t="s">
        <v>204</v>
      </c>
      <c r="D90" s="79" t="s">
        <v>204</v>
      </c>
      <c r="E90" s="141">
        <v>3</v>
      </c>
      <c r="F90" s="134"/>
      <c r="G90" s="134"/>
      <c r="H90" s="134"/>
      <c r="I90" s="134"/>
      <c r="J90" s="118"/>
    </row>
    <row r="91" spans="2:10" ht="15.75" customHeight="1">
      <c r="B91" s="46"/>
    </row>
    <row r="92" spans="2:10" ht="15.75" customHeight="1">
      <c r="B92" s="46"/>
    </row>
    <row r="93" spans="2:10" ht="15.75" customHeight="1">
      <c r="B93" s="46"/>
    </row>
    <row r="94" spans="2:10" ht="15.75" customHeight="1">
      <c r="B94" s="46"/>
    </row>
    <row r="95" spans="2:10" ht="15.75" customHeight="1">
      <c r="B95" s="46"/>
    </row>
    <row r="96" spans="2:10" ht="15.75" customHeight="1">
      <c r="B96" s="46"/>
    </row>
    <row r="97" spans="2:2" ht="15.75" customHeight="1">
      <c r="B97" s="46"/>
    </row>
    <row r="98" spans="2:2" ht="15.75" customHeight="1">
      <c r="B98" s="46"/>
    </row>
    <row r="99" spans="2:2" ht="15.75" customHeight="1">
      <c r="B99" s="46"/>
    </row>
    <row r="100" spans="2:2" ht="15.75" customHeight="1">
      <c r="B100" s="46"/>
    </row>
    <row r="101" spans="2:2" ht="15.75" customHeight="1">
      <c r="B101" s="46"/>
    </row>
    <row r="102" spans="2:2" ht="15.75" customHeight="1">
      <c r="B102" s="46"/>
    </row>
    <row r="103" spans="2:2" ht="15.75" customHeight="1">
      <c r="B103" s="46"/>
    </row>
    <row r="104" spans="2:2" ht="15.75" customHeight="1">
      <c r="B104" s="46"/>
    </row>
    <row r="105" spans="2:2" ht="15.75" customHeight="1">
      <c r="B105" s="46"/>
    </row>
    <row r="106" spans="2:2" ht="15.75" customHeight="1">
      <c r="B106" s="46"/>
    </row>
    <row r="107" spans="2:2" ht="15.75" customHeight="1">
      <c r="B107" s="46"/>
    </row>
    <row r="108" spans="2:2" ht="15.75" customHeight="1">
      <c r="B108" s="46"/>
    </row>
    <row r="109" spans="2:2" ht="15.75" customHeight="1">
      <c r="B109" s="46"/>
    </row>
    <row r="110" spans="2:2" ht="15.75" customHeight="1">
      <c r="B110" s="46"/>
    </row>
    <row r="111" spans="2:2" ht="15.75" customHeight="1">
      <c r="B111" s="46"/>
    </row>
    <row r="112" spans="2:2" ht="15.75" customHeight="1">
      <c r="B112" s="46"/>
    </row>
    <row r="113" spans="2:2" ht="15.75" customHeight="1">
      <c r="B113" s="46"/>
    </row>
    <row r="114" spans="2:2" ht="15.75" customHeight="1">
      <c r="B114" s="46"/>
    </row>
    <row r="115" spans="2:2" ht="15.75" customHeight="1">
      <c r="B115" s="46"/>
    </row>
    <row r="116" spans="2:2" ht="15.75" customHeight="1">
      <c r="B116" s="46"/>
    </row>
    <row r="117" spans="2:2" ht="15.75" customHeight="1">
      <c r="B117" s="46"/>
    </row>
    <row r="118" spans="2:2" ht="15.75" customHeight="1">
      <c r="B118" s="46"/>
    </row>
    <row r="119" spans="2:2" ht="15.75" customHeight="1">
      <c r="B119" s="46"/>
    </row>
    <row r="120" spans="2:2" ht="15.75" customHeight="1">
      <c r="B120" s="46"/>
    </row>
    <row r="121" spans="2:2" ht="15.75" customHeight="1">
      <c r="B121" s="46"/>
    </row>
    <row r="122" spans="2:2" ht="15.75" customHeight="1">
      <c r="B122" s="46"/>
    </row>
    <row r="123" spans="2:2" ht="15.75" customHeight="1">
      <c r="B123" s="46"/>
    </row>
    <row r="124" spans="2:2" ht="15.75" customHeight="1">
      <c r="B124" s="46"/>
    </row>
    <row r="125" spans="2:2" ht="15.75" customHeight="1">
      <c r="B125" s="46"/>
    </row>
    <row r="126" spans="2:2" ht="15.75" customHeight="1">
      <c r="B126" s="46"/>
    </row>
    <row r="127" spans="2:2" ht="15.75" customHeight="1">
      <c r="B127" s="46"/>
    </row>
    <row r="128" spans="2:2" ht="15.75" customHeight="1">
      <c r="B128" s="46"/>
    </row>
    <row r="129" spans="2:2" ht="15.75" customHeight="1">
      <c r="B129" s="46"/>
    </row>
    <row r="130" spans="2:2" ht="15.75" customHeight="1">
      <c r="B130" s="46"/>
    </row>
    <row r="131" spans="2:2" ht="15.75" customHeight="1">
      <c r="B131" s="46"/>
    </row>
    <row r="132" spans="2:2" ht="15.75" customHeight="1">
      <c r="B132" s="46"/>
    </row>
    <row r="133" spans="2:2" ht="15.75" customHeight="1">
      <c r="B133" s="46"/>
    </row>
    <row r="134" spans="2:2" ht="15.75" customHeight="1">
      <c r="B134" s="46"/>
    </row>
    <row r="135" spans="2:2" ht="15.75" customHeight="1">
      <c r="B135" s="46"/>
    </row>
    <row r="136" spans="2:2" ht="15.75" customHeight="1">
      <c r="B136" s="46"/>
    </row>
    <row r="137" spans="2:2" ht="15.75" customHeight="1">
      <c r="B137" s="46"/>
    </row>
    <row r="138" spans="2:2" ht="15.75" customHeight="1">
      <c r="B138" s="46"/>
    </row>
    <row r="139" spans="2:2" ht="15.75" customHeight="1">
      <c r="B139" s="46"/>
    </row>
    <row r="140" spans="2:2" ht="15.75" customHeight="1">
      <c r="B140" s="46"/>
    </row>
    <row r="141" spans="2:2" ht="15.75" customHeight="1">
      <c r="B141" s="46"/>
    </row>
    <row r="142" spans="2:2" ht="15.75" customHeight="1">
      <c r="B142" s="46"/>
    </row>
    <row r="143" spans="2:2" ht="15.75" customHeight="1">
      <c r="B143" s="46"/>
    </row>
    <row r="144" spans="2:2" ht="15.75" customHeight="1">
      <c r="B144" s="46"/>
    </row>
    <row r="145" spans="2:2" ht="15.75" customHeight="1">
      <c r="B145" s="46"/>
    </row>
    <row r="146" spans="2:2" ht="15.75" customHeight="1">
      <c r="B146" s="46"/>
    </row>
    <row r="147" spans="2:2" ht="15.75" customHeight="1">
      <c r="B147" s="46"/>
    </row>
    <row r="148" spans="2:2" ht="15.75" customHeight="1">
      <c r="B148" s="46"/>
    </row>
    <row r="149" spans="2:2" ht="15.75" customHeight="1">
      <c r="B149" s="46"/>
    </row>
    <row r="150" spans="2:2" ht="15.75" customHeight="1">
      <c r="B150" s="46"/>
    </row>
    <row r="151" spans="2:2" ht="15.75" customHeight="1">
      <c r="B151" s="46"/>
    </row>
    <row r="152" spans="2:2" ht="15.75" customHeight="1">
      <c r="B152" s="46"/>
    </row>
    <row r="153" spans="2:2" ht="15.75" customHeight="1"/>
    <row r="154" spans="2:2" ht="15.75" customHeight="1"/>
    <row r="155" spans="2:2" ht="15.75" customHeight="1"/>
    <row r="156" spans="2:2" ht="15.75" customHeight="1"/>
    <row r="157" spans="2:2" ht="15.75" customHeight="1"/>
    <row r="158" spans="2:2" ht="15.75" customHeight="1"/>
    <row r="159" spans="2:2" ht="15.75" customHeight="1"/>
    <row r="160" spans="2:2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2:G2"/>
    <mergeCell ref="D4:E4"/>
    <mergeCell ref="F4:G4"/>
    <mergeCell ref="H4:J4"/>
    <mergeCell ref="D5:E5"/>
    <mergeCell ref="F5:G5"/>
    <mergeCell ref="H5:J5"/>
    <mergeCell ref="C86:D86"/>
    <mergeCell ref="E89:J89"/>
    <mergeCell ref="E90:J90"/>
    <mergeCell ref="D6:E6"/>
    <mergeCell ref="F6:G6"/>
    <mergeCell ref="H6:J6"/>
    <mergeCell ref="C8:G8"/>
    <mergeCell ref="C10:C12"/>
    <mergeCell ref="D10:D12"/>
    <mergeCell ref="F10:J1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1000"/>
  <sheetViews>
    <sheetView workbookViewId="0"/>
  </sheetViews>
  <sheetFormatPr defaultColWidth="14.44140625" defaultRowHeight="15" customHeight="1"/>
  <cols>
    <col min="1" max="2" width="8.6640625" customWidth="1"/>
    <col min="3" max="3" width="23.44140625" customWidth="1"/>
    <col min="4" max="4" width="43" customWidth="1"/>
    <col min="5" max="5" width="12.6640625" customWidth="1"/>
    <col min="6" max="6" width="13.5546875" customWidth="1"/>
    <col min="7" max="7" width="12.6640625" customWidth="1"/>
    <col min="8" max="8" width="14.33203125" customWidth="1"/>
    <col min="9" max="9" width="12.6640625" customWidth="1"/>
    <col min="10" max="10" width="13.5546875" customWidth="1"/>
    <col min="11" max="11" width="10.44140625" customWidth="1"/>
    <col min="12" max="12" width="14.33203125" customWidth="1"/>
    <col min="13" max="13" width="11.33203125" customWidth="1"/>
    <col min="14" max="14" width="13.6640625" customWidth="1"/>
    <col min="15" max="15" width="10.6640625" customWidth="1"/>
    <col min="16" max="16" width="12.33203125" customWidth="1"/>
    <col min="17" max="26" width="8.6640625" customWidth="1"/>
  </cols>
  <sheetData>
    <row r="2" spans="1:26" ht="21" customHeight="1">
      <c r="C2" s="121" t="s">
        <v>0</v>
      </c>
      <c r="D2" s="122"/>
      <c r="E2" s="122"/>
      <c r="F2" s="122"/>
      <c r="G2" s="122"/>
      <c r="H2" s="122"/>
      <c r="I2" s="122"/>
      <c r="J2" s="122"/>
    </row>
    <row r="4" spans="1:26" ht="24.75" customHeight="1">
      <c r="A4" s="1"/>
      <c r="B4" s="33"/>
      <c r="C4" s="68" t="s">
        <v>1</v>
      </c>
      <c r="D4" s="143" t="s">
        <v>198</v>
      </c>
      <c r="E4" s="136"/>
      <c r="F4" s="144" t="s">
        <v>3</v>
      </c>
      <c r="G4" s="136"/>
      <c r="H4" s="145" t="s">
        <v>4</v>
      </c>
      <c r="I4" s="140"/>
      <c r="J4" s="13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1"/>
      <c r="B5" s="37"/>
      <c r="C5" s="68" t="s">
        <v>5</v>
      </c>
      <c r="D5" s="143" t="s">
        <v>6</v>
      </c>
      <c r="E5" s="136"/>
      <c r="F5" s="144" t="s">
        <v>7</v>
      </c>
      <c r="G5" s="136"/>
      <c r="H5" s="145" t="s">
        <v>8</v>
      </c>
      <c r="I5" s="140"/>
      <c r="J5" s="13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1"/>
      <c r="B6" s="37"/>
      <c r="C6" s="68" t="s">
        <v>9</v>
      </c>
      <c r="D6" s="143" t="s">
        <v>10</v>
      </c>
      <c r="E6" s="136"/>
      <c r="F6" s="144" t="s">
        <v>11</v>
      </c>
      <c r="G6" s="136"/>
      <c r="H6" s="145" t="s">
        <v>12</v>
      </c>
      <c r="I6" s="140"/>
      <c r="J6" s="13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B7" s="39"/>
      <c r="D7" s="40"/>
      <c r="E7" s="40"/>
      <c r="F7" s="40"/>
      <c r="G7" s="40"/>
    </row>
    <row r="8" spans="1:26" ht="22.5" customHeight="1">
      <c r="B8" s="39"/>
      <c r="C8" s="121" t="s">
        <v>199</v>
      </c>
      <c r="D8" s="122"/>
      <c r="E8" s="122"/>
      <c r="F8" s="122"/>
      <c r="G8" s="122"/>
      <c r="H8" s="122"/>
      <c r="I8" s="122"/>
      <c r="J8" s="122"/>
    </row>
    <row r="10" spans="1:26" ht="19.5" customHeight="1">
      <c r="B10" s="16" t="s">
        <v>13</v>
      </c>
      <c r="C10" s="132" t="s">
        <v>14</v>
      </c>
      <c r="D10" s="132" t="s">
        <v>15</v>
      </c>
      <c r="E10" s="69"/>
      <c r="F10" s="151" t="s">
        <v>205</v>
      </c>
      <c r="G10" s="134"/>
      <c r="H10" s="134"/>
      <c r="I10" s="134"/>
      <c r="J10" s="134"/>
      <c r="K10" s="134"/>
      <c r="L10" s="134"/>
      <c r="M10" s="134"/>
      <c r="N10" s="134"/>
      <c r="O10" s="134"/>
      <c r="P10" s="118"/>
    </row>
    <row r="11" spans="1:26" ht="19.5" customHeight="1">
      <c r="B11" s="70"/>
      <c r="C11" s="127"/>
      <c r="D11" s="127"/>
      <c r="E11" s="71" t="s">
        <v>206</v>
      </c>
      <c r="F11" s="149" t="s">
        <v>178</v>
      </c>
      <c r="G11" s="71" t="s">
        <v>207</v>
      </c>
      <c r="H11" s="149" t="s">
        <v>178</v>
      </c>
      <c r="I11" s="71" t="s">
        <v>208</v>
      </c>
      <c r="J11" s="149" t="s">
        <v>181</v>
      </c>
      <c r="K11" s="71" t="s">
        <v>209</v>
      </c>
      <c r="L11" s="149" t="s">
        <v>178</v>
      </c>
      <c r="M11" s="71" t="s">
        <v>210</v>
      </c>
      <c r="N11" s="150" t="s">
        <v>178</v>
      </c>
      <c r="O11" s="71" t="s">
        <v>211</v>
      </c>
      <c r="P11" s="149" t="s">
        <v>181</v>
      </c>
    </row>
    <row r="12" spans="1:26" ht="19.5" customHeight="1">
      <c r="B12" s="72"/>
      <c r="C12" s="128"/>
      <c r="D12" s="128"/>
      <c r="E12" s="71" t="s">
        <v>184</v>
      </c>
      <c r="F12" s="128"/>
      <c r="G12" s="71" t="s">
        <v>185</v>
      </c>
      <c r="H12" s="128"/>
      <c r="I12" s="71" t="s">
        <v>186</v>
      </c>
      <c r="J12" s="128"/>
      <c r="K12" s="71" t="s">
        <v>187</v>
      </c>
      <c r="L12" s="128"/>
      <c r="M12" s="71" t="s">
        <v>188</v>
      </c>
      <c r="N12" s="128"/>
      <c r="O12" s="71" t="s">
        <v>189</v>
      </c>
      <c r="P12" s="128"/>
    </row>
    <row r="13" spans="1:26" ht="18" customHeight="1">
      <c r="A13" s="46"/>
      <c r="B13" s="73">
        <v>1</v>
      </c>
      <c r="C13" s="74" t="s">
        <v>20</v>
      </c>
      <c r="D13" s="75" t="s">
        <v>21</v>
      </c>
      <c r="E13" s="76">
        <v>2</v>
      </c>
      <c r="F13" s="85" t="str">
        <f t="shared" ref="F13:F85" si="0">IF(E13="","NA",IF(E13&gt;=2,"Y","N"))</f>
        <v>Y</v>
      </c>
      <c r="G13" s="76">
        <v>2</v>
      </c>
      <c r="H13" s="85" t="str">
        <f t="shared" ref="H13:H85" si="1">IF(E13="","NA",IF(G13&gt;=2,"Y","N"))</f>
        <v>Y</v>
      </c>
      <c r="I13" s="76">
        <v>3</v>
      </c>
      <c r="J13" s="85" t="str">
        <f t="shared" ref="J13:J85" si="2">IF(E13="","NA",IF(I13&gt;=2,"Y","N"))</f>
        <v>Y</v>
      </c>
      <c r="K13" s="76">
        <v>2</v>
      </c>
      <c r="L13" s="85" t="str">
        <f t="shared" ref="L13:L85" si="3">IF(E13="","NA",IF(K13&gt;=2,"Y","N"))</f>
        <v>Y</v>
      </c>
      <c r="M13" s="76">
        <v>2</v>
      </c>
      <c r="N13" s="85" t="str">
        <f t="shared" ref="N13:N85" si="4">IF(E13="","NA",IF(M13&gt;=2,"Y","N"))</f>
        <v>Y</v>
      </c>
      <c r="O13" s="76">
        <v>3</v>
      </c>
      <c r="P13" s="85" t="str">
        <f t="shared" ref="P13:P86" si="5">IF(E13="","NA",IF(O13&gt;=2,"Y","N"))</f>
        <v>Y</v>
      </c>
      <c r="Q13" s="53"/>
      <c r="R13" s="53"/>
      <c r="S13" s="46"/>
      <c r="T13" s="46"/>
      <c r="U13" s="46"/>
      <c r="V13" s="46"/>
      <c r="W13" s="46"/>
      <c r="X13" s="46"/>
      <c r="Y13" s="46"/>
      <c r="Z13" s="46"/>
    </row>
    <row r="14" spans="1:26" ht="18" customHeight="1">
      <c r="A14" s="46"/>
      <c r="B14" s="77">
        <v>2</v>
      </c>
      <c r="C14" s="74" t="s">
        <v>22</v>
      </c>
      <c r="D14" s="75" t="s">
        <v>23</v>
      </c>
      <c r="E14" s="76">
        <v>1</v>
      </c>
      <c r="F14" s="85" t="str">
        <f t="shared" si="0"/>
        <v>N</v>
      </c>
      <c r="G14" s="76">
        <v>1</v>
      </c>
      <c r="H14" s="85" t="str">
        <f t="shared" si="1"/>
        <v>N</v>
      </c>
      <c r="I14" s="76">
        <v>1</v>
      </c>
      <c r="J14" s="85" t="str">
        <f t="shared" si="2"/>
        <v>N</v>
      </c>
      <c r="K14" s="76">
        <v>1</v>
      </c>
      <c r="L14" s="85" t="str">
        <f t="shared" si="3"/>
        <v>N</v>
      </c>
      <c r="M14" s="76">
        <v>1</v>
      </c>
      <c r="N14" s="85" t="str">
        <f t="shared" si="4"/>
        <v>N</v>
      </c>
      <c r="O14" s="76">
        <v>1</v>
      </c>
      <c r="P14" s="85" t="str">
        <f t="shared" si="5"/>
        <v>N</v>
      </c>
      <c r="Q14" s="53"/>
      <c r="R14" s="53"/>
      <c r="S14" s="46"/>
      <c r="T14" s="46"/>
      <c r="U14" s="46"/>
      <c r="V14" s="46"/>
      <c r="W14" s="46"/>
      <c r="X14" s="46"/>
      <c r="Y14" s="46"/>
      <c r="Z14" s="46"/>
    </row>
    <row r="15" spans="1:26" ht="18" customHeight="1">
      <c r="A15" s="46"/>
      <c r="B15" s="77">
        <v>3</v>
      </c>
      <c r="C15" s="74" t="s">
        <v>24</v>
      </c>
      <c r="D15" s="75" t="s">
        <v>25</v>
      </c>
      <c r="E15" s="76">
        <v>2</v>
      </c>
      <c r="F15" s="85" t="str">
        <f t="shared" si="0"/>
        <v>Y</v>
      </c>
      <c r="G15" s="76">
        <v>2</v>
      </c>
      <c r="H15" s="85" t="str">
        <f t="shared" si="1"/>
        <v>Y</v>
      </c>
      <c r="I15" s="76">
        <v>3</v>
      </c>
      <c r="J15" s="85" t="str">
        <f t="shared" si="2"/>
        <v>Y</v>
      </c>
      <c r="K15" s="76">
        <v>3</v>
      </c>
      <c r="L15" s="85" t="str">
        <f t="shared" si="3"/>
        <v>Y</v>
      </c>
      <c r="M15" s="76">
        <v>2</v>
      </c>
      <c r="N15" s="85" t="str">
        <f t="shared" si="4"/>
        <v>Y</v>
      </c>
      <c r="O15" s="76">
        <v>2</v>
      </c>
      <c r="P15" s="85" t="str">
        <f t="shared" si="5"/>
        <v>Y</v>
      </c>
      <c r="Q15" s="53"/>
      <c r="R15" s="53"/>
      <c r="S15" s="46"/>
      <c r="T15" s="46"/>
      <c r="U15" s="46"/>
      <c r="V15" s="46"/>
      <c r="W15" s="46"/>
      <c r="X15" s="46"/>
      <c r="Y15" s="46"/>
      <c r="Z15" s="46"/>
    </row>
    <row r="16" spans="1:26" ht="18" customHeight="1">
      <c r="A16" s="46"/>
      <c r="B16" s="77">
        <v>4</v>
      </c>
      <c r="C16" s="74" t="s">
        <v>26</v>
      </c>
      <c r="D16" s="75" t="s">
        <v>27</v>
      </c>
      <c r="E16" s="76">
        <v>2</v>
      </c>
      <c r="F16" s="85" t="str">
        <f t="shared" si="0"/>
        <v>Y</v>
      </c>
      <c r="G16" s="76">
        <v>2</v>
      </c>
      <c r="H16" s="85" t="str">
        <f t="shared" si="1"/>
        <v>Y</v>
      </c>
      <c r="I16" s="76">
        <v>2</v>
      </c>
      <c r="J16" s="85" t="str">
        <f t="shared" si="2"/>
        <v>Y</v>
      </c>
      <c r="K16" s="76">
        <v>1</v>
      </c>
      <c r="L16" s="85" t="str">
        <f t="shared" si="3"/>
        <v>N</v>
      </c>
      <c r="M16" s="76">
        <v>2</v>
      </c>
      <c r="N16" s="85" t="str">
        <f t="shared" si="4"/>
        <v>Y</v>
      </c>
      <c r="O16" s="76">
        <v>2</v>
      </c>
      <c r="P16" s="85" t="str">
        <f t="shared" si="5"/>
        <v>Y</v>
      </c>
      <c r="Q16" s="53"/>
      <c r="R16" s="53"/>
      <c r="S16" s="46"/>
      <c r="T16" s="46"/>
      <c r="U16" s="46"/>
      <c r="V16" s="46"/>
      <c r="W16" s="46"/>
      <c r="X16" s="46"/>
      <c r="Y16" s="46"/>
      <c r="Z16" s="46"/>
    </row>
    <row r="17" spans="1:26" ht="18" customHeight="1">
      <c r="A17" s="46"/>
      <c r="B17" s="77">
        <v>5</v>
      </c>
      <c r="C17" s="74" t="s">
        <v>28</v>
      </c>
      <c r="D17" s="75" t="s">
        <v>29</v>
      </c>
      <c r="E17" s="76">
        <v>2</v>
      </c>
      <c r="F17" s="85" t="str">
        <f t="shared" si="0"/>
        <v>Y</v>
      </c>
      <c r="G17" s="76">
        <v>2</v>
      </c>
      <c r="H17" s="85" t="str">
        <f t="shared" si="1"/>
        <v>Y</v>
      </c>
      <c r="I17" s="76">
        <v>2</v>
      </c>
      <c r="J17" s="85" t="str">
        <f t="shared" si="2"/>
        <v>Y</v>
      </c>
      <c r="K17" s="76">
        <v>2</v>
      </c>
      <c r="L17" s="85" t="str">
        <f t="shared" si="3"/>
        <v>Y</v>
      </c>
      <c r="M17" s="76">
        <v>2</v>
      </c>
      <c r="N17" s="85" t="str">
        <f t="shared" si="4"/>
        <v>Y</v>
      </c>
      <c r="O17" s="76">
        <v>2</v>
      </c>
      <c r="P17" s="85" t="str">
        <f t="shared" si="5"/>
        <v>Y</v>
      </c>
      <c r="Q17" s="53"/>
      <c r="R17" s="53"/>
      <c r="S17" s="46"/>
      <c r="T17" s="46"/>
      <c r="U17" s="46"/>
      <c r="V17" s="46"/>
      <c r="W17" s="46"/>
      <c r="X17" s="46"/>
      <c r="Y17" s="46"/>
      <c r="Z17" s="46"/>
    </row>
    <row r="18" spans="1:26" ht="18" customHeight="1">
      <c r="A18" s="46"/>
      <c r="B18" s="77">
        <v>6</v>
      </c>
      <c r="C18" s="74" t="s">
        <v>30</v>
      </c>
      <c r="D18" s="78" t="s">
        <v>31</v>
      </c>
      <c r="E18" s="79">
        <v>3</v>
      </c>
      <c r="F18" s="85" t="str">
        <f t="shared" si="0"/>
        <v>Y</v>
      </c>
      <c r="G18" s="79">
        <v>3</v>
      </c>
      <c r="H18" s="85" t="str">
        <f t="shared" si="1"/>
        <v>Y</v>
      </c>
      <c r="I18" s="79">
        <v>3</v>
      </c>
      <c r="J18" s="85" t="str">
        <f t="shared" si="2"/>
        <v>Y</v>
      </c>
      <c r="K18" s="79">
        <v>3</v>
      </c>
      <c r="L18" s="85" t="str">
        <f t="shared" si="3"/>
        <v>Y</v>
      </c>
      <c r="M18" s="79">
        <v>2</v>
      </c>
      <c r="N18" s="85" t="str">
        <f t="shared" si="4"/>
        <v>Y</v>
      </c>
      <c r="O18" s="79">
        <v>3</v>
      </c>
      <c r="P18" s="85" t="str">
        <f t="shared" si="5"/>
        <v>Y</v>
      </c>
      <c r="Q18" s="53"/>
      <c r="R18" s="53"/>
      <c r="S18" s="46"/>
      <c r="T18" s="46"/>
      <c r="U18" s="46"/>
      <c r="V18" s="46"/>
      <c r="W18" s="46"/>
      <c r="X18" s="46"/>
      <c r="Y18" s="46"/>
      <c r="Z18" s="46"/>
    </row>
    <row r="19" spans="1:26" ht="18" customHeight="1">
      <c r="A19" s="46"/>
      <c r="B19" s="77">
        <v>7</v>
      </c>
      <c r="C19" s="74" t="s">
        <v>32</v>
      </c>
      <c r="D19" s="78" t="s">
        <v>33</v>
      </c>
      <c r="E19" s="76">
        <v>2</v>
      </c>
      <c r="F19" s="85" t="str">
        <f t="shared" si="0"/>
        <v>Y</v>
      </c>
      <c r="G19" s="76">
        <v>2</v>
      </c>
      <c r="H19" s="85" t="str">
        <f t="shared" si="1"/>
        <v>Y</v>
      </c>
      <c r="I19" s="76">
        <v>2</v>
      </c>
      <c r="J19" s="85" t="str">
        <f t="shared" si="2"/>
        <v>Y</v>
      </c>
      <c r="K19" s="76">
        <v>2</v>
      </c>
      <c r="L19" s="85" t="str">
        <f t="shared" si="3"/>
        <v>Y</v>
      </c>
      <c r="M19" s="76">
        <v>2</v>
      </c>
      <c r="N19" s="85" t="str">
        <f t="shared" si="4"/>
        <v>Y</v>
      </c>
      <c r="O19" s="76">
        <v>2</v>
      </c>
      <c r="P19" s="85" t="str">
        <f t="shared" si="5"/>
        <v>Y</v>
      </c>
      <c r="Q19" s="53"/>
      <c r="R19" s="53"/>
      <c r="S19" s="46"/>
      <c r="T19" s="46"/>
      <c r="U19" s="46"/>
      <c r="V19" s="46"/>
      <c r="W19" s="46"/>
      <c r="X19" s="46"/>
      <c r="Y19" s="46"/>
      <c r="Z19" s="46"/>
    </row>
    <row r="20" spans="1:26" ht="18" customHeight="1">
      <c r="A20" s="46"/>
      <c r="B20" s="77">
        <v>8</v>
      </c>
      <c r="C20" s="74" t="s">
        <v>34</v>
      </c>
      <c r="D20" s="78" t="s">
        <v>35</v>
      </c>
      <c r="E20" s="76">
        <v>3</v>
      </c>
      <c r="F20" s="85" t="str">
        <f t="shared" si="0"/>
        <v>Y</v>
      </c>
      <c r="G20" s="76">
        <v>3</v>
      </c>
      <c r="H20" s="85" t="str">
        <f t="shared" si="1"/>
        <v>Y</v>
      </c>
      <c r="I20" s="76">
        <v>3</v>
      </c>
      <c r="J20" s="85" t="str">
        <f t="shared" si="2"/>
        <v>Y</v>
      </c>
      <c r="K20" s="76">
        <v>3</v>
      </c>
      <c r="L20" s="85" t="str">
        <f t="shared" si="3"/>
        <v>Y</v>
      </c>
      <c r="M20" s="76">
        <v>3</v>
      </c>
      <c r="N20" s="85" t="str">
        <f t="shared" si="4"/>
        <v>Y</v>
      </c>
      <c r="O20" s="76">
        <v>3</v>
      </c>
      <c r="P20" s="85" t="str">
        <f t="shared" si="5"/>
        <v>Y</v>
      </c>
      <c r="Q20" s="53"/>
      <c r="R20" s="53"/>
      <c r="S20" s="46"/>
      <c r="T20" s="46"/>
      <c r="U20" s="46"/>
      <c r="V20" s="46"/>
      <c r="W20" s="46"/>
      <c r="X20" s="46"/>
      <c r="Y20" s="46"/>
      <c r="Z20" s="46"/>
    </row>
    <row r="21" spans="1:26" ht="18" customHeight="1">
      <c r="A21" s="46"/>
      <c r="B21" s="77">
        <v>9</v>
      </c>
      <c r="C21" s="74" t="s">
        <v>36</v>
      </c>
      <c r="D21" s="78" t="s">
        <v>37</v>
      </c>
      <c r="E21" s="76">
        <v>2</v>
      </c>
      <c r="F21" s="85" t="str">
        <f t="shared" si="0"/>
        <v>Y</v>
      </c>
      <c r="G21" s="76">
        <v>2</v>
      </c>
      <c r="H21" s="85" t="str">
        <f t="shared" si="1"/>
        <v>Y</v>
      </c>
      <c r="I21" s="76">
        <v>2</v>
      </c>
      <c r="J21" s="85" t="str">
        <f t="shared" si="2"/>
        <v>Y</v>
      </c>
      <c r="K21" s="76">
        <v>2</v>
      </c>
      <c r="L21" s="85" t="str">
        <f t="shared" si="3"/>
        <v>Y</v>
      </c>
      <c r="M21" s="76">
        <v>2</v>
      </c>
      <c r="N21" s="85" t="str">
        <f t="shared" si="4"/>
        <v>Y</v>
      </c>
      <c r="O21" s="76">
        <v>3</v>
      </c>
      <c r="P21" s="85" t="str">
        <f t="shared" si="5"/>
        <v>Y</v>
      </c>
      <c r="Q21" s="53"/>
      <c r="R21" s="53"/>
      <c r="S21" s="46"/>
      <c r="T21" s="46"/>
      <c r="U21" s="46"/>
      <c r="V21" s="46"/>
      <c r="W21" s="46"/>
      <c r="X21" s="46"/>
      <c r="Y21" s="46"/>
      <c r="Z21" s="46"/>
    </row>
    <row r="22" spans="1:26" ht="18" customHeight="1">
      <c r="A22" s="46"/>
      <c r="B22" s="77">
        <v>10</v>
      </c>
      <c r="C22" s="74" t="s">
        <v>38</v>
      </c>
      <c r="D22" s="78" t="s">
        <v>39</v>
      </c>
      <c r="E22" s="76">
        <v>2</v>
      </c>
      <c r="F22" s="85" t="str">
        <f t="shared" si="0"/>
        <v>Y</v>
      </c>
      <c r="G22" s="76">
        <v>2</v>
      </c>
      <c r="H22" s="85" t="str">
        <f t="shared" si="1"/>
        <v>Y</v>
      </c>
      <c r="I22" s="76">
        <v>2</v>
      </c>
      <c r="J22" s="85" t="str">
        <f t="shared" si="2"/>
        <v>Y</v>
      </c>
      <c r="K22" s="76">
        <v>2</v>
      </c>
      <c r="L22" s="85" t="str">
        <f t="shared" si="3"/>
        <v>Y</v>
      </c>
      <c r="M22" s="76">
        <v>2</v>
      </c>
      <c r="N22" s="85" t="str">
        <f t="shared" si="4"/>
        <v>Y</v>
      </c>
      <c r="O22" s="76">
        <v>2</v>
      </c>
      <c r="P22" s="85" t="str">
        <f t="shared" si="5"/>
        <v>Y</v>
      </c>
      <c r="Q22" s="53"/>
      <c r="R22" s="53"/>
      <c r="S22" s="46"/>
      <c r="T22" s="46"/>
      <c r="U22" s="46"/>
      <c r="V22" s="46"/>
      <c r="W22" s="46"/>
      <c r="X22" s="46"/>
      <c r="Y22" s="46"/>
      <c r="Z22" s="46"/>
    </row>
    <row r="23" spans="1:26" ht="18" customHeight="1">
      <c r="A23" s="46"/>
      <c r="B23" s="77">
        <v>11</v>
      </c>
      <c r="C23" s="74" t="s">
        <v>40</v>
      </c>
      <c r="D23" s="78" t="s">
        <v>41</v>
      </c>
      <c r="E23" s="76">
        <v>3</v>
      </c>
      <c r="F23" s="85" t="str">
        <f t="shared" si="0"/>
        <v>Y</v>
      </c>
      <c r="G23" s="76">
        <v>3</v>
      </c>
      <c r="H23" s="85" t="str">
        <f t="shared" si="1"/>
        <v>Y</v>
      </c>
      <c r="I23" s="76">
        <v>3</v>
      </c>
      <c r="J23" s="85" t="str">
        <f t="shared" si="2"/>
        <v>Y</v>
      </c>
      <c r="K23" s="76">
        <v>3</v>
      </c>
      <c r="L23" s="85" t="str">
        <f t="shared" si="3"/>
        <v>Y</v>
      </c>
      <c r="M23" s="76">
        <v>3</v>
      </c>
      <c r="N23" s="85" t="str">
        <f t="shared" si="4"/>
        <v>Y</v>
      </c>
      <c r="O23" s="76">
        <v>3</v>
      </c>
      <c r="P23" s="85" t="str">
        <f t="shared" si="5"/>
        <v>Y</v>
      </c>
      <c r="Q23" s="53"/>
      <c r="R23" s="53"/>
      <c r="S23" s="46"/>
      <c r="T23" s="46"/>
      <c r="U23" s="46"/>
      <c r="V23" s="46"/>
      <c r="W23" s="46"/>
      <c r="X23" s="46"/>
      <c r="Y23" s="46"/>
      <c r="Z23" s="46"/>
    </row>
    <row r="24" spans="1:26" ht="18" customHeight="1">
      <c r="A24" s="46"/>
      <c r="B24" s="77">
        <v>12</v>
      </c>
      <c r="C24" s="74" t="s">
        <v>42</v>
      </c>
      <c r="D24" s="78" t="s">
        <v>43</v>
      </c>
      <c r="E24" s="76">
        <v>2</v>
      </c>
      <c r="F24" s="85" t="str">
        <f t="shared" si="0"/>
        <v>Y</v>
      </c>
      <c r="G24" s="76">
        <v>3</v>
      </c>
      <c r="H24" s="85" t="str">
        <f t="shared" si="1"/>
        <v>Y</v>
      </c>
      <c r="I24" s="76">
        <v>3</v>
      </c>
      <c r="J24" s="85" t="str">
        <f t="shared" si="2"/>
        <v>Y</v>
      </c>
      <c r="K24" s="76">
        <v>3</v>
      </c>
      <c r="L24" s="85" t="str">
        <f t="shared" si="3"/>
        <v>Y</v>
      </c>
      <c r="M24" s="76">
        <v>3</v>
      </c>
      <c r="N24" s="85" t="str">
        <f t="shared" si="4"/>
        <v>Y</v>
      </c>
      <c r="O24" s="76">
        <v>3</v>
      </c>
      <c r="P24" s="85" t="str">
        <f t="shared" si="5"/>
        <v>Y</v>
      </c>
      <c r="Q24" s="53"/>
      <c r="R24" s="53"/>
      <c r="S24" s="46"/>
      <c r="T24" s="46"/>
      <c r="U24" s="46"/>
      <c r="V24" s="46"/>
      <c r="W24" s="46"/>
      <c r="X24" s="46"/>
      <c r="Y24" s="46"/>
      <c r="Z24" s="46"/>
    </row>
    <row r="25" spans="1:26" ht="18" customHeight="1">
      <c r="A25" s="46"/>
      <c r="B25" s="77">
        <v>13</v>
      </c>
      <c r="C25" s="74" t="s">
        <v>44</v>
      </c>
      <c r="D25" s="78" t="s">
        <v>45</v>
      </c>
      <c r="E25" s="76">
        <v>3</v>
      </c>
      <c r="F25" s="85" t="str">
        <f t="shared" si="0"/>
        <v>Y</v>
      </c>
      <c r="G25" s="76">
        <v>3</v>
      </c>
      <c r="H25" s="85" t="str">
        <f t="shared" si="1"/>
        <v>Y</v>
      </c>
      <c r="I25" s="76">
        <v>3</v>
      </c>
      <c r="J25" s="85" t="str">
        <f t="shared" si="2"/>
        <v>Y</v>
      </c>
      <c r="K25" s="76">
        <v>3</v>
      </c>
      <c r="L25" s="85" t="str">
        <f t="shared" si="3"/>
        <v>Y</v>
      </c>
      <c r="M25" s="76">
        <v>3</v>
      </c>
      <c r="N25" s="85" t="str">
        <f t="shared" si="4"/>
        <v>Y</v>
      </c>
      <c r="O25" s="76">
        <v>3</v>
      </c>
      <c r="P25" s="85" t="str">
        <f t="shared" si="5"/>
        <v>Y</v>
      </c>
      <c r="Q25" s="53"/>
      <c r="R25" s="53"/>
      <c r="S25" s="46"/>
      <c r="T25" s="46"/>
      <c r="U25" s="46"/>
      <c r="V25" s="46"/>
      <c r="W25" s="46"/>
      <c r="X25" s="46"/>
      <c r="Y25" s="46"/>
      <c r="Z25" s="46"/>
    </row>
    <row r="26" spans="1:26" ht="18" customHeight="1">
      <c r="A26" s="46"/>
      <c r="B26" s="77">
        <v>14</v>
      </c>
      <c r="C26" s="74" t="s">
        <v>46</v>
      </c>
      <c r="D26" s="78" t="s">
        <v>47</v>
      </c>
      <c r="E26" s="76">
        <v>3</v>
      </c>
      <c r="F26" s="85" t="str">
        <f t="shared" si="0"/>
        <v>Y</v>
      </c>
      <c r="G26" s="76">
        <v>3</v>
      </c>
      <c r="H26" s="85" t="str">
        <f t="shared" si="1"/>
        <v>Y</v>
      </c>
      <c r="I26" s="76">
        <v>3</v>
      </c>
      <c r="J26" s="85" t="str">
        <f t="shared" si="2"/>
        <v>Y</v>
      </c>
      <c r="K26" s="76">
        <v>3</v>
      </c>
      <c r="L26" s="85" t="str">
        <f t="shared" si="3"/>
        <v>Y</v>
      </c>
      <c r="M26" s="76">
        <v>3</v>
      </c>
      <c r="N26" s="85" t="str">
        <f t="shared" si="4"/>
        <v>Y</v>
      </c>
      <c r="O26" s="76">
        <v>3</v>
      </c>
      <c r="P26" s="85" t="str">
        <f t="shared" si="5"/>
        <v>Y</v>
      </c>
      <c r="Q26" s="53"/>
      <c r="R26" s="53"/>
      <c r="S26" s="46"/>
      <c r="T26" s="46"/>
      <c r="U26" s="46"/>
      <c r="V26" s="46"/>
      <c r="W26" s="46"/>
      <c r="X26" s="46"/>
      <c r="Y26" s="46"/>
      <c r="Z26" s="46"/>
    </row>
    <row r="27" spans="1:26" ht="18" customHeight="1">
      <c r="A27" s="46"/>
      <c r="B27" s="77">
        <v>15</v>
      </c>
      <c r="C27" s="74" t="s">
        <v>48</v>
      </c>
      <c r="D27" s="78" t="s">
        <v>49</v>
      </c>
      <c r="E27" s="76">
        <v>3</v>
      </c>
      <c r="F27" s="85" t="str">
        <f t="shared" si="0"/>
        <v>Y</v>
      </c>
      <c r="G27" s="76">
        <v>3</v>
      </c>
      <c r="H27" s="85" t="str">
        <f t="shared" si="1"/>
        <v>Y</v>
      </c>
      <c r="I27" s="76">
        <v>3</v>
      </c>
      <c r="J27" s="85" t="str">
        <f t="shared" si="2"/>
        <v>Y</v>
      </c>
      <c r="K27" s="76">
        <v>3</v>
      </c>
      <c r="L27" s="85" t="str">
        <f t="shared" si="3"/>
        <v>Y</v>
      </c>
      <c r="M27" s="76">
        <v>3</v>
      </c>
      <c r="N27" s="85" t="str">
        <f t="shared" si="4"/>
        <v>Y</v>
      </c>
      <c r="O27" s="76">
        <v>3</v>
      </c>
      <c r="P27" s="85" t="str">
        <f t="shared" si="5"/>
        <v>Y</v>
      </c>
      <c r="Q27" s="53"/>
      <c r="R27" s="53"/>
      <c r="S27" s="46"/>
      <c r="T27" s="46"/>
      <c r="U27" s="46"/>
      <c r="V27" s="46"/>
      <c r="W27" s="46"/>
      <c r="X27" s="46"/>
      <c r="Y27" s="46"/>
      <c r="Z27" s="46"/>
    </row>
    <row r="28" spans="1:26" ht="18" customHeight="1">
      <c r="A28" s="46"/>
      <c r="B28" s="77">
        <v>16</v>
      </c>
      <c r="C28" s="74" t="s">
        <v>50</v>
      </c>
      <c r="D28" s="75" t="s">
        <v>51</v>
      </c>
      <c r="E28" s="76">
        <v>3</v>
      </c>
      <c r="F28" s="85" t="str">
        <f t="shared" si="0"/>
        <v>Y</v>
      </c>
      <c r="G28" s="76">
        <v>2</v>
      </c>
      <c r="H28" s="85" t="str">
        <f t="shared" si="1"/>
        <v>Y</v>
      </c>
      <c r="I28" s="76">
        <v>3</v>
      </c>
      <c r="J28" s="85" t="str">
        <f t="shared" si="2"/>
        <v>Y</v>
      </c>
      <c r="K28" s="76">
        <v>2</v>
      </c>
      <c r="L28" s="85" t="str">
        <f t="shared" si="3"/>
        <v>Y</v>
      </c>
      <c r="M28" s="76">
        <v>2</v>
      </c>
      <c r="N28" s="85" t="str">
        <f t="shared" si="4"/>
        <v>Y</v>
      </c>
      <c r="O28" s="76">
        <v>3</v>
      </c>
      <c r="P28" s="85" t="str">
        <f t="shared" si="5"/>
        <v>Y</v>
      </c>
      <c r="Q28" s="53"/>
      <c r="R28" s="53"/>
      <c r="S28" s="46"/>
      <c r="T28" s="46"/>
      <c r="U28" s="46"/>
      <c r="V28" s="46"/>
      <c r="W28" s="46"/>
      <c r="X28" s="46"/>
      <c r="Y28" s="46"/>
      <c r="Z28" s="46"/>
    </row>
    <row r="29" spans="1:26" ht="18" customHeight="1">
      <c r="A29" s="46"/>
      <c r="B29" s="77">
        <v>17</v>
      </c>
      <c r="C29" s="74" t="s">
        <v>52</v>
      </c>
      <c r="D29" s="75" t="s">
        <v>53</v>
      </c>
      <c r="E29" s="76">
        <v>3</v>
      </c>
      <c r="F29" s="85" t="str">
        <f t="shared" si="0"/>
        <v>Y</v>
      </c>
      <c r="G29" s="76">
        <v>3</v>
      </c>
      <c r="H29" s="85" t="str">
        <f t="shared" si="1"/>
        <v>Y</v>
      </c>
      <c r="I29" s="76">
        <v>3</v>
      </c>
      <c r="J29" s="85" t="str">
        <f t="shared" si="2"/>
        <v>Y</v>
      </c>
      <c r="K29" s="76">
        <v>3</v>
      </c>
      <c r="L29" s="85" t="str">
        <f t="shared" si="3"/>
        <v>Y</v>
      </c>
      <c r="M29" s="76">
        <v>3</v>
      </c>
      <c r="N29" s="85" t="str">
        <f t="shared" si="4"/>
        <v>Y</v>
      </c>
      <c r="O29" s="76">
        <v>3</v>
      </c>
      <c r="P29" s="85" t="str">
        <f t="shared" si="5"/>
        <v>Y</v>
      </c>
      <c r="Q29" s="53"/>
      <c r="R29" s="53"/>
      <c r="S29" s="46"/>
      <c r="T29" s="46"/>
      <c r="U29" s="46"/>
      <c r="V29" s="46"/>
      <c r="W29" s="46"/>
      <c r="X29" s="46"/>
      <c r="Y29" s="46"/>
      <c r="Z29" s="46"/>
    </row>
    <row r="30" spans="1:26" ht="18" customHeight="1">
      <c r="A30" s="46"/>
      <c r="B30" s="77">
        <v>18</v>
      </c>
      <c r="C30" s="74" t="s">
        <v>54</v>
      </c>
      <c r="D30" s="75" t="s">
        <v>55</v>
      </c>
      <c r="E30" s="76">
        <v>3</v>
      </c>
      <c r="F30" s="85" t="str">
        <f t="shared" si="0"/>
        <v>Y</v>
      </c>
      <c r="G30" s="76">
        <v>3</v>
      </c>
      <c r="H30" s="85" t="str">
        <f t="shared" si="1"/>
        <v>Y</v>
      </c>
      <c r="I30" s="76">
        <v>3</v>
      </c>
      <c r="J30" s="85" t="str">
        <f t="shared" si="2"/>
        <v>Y</v>
      </c>
      <c r="K30" s="76">
        <v>2</v>
      </c>
      <c r="L30" s="85" t="str">
        <f t="shared" si="3"/>
        <v>Y</v>
      </c>
      <c r="M30" s="76">
        <v>3</v>
      </c>
      <c r="N30" s="85" t="str">
        <f t="shared" si="4"/>
        <v>Y</v>
      </c>
      <c r="O30" s="76">
        <v>3</v>
      </c>
      <c r="P30" s="85" t="str">
        <f t="shared" si="5"/>
        <v>Y</v>
      </c>
      <c r="Q30" s="53"/>
      <c r="R30" s="53"/>
      <c r="S30" s="46"/>
      <c r="T30" s="46"/>
      <c r="U30" s="46"/>
      <c r="V30" s="46"/>
      <c r="W30" s="46"/>
      <c r="X30" s="46"/>
      <c r="Y30" s="46"/>
      <c r="Z30" s="46"/>
    </row>
    <row r="31" spans="1:26" ht="18" customHeight="1">
      <c r="A31" s="46"/>
      <c r="B31" s="77">
        <v>19</v>
      </c>
      <c r="C31" s="74" t="s">
        <v>56</v>
      </c>
      <c r="D31" s="75" t="s">
        <v>57</v>
      </c>
      <c r="E31" s="76">
        <v>3</v>
      </c>
      <c r="F31" s="85" t="str">
        <f t="shared" si="0"/>
        <v>Y</v>
      </c>
      <c r="G31" s="76">
        <v>3</v>
      </c>
      <c r="H31" s="85" t="str">
        <f t="shared" si="1"/>
        <v>Y</v>
      </c>
      <c r="I31" s="76">
        <v>3</v>
      </c>
      <c r="J31" s="85" t="str">
        <f t="shared" si="2"/>
        <v>Y</v>
      </c>
      <c r="K31" s="76">
        <v>3</v>
      </c>
      <c r="L31" s="85" t="str">
        <f t="shared" si="3"/>
        <v>Y</v>
      </c>
      <c r="M31" s="76">
        <v>3</v>
      </c>
      <c r="N31" s="85" t="str">
        <f t="shared" si="4"/>
        <v>Y</v>
      </c>
      <c r="O31" s="76">
        <v>3</v>
      </c>
      <c r="P31" s="85" t="str">
        <f t="shared" si="5"/>
        <v>Y</v>
      </c>
      <c r="Q31" s="53"/>
      <c r="R31" s="53"/>
      <c r="S31" s="46"/>
      <c r="T31" s="46"/>
      <c r="U31" s="46"/>
      <c r="V31" s="46"/>
      <c r="W31" s="46"/>
      <c r="X31" s="46"/>
      <c r="Y31" s="46"/>
      <c r="Z31" s="46"/>
    </row>
    <row r="32" spans="1:26" ht="18" customHeight="1">
      <c r="A32" s="46"/>
      <c r="B32" s="77">
        <v>20</v>
      </c>
      <c r="C32" s="74" t="s">
        <v>58</v>
      </c>
      <c r="D32" s="75" t="s">
        <v>59</v>
      </c>
      <c r="E32" s="76"/>
      <c r="F32" s="85" t="str">
        <f t="shared" si="0"/>
        <v>NA</v>
      </c>
      <c r="G32" s="76"/>
      <c r="H32" s="85" t="str">
        <f t="shared" si="1"/>
        <v>NA</v>
      </c>
      <c r="I32" s="76"/>
      <c r="J32" s="85" t="str">
        <f t="shared" si="2"/>
        <v>NA</v>
      </c>
      <c r="K32" s="76"/>
      <c r="L32" s="85" t="str">
        <f t="shared" si="3"/>
        <v>NA</v>
      </c>
      <c r="M32" s="76"/>
      <c r="N32" s="85" t="str">
        <f t="shared" si="4"/>
        <v>NA</v>
      </c>
      <c r="O32" s="76"/>
      <c r="P32" s="85" t="str">
        <f t="shared" si="5"/>
        <v>NA</v>
      </c>
      <c r="Q32" s="53"/>
      <c r="R32" s="53"/>
      <c r="S32" s="46"/>
      <c r="T32" s="46"/>
      <c r="U32" s="46"/>
      <c r="V32" s="46"/>
      <c r="W32" s="46"/>
      <c r="X32" s="46"/>
      <c r="Y32" s="46"/>
      <c r="Z32" s="46"/>
    </row>
    <row r="33" spans="1:26" ht="18" customHeight="1">
      <c r="A33" s="46"/>
      <c r="B33" s="77">
        <v>21</v>
      </c>
      <c r="C33" s="74" t="s">
        <v>60</v>
      </c>
      <c r="D33" s="75" t="s">
        <v>61</v>
      </c>
      <c r="E33" s="76">
        <v>1</v>
      </c>
      <c r="F33" s="85" t="str">
        <f t="shared" si="0"/>
        <v>N</v>
      </c>
      <c r="G33" s="76">
        <v>2</v>
      </c>
      <c r="H33" s="85" t="str">
        <f t="shared" si="1"/>
        <v>Y</v>
      </c>
      <c r="I33" s="76">
        <v>1</v>
      </c>
      <c r="J33" s="85" t="str">
        <f t="shared" si="2"/>
        <v>N</v>
      </c>
      <c r="K33" s="76">
        <v>1</v>
      </c>
      <c r="L33" s="85" t="str">
        <f t="shared" si="3"/>
        <v>N</v>
      </c>
      <c r="M33" s="76">
        <v>1</v>
      </c>
      <c r="N33" s="85" t="str">
        <f t="shared" si="4"/>
        <v>N</v>
      </c>
      <c r="O33" s="76">
        <v>1</v>
      </c>
      <c r="P33" s="85" t="str">
        <f t="shared" si="5"/>
        <v>N</v>
      </c>
      <c r="Q33" s="53"/>
      <c r="R33" s="53"/>
      <c r="S33" s="46"/>
      <c r="T33" s="46"/>
      <c r="U33" s="46"/>
      <c r="V33" s="46"/>
      <c r="W33" s="46"/>
      <c r="X33" s="46"/>
      <c r="Y33" s="46"/>
      <c r="Z33" s="46"/>
    </row>
    <row r="34" spans="1:26" ht="18" customHeight="1">
      <c r="A34" s="46"/>
      <c r="B34" s="77">
        <v>22</v>
      </c>
      <c r="C34" s="74" t="s">
        <v>62</v>
      </c>
      <c r="D34" s="75" t="s">
        <v>63</v>
      </c>
      <c r="E34" s="76"/>
      <c r="F34" s="85" t="str">
        <f t="shared" si="0"/>
        <v>NA</v>
      </c>
      <c r="G34" s="76"/>
      <c r="H34" s="85" t="str">
        <f t="shared" si="1"/>
        <v>NA</v>
      </c>
      <c r="I34" s="76"/>
      <c r="J34" s="85" t="str">
        <f t="shared" si="2"/>
        <v>NA</v>
      </c>
      <c r="K34" s="76"/>
      <c r="L34" s="85" t="str">
        <f t="shared" si="3"/>
        <v>NA</v>
      </c>
      <c r="M34" s="76"/>
      <c r="N34" s="85" t="str">
        <f t="shared" si="4"/>
        <v>NA</v>
      </c>
      <c r="O34" s="76"/>
      <c r="P34" s="85" t="str">
        <f t="shared" si="5"/>
        <v>NA</v>
      </c>
      <c r="Q34" s="53"/>
      <c r="R34" s="53"/>
      <c r="S34" s="46"/>
      <c r="T34" s="46"/>
      <c r="U34" s="46"/>
      <c r="V34" s="46"/>
      <c r="W34" s="46"/>
      <c r="X34" s="46"/>
      <c r="Y34" s="46"/>
      <c r="Z34" s="46"/>
    </row>
    <row r="35" spans="1:26" ht="18" customHeight="1">
      <c r="A35" s="46"/>
      <c r="B35" s="77">
        <v>23</v>
      </c>
      <c r="C35" s="74" t="s">
        <v>64</v>
      </c>
      <c r="D35" s="75" t="s">
        <v>65</v>
      </c>
      <c r="E35" s="76">
        <v>3</v>
      </c>
      <c r="F35" s="85" t="str">
        <f t="shared" si="0"/>
        <v>Y</v>
      </c>
      <c r="G35" s="76">
        <v>3</v>
      </c>
      <c r="H35" s="85" t="str">
        <f t="shared" si="1"/>
        <v>Y</v>
      </c>
      <c r="I35" s="76">
        <v>3</v>
      </c>
      <c r="J35" s="85" t="str">
        <f t="shared" si="2"/>
        <v>Y</v>
      </c>
      <c r="K35" s="76">
        <v>3</v>
      </c>
      <c r="L35" s="85" t="str">
        <f t="shared" si="3"/>
        <v>Y</v>
      </c>
      <c r="M35" s="76">
        <v>3</v>
      </c>
      <c r="N35" s="85" t="str">
        <f t="shared" si="4"/>
        <v>Y</v>
      </c>
      <c r="O35" s="76">
        <v>3</v>
      </c>
      <c r="P35" s="85" t="str">
        <f t="shared" si="5"/>
        <v>Y</v>
      </c>
      <c r="Q35" s="53"/>
      <c r="R35" s="53"/>
      <c r="S35" s="46"/>
      <c r="T35" s="46"/>
      <c r="U35" s="46"/>
      <c r="V35" s="46"/>
      <c r="W35" s="46"/>
      <c r="X35" s="46"/>
      <c r="Y35" s="46"/>
      <c r="Z35" s="46"/>
    </row>
    <row r="36" spans="1:26" ht="18" customHeight="1">
      <c r="A36" s="46"/>
      <c r="B36" s="77">
        <v>24</v>
      </c>
      <c r="C36" s="74" t="s">
        <v>66</v>
      </c>
      <c r="D36" s="78" t="s">
        <v>67</v>
      </c>
      <c r="E36" s="76">
        <v>3</v>
      </c>
      <c r="F36" s="85" t="str">
        <f t="shared" si="0"/>
        <v>Y</v>
      </c>
      <c r="G36" s="76">
        <v>3</v>
      </c>
      <c r="H36" s="85" t="str">
        <f t="shared" si="1"/>
        <v>Y</v>
      </c>
      <c r="I36" s="76">
        <v>3</v>
      </c>
      <c r="J36" s="85" t="str">
        <f t="shared" si="2"/>
        <v>Y</v>
      </c>
      <c r="K36" s="76">
        <v>3</v>
      </c>
      <c r="L36" s="85" t="str">
        <f t="shared" si="3"/>
        <v>Y</v>
      </c>
      <c r="M36" s="76">
        <v>3</v>
      </c>
      <c r="N36" s="85" t="str">
        <f t="shared" si="4"/>
        <v>Y</v>
      </c>
      <c r="O36" s="76">
        <v>3</v>
      </c>
      <c r="P36" s="85" t="str">
        <f t="shared" si="5"/>
        <v>Y</v>
      </c>
      <c r="Q36" s="53"/>
      <c r="R36" s="53"/>
      <c r="S36" s="46"/>
      <c r="T36" s="46"/>
      <c r="U36" s="46"/>
      <c r="V36" s="46"/>
      <c r="W36" s="46"/>
      <c r="X36" s="46"/>
      <c r="Y36" s="46"/>
      <c r="Z36" s="46"/>
    </row>
    <row r="37" spans="1:26" ht="18" customHeight="1">
      <c r="A37" s="46"/>
      <c r="B37" s="77">
        <v>25</v>
      </c>
      <c r="C37" s="74" t="s">
        <v>68</v>
      </c>
      <c r="D37" s="78" t="s">
        <v>69</v>
      </c>
      <c r="E37" s="76">
        <v>2</v>
      </c>
      <c r="F37" s="85" t="str">
        <f t="shared" si="0"/>
        <v>Y</v>
      </c>
      <c r="G37" s="76">
        <v>2</v>
      </c>
      <c r="H37" s="85" t="str">
        <f t="shared" si="1"/>
        <v>Y</v>
      </c>
      <c r="I37" s="76">
        <v>1</v>
      </c>
      <c r="J37" s="85" t="str">
        <f t="shared" si="2"/>
        <v>N</v>
      </c>
      <c r="K37" s="76">
        <v>2</v>
      </c>
      <c r="L37" s="85" t="str">
        <f t="shared" si="3"/>
        <v>Y</v>
      </c>
      <c r="M37" s="76">
        <v>2</v>
      </c>
      <c r="N37" s="85" t="str">
        <f t="shared" si="4"/>
        <v>Y</v>
      </c>
      <c r="O37" s="76">
        <v>2</v>
      </c>
      <c r="P37" s="85" t="str">
        <f t="shared" si="5"/>
        <v>Y</v>
      </c>
      <c r="Q37" s="53"/>
      <c r="R37" s="53"/>
      <c r="S37" s="46"/>
      <c r="T37" s="46"/>
      <c r="U37" s="46"/>
      <c r="V37" s="46"/>
      <c r="W37" s="46"/>
      <c r="X37" s="46"/>
      <c r="Y37" s="46"/>
      <c r="Z37" s="46"/>
    </row>
    <row r="38" spans="1:26" ht="18" customHeight="1">
      <c r="A38" s="46"/>
      <c r="B38" s="77">
        <v>26</v>
      </c>
      <c r="C38" s="74" t="s">
        <v>70</v>
      </c>
      <c r="D38" s="78" t="s">
        <v>71</v>
      </c>
      <c r="E38" s="76">
        <v>3</v>
      </c>
      <c r="F38" s="85" t="str">
        <f t="shared" si="0"/>
        <v>Y</v>
      </c>
      <c r="G38" s="76">
        <v>3</v>
      </c>
      <c r="H38" s="85" t="str">
        <f t="shared" si="1"/>
        <v>Y</v>
      </c>
      <c r="I38" s="76">
        <v>3</v>
      </c>
      <c r="J38" s="85" t="str">
        <f t="shared" si="2"/>
        <v>Y</v>
      </c>
      <c r="K38" s="76">
        <v>3</v>
      </c>
      <c r="L38" s="85" t="str">
        <f t="shared" si="3"/>
        <v>Y</v>
      </c>
      <c r="M38" s="76">
        <v>3</v>
      </c>
      <c r="N38" s="85" t="str">
        <f t="shared" si="4"/>
        <v>Y</v>
      </c>
      <c r="O38" s="76">
        <v>3</v>
      </c>
      <c r="P38" s="85" t="str">
        <f t="shared" si="5"/>
        <v>Y</v>
      </c>
      <c r="Q38" s="53"/>
      <c r="R38" s="53"/>
      <c r="S38" s="46"/>
      <c r="T38" s="46"/>
      <c r="U38" s="46"/>
      <c r="V38" s="46"/>
      <c r="W38" s="46"/>
      <c r="X38" s="46"/>
      <c r="Y38" s="46"/>
      <c r="Z38" s="46"/>
    </row>
    <row r="39" spans="1:26" ht="18" customHeight="1">
      <c r="A39" s="46"/>
      <c r="B39" s="77">
        <v>27</v>
      </c>
      <c r="C39" s="74" t="s">
        <v>72</v>
      </c>
      <c r="D39" s="78" t="s">
        <v>73</v>
      </c>
      <c r="E39" s="76">
        <v>2</v>
      </c>
      <c r="F39" s="85" t="str">
        <f t="shared" si="0"/>
        <v>Y</v>
      </c>
      <c r="G39" s="76">
        <v>2</v>
      </c>
      <c r="H39" s="85" t="str">
        <f t="shared" si="1"/>
        <v>Y</v>
      </c>
      <c r="I39" s="76">
        <v>2</v>
      </c>
      <c r="J39" s="85" t="str">
        <f t="shared" si="2"/>
        <v>Y</v>
      </c>
      <c r="K39" s="76">
        <v>2</v>
      </c>
      <c r="L39" s="85" t="str">
        <f t="shared" si="3"/>
        <v>Y</v>
      </c>
      <c r="M39" s="76">
        <v>2</v>
      </c>
      <c r="N39" s="85" t="str">
        <f t="shared" si="4"/>
        <v>Y</v>
      </c>
      <c r="O39" s="76">
        <v>2</v>
      </c>
      <c r="P39" s="85" t="str">
        <f t="shared" si="5"/>
        <v>Y</v>
      </c>
      <c r="Q39" s="53"/>
      <c r="R39" s="53"/>
      <c r="S39" s="46"/>
      <c r="T39" s="46"/>
      <c r="U39" s="46"/>
      <c r="V39" s="46"/>
      <c r="W39" s="46"/>
      <c r="X39" s="46"/>
      <c r="Y39" s="46"/>
      <c r="Z39" s="46"/>
    </row>
    <row r="40" spans="1:26" ht="18" customHeight="1">
      <c r="A40" s="46"/>
      <c r="B40" s="77">
        <v>28</v>
      </c>
      <c r="C40" s="74" t="s">
        <v>74</v>
      </c>
      <c r="D40" s="78" t="s">
        <v>75</v>
      </c>
      <c r="E40" s="76">
        <v>3</v>
      </c>
      <c r="F40" s="85" t="str">
        <f t="shared" si="0"/>
        <v>Y</v>
      </c>
      <c r="G40" s="76">
        <v>3</v>
      </c>
      <c r="H40" s="85" t="str">
        <f t="shared" si="1"/>
        <v>Y</v>
      </c>
      <c r="I40" s="76">
        <v>3</v>
      </c>
      <c r="J40" s="85" t="str">
        <f t="shared" si="2"/>
        <v>Y</v>
      </c>
      <c r="K40" s="76">
        <v>3</v>
      </c>
      <c r="L40" s="85" t="str">
        <f t="shared" si="3"/>
        <v>Y</v>
      </c>
      <c r="M40" s="76">
        <v>3</v>
      </c>
      <c r="N40" s="85" t="str">
        <f t="shared" si="4"/>
        <v>Y</v>
      </c>
      <c r="O40" s="76">
        <v>3</v>
      </c>
      <c r="P40" s="85" t="str">
        <f t="shared" si="5"/>
        <v>Y</v>
      </c>
      <c r="Q40" s="53"/>
      <c r="R40" s="53"/>
      <c r="S40" s="46"/>
      <c r="T40" s="46"/>
      <c r="U40" s="46"/>
      <c r="V40" s="46"/>
      <c r="W40" s="46"/>
      <c r="X40" s="46"/>
      <c r="Y40" s="46"/>
      <c r="Z40" s="46"/>
    </row>
    <row r="41" spans="1:26" ht="18" customHeight="1">
      <c r="A41" s="46"/>
      <c r="B41" s="77">
        <v>29</v>
      </c>
      <c r="C41" s="74" t="s">
        <v>76</v>
      </c>
      <c r="D41" s="78" t="s">
        <v>77</v>
      </c>
      <c r="E41" s="76">
        <v>3</v>
      </c>
      <c r="F41" s="85" t="str">
        <f t="shared" si="0"/>
        <v>Y</v>
      </c>
      <c r="G41" s="76">
        <v>3</v>
      </c>
      <c r="H41" s="85" t="str">
        <f t="shared" si="1"/>
        <v>Y</v>
      </c>
      <c r="I41" s="76">
        <v>3</v>
      </c>
      <c r="J41" s="85" t="str">
        <f t="shared" si="2"/>
        <v>Y</v>
      </c>
      <c r="K41" s="76">
        <v>3</v>
      </c>
      <c r="L41" s="85" t="str">
        <f t="shared" si="3"/>
        <v>Y</v>
      </c>
      <c r="M41" s="76">
        <v>3</v>
      </c>
      <c r="N41" s="85" t="str">
        <f t="shared" si="4"/>
        <v>Y</v>
      </c>
      <c r="O41" s="76">
        <v>3</v>
      </c>
      <c r="P41" s="85" t="str">
        <f t="shared" si="5"/>
        <v>Y</v>
      </c>
      <c r="Q41" s="53"/>
      <c r="R41" s="53"/>
      <c r="S41" s="46"/>
      <c r="T41" s="46"/>
      <c r="U41" s="46"/>
      <c r="V41" s="46"/>
      <c r="W41" s="46"/>
      <c r="X41" s="46"/>
      <c r="Y41" s="46"/>
      <c r="Z41" s="46"/>
    </row>
    <row r="42" spans="1:26" ht="18" customHeight="1">
      <c r="A42" s="46"/>
      <c r="B42" s="77">
        <v>30</v>
      </c>
      <c r="C42" s="74" t="s">
        <v>78</v>
      </c>
      <c r="D42" s="78" t="s">
        <v>79</v>
      </c>
      <c r="E42" s="76">
        <v>3</v>
      </c>
      <c r="F42" s="85" t="str">
        <f t="shared" si="0"/>
        <v>Y</v>
      </c>
      <c r="G42" s="76">
        <v>3</v>
      </c>
      <c r="H42" s="85" t="str">
        <f t="shared" si="1"/>
        <v>Y</v>
      </c>
      <c r="I42" s="76">
        <v>3</v>
      </c>
      <c r="J42" s="85" t="str">
        <f t="shared" si="2"/>
        <v>Y</v>
      </c>
      <c r="K42" s="76">
        <v>3</v>
      </c>
      <c r="L42" s="85" t="str">
        <f t="shared" si="3"/>
        <v>Y</v>
      </c>
      <c r="M42" s="76">
        <v>3</v>
      </c>
      <c r="N42" s="85" t="str">
        <f t="shared" si="4"/>
        <v>Y</v>
      </c>
      <c r="O42" s="76">
        <v>3</v>
      </c>
      <c r="P42" s="85" t="str">
        <f t="shared" si="5"/>
        <v>Y</v>
      </c>
      <c r="Q42" s="53"/>
      <c r="R42" s="53"/>
      <c r="S42" s="46"/>
      <c r="T42" s="46"/>
      <c r="U42" s="46"/>
      <c r="V42" s="46"/>
      <c r="W42" s="46"/>
      <c r="X42" s="46"/>
      <c r="Y42" s="46"/>
      <c r="Z42" s="46"/>
    </row>
    <row r="43" spans="1:26" ht="18" customHeight="1">
      <c r="A43" s="46"/>
      <c r="B43" s="77">
        <v>31</v>
      </c>
      <c r="C43" s="74" t="s">
        <v>80</v>
      </c>
      <c r="D43" s="78" t="s">
        <v>81</v>
      </c>
      <c r="E43" s="79">
        <v>2</v>
      </c>
      <c r="F43" s="85" t="str">
        <f t="shared" si="0"/>
        <v>Y</v>
      </c>
      <c r="G43" s="79">
        <v>2</v>
      </c>
      <c r="H43" s="85" t="str">
        <f t="shared" si="1"/>
        <v>Y</v>
      </c>
      <c r="I43" s="79">
        <v>2</v>
      </c>
      <c r="J43" s="85" t="str">
        <f t="shared" si="2"/>
        <v>Y</v>
      </c>
      <c r="K43" s="79">
        <v>2</v>
      </c>
      <c r="L43" s="85" t="str">
        <f t="shared" si="3"/>
        <v>Y</v>
      </c>
      <c r="M43" s="79">
        <v>2</v>
      </c>
      <c r="N43" s="85" t="str">
        <f t="shared" si="4"/>
        <v>Y</v>
      </c>
      <c r="O43" s="79">
        <v>2</v>
      </c>
      <c r="P43" s="85" t="str">
        <f t="shared" si="5"/>
        <v>Y</v>
      </c>
      <c r="Q43" s="53"/>
      <c r="R43" s="53"/>
      <c r="S43" s="46"/>
      <c r="T43" s="46"/>
      <c r="U43" s="46"/>
      <c r="V43" s="46"/>
      <c r="W43" s="46"/>
      <c r="X43" s="46"/>
      <c r="Y43" s="46"/>
      <c r="Z43" s="46"/>
    </row>
    <row r="44" spans="1:26" ht="18" customHeight="1">
      <c r="A44" s="46"/>
      <c r="B44" s="77">
        <v>32</v>
      </c>
      <c r="C44" s="74" t="s">
        <v>82</v>
      </c>
      <c r="D44" s="78" t="s">
        <v>83</v>
      </c>
      <c r="E44" s="76"/>
      <c r="F44" s="85" t="str">
        <f t="shared" si="0"/>
        <v>NA</v>
      </c>
      <c r="G44" s="76"/>
      <c r="H44" s="85" t="str">
        <f t="shared" si="1"/>
        <v>NA</v>
      </c>
      <c r="I44" s="76"/>
      <c r="J44" s="85" t="str">
        <f t="shared" si="2"/>
        <v>NA</v>
      </c>
      <c r="K44" s="76"/>
      <c r="L44" s="85" t="str">
        <f t="shared" si="3"/>
        <v>NA</v>
      </c>
      <c r="M44" s="76"/>
      <c r="N44" s="85" t="str">
        <f t="shared" si="4"/>
        <v>NA</v>
      </c>
      <c r="O44" s="76"/>
      <c r="P44" s="85" t="str">
        <f t="shared" si="5"/>
        <v>NA</v>
      </c>
      <c r="Q44" s="53"/>
      <c r="R44" s="53"/>
      <c r="S44" s="46"/>
      <c r="T44" s="46"/>
      <c r="U44" s="46"/>
      <c r="V44" s="46"/>
      <c r="W44" s="46"/>
      <c r="X44" s="46"/>
      <c r="Y44" s="46"/>
      <c r="Z44" s="46"/>
    </row>
    <row r="45" spans="1:26" ht="18" customHeight="1">
      <c r="A45" s="46"/>
      <c r="B45" s="77">
        <v>33</v>
      </c>
      <c r="C45" s="74" t="s">
        <v>84</v>
      </c>
      <c r="D45" s="78" t="s">
        <v>85</v>
      </c>
      <c r="E45" s="76">
        <v>3</v>
      </c>
      <c r="F45" s="85" t="str">
        <f t="shared" si="0"/>
        <v>Y</v>
      </c>
      <c r="G45" s="76">
        <v>3</v>
      </c>
      <c r="H45" s="85" t="str">
        <f t="shared" si="1"/>
        <v>Y</v>
      </c>
      <c r="I45" s="76">
        <v>3</v>
      </c>
      <c r="J45" s="85" t="str">
        <f t="shared" si="2"/>
        <v>Y</v>
      </c>
      <c r="K45" s="76">
        <v>3</v>
      </c>
      <c r="L45" s="85" t="str">
        <f t="shared" si="3"/>
        <v>Y</v>
      </c>
      <c r="M45" s="76">
        <v>3</v>
      </c>
      <c r="N45" s="85" t="str">
        <f t="shared" si="4"/>
        <v>Y</v>
      </c>
      <c r="O45" s="76">
        <v>3</v>
      </c>
      <c r="P45" s="85" t="str">
        <f t="shared" si="5"/>
        <v>Y</v>
      </c>
      <c r="Q45" s="53"/>
      <c r="R45" s="53"/>
      <c r="S45" s="46"/>
      <c r="T45" s="46"/>
      <c r="U45" s="46"/>
      <c r="V45" s="46"/>
      <c r="W45" s="46"/>
      <c r="X45" s="46"/>
      <c r="Y45" s="46"/>
      <c r="Z45" s="46"/>
    </row>
    <row r="46" spans="1:26" ht="18" customHeight="1">
      <c r="A46" s="46"/>
      <c r="B46" s="77">
        <v>34</v>
      </c>
      <c r="C46" s="74" t="s">
        <v>86</v>
      </c>
      <c r="D46" s="78" t="s">
        <v>87</v>
      </c>
      <c r="E46" s="76">
        <v>2</v>
      </c>
      <c r="F46" s="85" t="str">
        <f t="shared" si="0"/>
        <v>Y</v>
      </c>
      <c r="G46" s="76">
        <v>2</v>
      </c>
      <c r="H46" s="85" t="str">
        <f t="shared" si="1"/>
        <v>Y</v>
      </c>
      <c r="I46" s="76">
        <v>2</v>
      </c>
      <c r="J46" s="85" t="str">
        <f t="shared" si="2"/>
        <v>Y</v>
      </c>
      <c r="K46" s="76">
        <v>2</v>
      </c>
      <c r="L46" s="85" t="str">
        <f t="shared" si="3"/>
        <v>Y</v>
      </c>
      <c r="M46" s="76">
        <v>2</v>
      </c>
      <c r="N46" s="85" t="str">
        <f t="shared" si="4"/>
        <v>Y</v>
      </c>
      <c r="O46" s="76">
        <v>2</v>
      </c>
      <c r="P46" s="85" t="str">
        <f t="shared" si="5"/>
        <v>Y</v>
      </c>
      <c r="Q46" s="53"/>
      <c r="R46" s="53"/>
      <c r="S46" s="46"/>
      <c r="T46" s="46"/>
      <c r="U46" s="46"/>
      <c r="V46" s="46"/>
      <c r="W46" s="46"/>
      <c r="X46" s="46"/>
      <c r="Y46" s="46"/>
      <c r="Z46" s="46"/>
    </row>
    <row r="47" spans="1:26" ht="18" customHeight="1">
      <c r="A47" s="46"/>
      <c r="B47" s="77">
        <v>35</v>
      </c>
      <c r="C47" s="74" t="s">
        <v>88</v>
      </c>
      <c r="D47" s="78" t="s">
        <v>89</v>
      </c>
      <c r="E47" s="76">
        <v>3</v>
      </c>
      <c r="F47" s="85" t="str">
        <f t="shared" si="0"/>
        <v>Y</v>
      </c>
      <c r="G47" s="76">
        <v>3</v>
      </c>
      <c r="H47" s="85" t="str">
        <f t="shared" si="1"/>
        <v>Y</v>
      </c>
      <c r="I47" s="76">
        <v>3</v>
      </c>
      <c r="J47" s="85" t="str">
        <f t="shared" si="2"/>
        <v>Y</v>
      </c>
      <c r="K47" s="76">
        <v>3</v>
      </c>
      <c r="L47" s="85" t="str">
        <f t="shared" si="3"/>
        <v>Y</v>
      </c>
      <c r="M47" s="76">
        <v>2</v>
      </c>
      <c r="N47" s="85" t="str">
        <f t="shared" si="4"/>
        <v>Y</v>
      </c>
      <c r="O47" s="76">
        <v>1</v>
      </c>
      <c r="P47" s="85" t="str">
        <f t="shared" si="5"/>
        <v>N</v>
      </c>
      <c r="Q47" s="53"/>
      <c r="R47" s="53"/>
      <c r="S47" s="46"/>
      <c r="T47" s="46"/>
      <c r="U47" s="46"/>
      <c r="V47" s="46"/>
      <c r="W47" s="46"/>
      <c r="X47" s="46"/>
      <c r="Y47" s="46"/>
      <c r="Z47" s="46"/>
    </row>
    <row r="48" spans="1:26" ht="18" customHeight="1">
      <c r="A48" s="46"/>
      <c r="B48" s="77">
        <v>36</v>
      </c>
      <c r="C48" s="74" t="s">
        <v>90</v>
      </c>
      <c r="D48" s="78" t="s">
        <v>91</v>
      </c>
      <c r="E48" s="76">
        <v>3</v>
      </c>
      <c r="F48" s="85" t="str">
        <f t="shared" si="0"/>
        <v>Y</v>
      </c>
      <c r="G48" s="76">
        <v>3</v>
      </c>
      <c r="H48" s="85" t="str">
        <f t="shared" si="1"/>
        <v>Y</v>
      </c>
      <c r="I48" s="76">
        <v>3</v>
      </c>
      <c r="J48" s="85" t="str">
        <f t="shared" si="2"/>
        <v>Y</v>
      </c>
      <c r="K48" s="76">
        <v>3</v>
      </c>
      <c r="L48" s="85" t="str">
        <f t="shared" si="3"/>
        <v>Y</v>
      </c>
      <c r="M48" s="76">
        <v>3</v>
      </c>
      <c r="N48" s="85" t="str">
        <f t="shared" si="4"/>
        <v>Y</v>
      </c>
      <c r="O48" s="76">
        <v>3</v>
      </c>
      <c r="P48" s="85" t="str">
        <f t="shared" si="5"/>
        <v>Y</v>
      </c>
      <c r="Q48" s="53"/>
      <c r="R48" s="53"/>
      <c r="S48" s="46"/>
      <c r="T48" s="46"/>
      <c r="U48" s="46"/>
      <c r="V48" s="46"/>
      <c r="W48" s="46"/>
      <c r="X48" s="46"/>
      <c r="Y48" s="46"/>
      <c r="Z48" s="46"/>
    </row>
    <row r="49" spans="1:26" ht="18" customHeight="1">
      <c r="A49" s="46"/>
      <c r="B49" s="77">
        <v>37</v>
      </c>
      <c r="C49" s="74" t="s">
        <v>92</v>
      </c>
      <c r="D49" s="75" t="s">
        <v>93</v>
      </c>
      <c r="E49" s="76">
        <v>3</v>
      </c>
      <c r="F49" s="85" t="str">
        <f t="shared" si="0"/>
        <v>Y</v>
      </c>
      <c r="G49" s="76">
        <v>3</v>
      </c>
      <c r="H49" s="85" t="str">
        <f t="shared" si="1"/>
        <v>Y</v>
      </c>
      <c r="I49" s="76">
        <v>3</v>
      </c>
      <c r="J49" s="85" t="str">
        <f t="shared" si="2"/>
        <v>Y</v>
      </c>
      <c r="K49" s="76">
        <v>3</v>
      </c>
      <c r="L49" s="85" t="str">
        <f t="shared" si="3"/>
        <v>Y</v>
      </c>
      <c r="M49" s="76">
        <v>3</v>
      </c>
      <c r="N49" s="85" t="str">
        <f t="shared" si="4"/>
        <v>Y</v>
      </c>
      <c r="O49" s="76">
        <v>3</v>
      </c>
      <c r="P49" s="85" t="str">
        <f t="shared" si="5"/>
        <v>Y</v>
      </c>
      <c r="Q49" s="53"/>
      <c r="R49" s="53"/>
      <c r="S49" s="46"/>
      <c r="T49" s="46"/>
      <c r="U49" s="46"/>
      <c r="V49" s="46"/>
      <c r="W49" s="46"/>
      <c r="X49" s="46"/>
      <c r="Y49" s="46"/>
      <c r="Z49" s="46"/>
    </row>
    <row r="50" spans="1:26" ht="18" customHeight="1">
      <c r="A50" s="46"/>
      <c r="B50" s="77">
        <v>38</v>
      </c>
      <c r="C50" s="74" t="s">
        <v>94</v>
      </c>
      <c r="D50" s="75" t="s">
        <v>95</v>
      </c>
      <c r="E50" s="76">
        <v>2</v>
      </c>
      <c r="F50" s="85" t="str">
        <f t="shared" si="0"/>
        <v>Y</v>
      </c>
      <c r="G50" s="76">
        <v>2</v>
      </c>
      <c r="H50" s="85" t="str">
        <f t="shared" si="1"/>
        <v>Y</v>
      </c>
      <c r="I50" s="76">
        <v>2</v>
      </c>
      <c r="J50" s="85" t="str">
        <f t="shared" si="2"/>
        <v>Y</v>
      </c>
      <c r="K50" s="76">
        <v>2</v>
      </c>
      <c r="L50" s="85" t="str">
        <f t="shared" si="3"/>
        <v>Y</v>
      </c>
      <c r="M50" s="76">
        <v>2</v>
      </c>
      <c r="N50" s="85" t="str">
        <f t="shared" si="4"/>
        <v>Y</v>
      </c>
      <c r="O50" s="76">
        <v>2</v>
      </c>
      <c r="P50" s="85" t="str">
        <f t="shared" si="5"/>
        <v>Y</v>
      </c>
      <c r="Q50" s="53"/>
      <c r="R50" s="53"/>
      <c r="S50" s="46"/>
      <c r="T50" s="46"/>
      <c r="U50" s="46"/>
      <c r="V50" s="46"/>
      <c r="W50" s="46"/>
      <c r="X50" s="46"/>
      <c r="Y50" s="46"/>
      <c r="Z50" s="46"/>
    </row>
    <row r="51" spans="1:26" ht="18" customHeight="1">
      <c r="A51" s="46"/>
      <c r="B51" s="77">
        <v>39</v>
      </c>
      <c r="C51" s="74" t="s">
        <v>96</v>
      </c>
      <c r="D51" s="75" t="s">
        <v>97</v>
      </c>
      <c r="E51" s="76">
        <v>3</v>
      </c>
      <c r="F51" s="85" t="str">
        <f t="shared" si="0"/>
        <v>Y</v>
      </c>
      <c r="G51" s="76">
        <v>3</v>
      </c>
      <c r="H51" s="85" t="str">
        <f t="shared" si="1"/>
        <v>Y</v>
      </c>
      <c r="I51" s="76">
        <v>3</v>
      </c>
      <c r="J51" s="85" t="str">
        <f t="shared" si="2"/>
        <v>Y</v>
      </c>
      <c r="K51" s="76">
        <v>3</v>
      </c>
      <c r="L51" s="85" t="str">
        <f t="shared" si="3"/>
        <v>Y</v>
      </c>
      <c r="M51" s="76">
        <v>3</v>
      </c>
      <c r="N51" s="85" t="str">
        <f t="shared" si="4"/>
        <v>Y</v>
      </c>
      <c r="O51" s="76">
        <v>2</v>
      </c>
      <c r="P51" s="85" t="str">
        <f t="shared" si="5"/>
        <v>Y</v>
      </c>
      <c r="Q51" s="53"/>
      <c r="R51" s="53"/>
      <c r="S51" s="46"/>
      <c r="T51" s="46"/>
      <c r="U51" s="46"/>
      <c r="V51" s="46"/>
      <c r="W51" s="46"/>
      <c r="X51" s="46"/>
      <c r="Y51" s="46"/>
      <c r="Z51" s="46"/>
    </row>
    <row r="52" spans="1:26" ht="18" customHeight="1">
      <c r="A52" s="46"/>
      <c r="B52" s="77">
        <v>40</v>
      </c>
      <c r="C52" s="74" t="s">
        <v>98</v>
      </c>
      <c r="D52" s="75" t="s">
        <v>99</v>
      </c>
      <c r="E52" s="76">
        <v>3</v>
      </c>
      <c r="F52" s="85" t="str">
        <f t="shared" si="0"/>
        <v>Y</v>
      </c>
      <c r="G52" s="76">
        <v>3</v>
      </c>
      <c r="H52" s="85" t="str">
        <f t="shared" si="1"/>
        <v>Y</v>
      </c>
      <c r="I52" s="76">
        <v>3</v>
      </c>
      <c r="J52" s="85" t="str">
        <f t="shared" si="2"/>
        <v>Y</v>
      </c>
      <c r="K52" s="76">
        <v>3</v>
      </c>
      <c r="L52" s="85" t="str">
        <f t="shared" si="3"/>
        <v>Y</v>
      </c>
      <c r="M52" s="76">
        <v>3</v>
      </c>
      <c r="N52" s="85" t="str">
        <f t="shared" si="4"/>
        <v>Y</v>
      </c>
      <c r="O52" s="76">
        <v>3</v>
      </c>
      <c r="P52" s="85" t="str">
        <f t="shared" si="5"/>
        <v>Y</v>
      </c>
      <c r="Q52" s="53"/>
      <c r="R52" s="53"/>
      <c r="S52" s="46"/>
      <c r="T52" s="46"/>
      <c r="U52" s="46"/>
      <c r="V52" s="46"/>
      <c r="W52" s="46"/>
      <c r="X52" s="46"/>
      <c r="Y52" s="46"/>
      <c r="Z52" s="46"/>
    </row>
    <row r="53" spans="1:26" ht="18" customHeight="1">
      <c r="A53" s="46"/>
      <c r="B53" s="77">
        <v>41</v>
      </c>
      <c r="C53" s="74" t="s">
        <v>100</v>
      </c>
      <c r="D53" s="75" t="s">
        <v>101</v>
      </c>
      <c r="E53" s="76">
        <v>3</v>
      </c>
      <c r="F53" s="85" t="str">
        <f t="shared" si="0"/>
        <v>Y</v>
      </c>
      <c r="G53" s="76">
        <v>3</v>
      </c>
      <c r="H53" s="85" t="str">
        <f t="shared" si="1"/>
        <v>Y</v>
      </c>
      <c r="I53" s="76">
        <v>3</v>
      </c>
      <c r="J53" s="85" t="str">
        <f t="shared" si="2"/>
        <v>Y</v>
      </c>
      <c r="K53" s="76">
        <v>2</v>
      </c>
      <c r="L53" s="85" t="str">
        <f t="shared" si="3"/>
        <v>Y</v>
      </c>
      <c r="M53" s="76">
        <v>3</v>
      </c>
      <c r="N53" s="85" t="str">
        <f t="shared" si="4"/>
        <v>Y</v>
      </c>
      <c r="O53" s="76">
        <v>2</v>
      </c>
      <c r="P53" s="85" t="str">
        <f t="shared" si="5"/>
        <v>Y</v>
      </c>
      <c r="Q53" s="53"/>
      <c r="R53" s="53"/>
      <c r="S53" s="46"/>
      <c r="T53" s="46"/>
      <c r="U53" s="46"/>
      <c r="V53" s="46"/>
      <c r="W53" s="46"/>
      <c r="X53" s="46"/>
      <c r="Y53" s="46"/>
      <c r="Z53" s="46"/>
    </row>
    <row r="54" spans="1:26" ht="18" customHeight="1">
      <c r="A54" s="46"/>
      <c r="B54" s="77">
        <v>42</v>
      </c>
      <c r="C54" s="74" t="s">
        <v>102</v>
      </c>
      <c r="D54" s="75" t="s">
        <v>103</v>
      </c>
      <c r="E54" s="76">
        <v>1</v>
      </c>
      <c r="F54" s="85" t="str">
        <f t="shared" si="0"/>
        <v>N</v>
      </c>
      <c r="G54" s="76">
        <v>1</v>
      </c>
      <c r="H54" s="85" t="str">
        <f t="shared" si="1"/>
        <v>N</v>
      </c>
      <c r="I54" s="76">
        <v>1</v>
      </c>
      <c r="J54" s="85" t="str">
        <f t="shared" si="2"/>
        <v>N</v>
      </c>
      <c r="K54" s="76">
        <v>1</v>
      </c>
      <c r="L54" s="85" t="str">
        <f t="shared" si="3"/>
        <v>N</v>
      </c>
      <c r="M54" s="76">
        <v>1</v>
      </c>
      <c r="N54" s="85" t="str">
        <f t="shared" si="4"/>
        <v>N</v>
      </c>
      <c r="O54" s="76">
        <v>1</v>
      </c>
      <c r="P54" s="85" t="str">
        <f t="shared" si="5"/>
        <v>N</v>
      </c>
      <c r="Q54" s="53"/>
      <c r="R54" s="53"/>
      <c r="S54" s="46"/>
      <c r="T54" s="46"/>
      <c r="U54" s="46"/>
      <c r="V54" s="46"/>
      <c r="W54" s="46"/>
      <c r="X54" s="46"/>
      <c r="Y54" s="46"/>
      <c r="Z54" s="46"/>
    </row>
    <row r="55" spans="1:26" ht="18" customHeight="1">
      <c r="A55" s="46"/>
      <c r="B55" s="77">
        <v>43</v>
      </c>
      <c r="C55" s="74" t="s">
        <v>104</v>
      </c>
      <c r="D55" s="75" t="s">
        <v>105</v>
      </c>
      <c r="E55" s="76">
        <v>3</v>
      </c>
      <c r="F55" s="85" t="str">
        <f t="shared" si="0"/>
        <v>Y</v>
      </c>
      <c r="G55" s="76">
        <v>3</v>
      </c>
      <c r="H55" s="85" t="str">
        <f t="shared" si="1"/>
        <v>Y</v>
      </c>
      <c r="I55" s="76">
        <v>3</v>
      </c>
      <c r="J55" s="85" t="str">
        <f t="shared" si="2"/>
        <v>Y</v>
      </c>
      <c r="K55" s="76">
        <v>3</v>
      </c>
      <c r="L55" s="85" t="str">
        <f t="shared" si="3"/>
        <v>Y</v>
      </c>
      <c r="M55" s="76">
        <v>3</v>
      </c>
      <c r="N55" s="85" t="str">
        <f t="shared" si="4"/>
        <v>Y</v>
      </c>
      <c r="O55" s="76">
        <v>1</v>
      </c>
      <c r="P55" s="85" t="str">
        <f t="shared" si="5"/>
        <v>N</v>
      </c>
      <c r="Q55" s="53"/>
      <c r="R55" s="53"/>
      <c r="S55" s="46"/>
      <c r="T55" s="46"/>
      <c r="U55" s="46"/>
      <c r="V55" s="46"/>
      <c r="W55" s="46"/>
      <c r="X55" s="46"/>
      <c r="Y55" s="46"/>
      <c r="Z55" s="46"/>
    </row>
    <row r="56" spans="1:26" ht="18" customHeight="1">
      <c r="A56" s="46"/>
      <c r="B56" s="77">
        <v>44</v>
      </c>
      <c r="C56" s="74" t="s">
        <v>106</v>
      </c>
      <c r="D56" s="78" t="s">
        <v>107</v>
      </c>
      <c r="E56" s="76">
        <v>3</v>
      </c>
      <c r="F56" s="85" t="str">
        <f t="shared" si="0"/>
        <v>Y</v>
      </c>
      <c r="G56" s="76">
        <v>3</v>
      </c>
      <c r="H56" s="85" t="str">
        <f t="shared" si="1"/>
        <v>Y</v>
      </c>
      <c r="I56" s="76">
        <v>3</v>
      </c>
      <c r="J56" s="85" t="str">
        <f t="shared" si="2"/>
        <v>Y</v>
      </c>
      <c r="K56" s="76">
        <v>3</v>
      </c>
      <c r="L56" s="85" t="str">
        <f t="shared" si="3"/>
        <v>Y</v>
      </c>
      <c r="M56" s="76">
        <v>3</v>
      </c>
      <c r="N56" s="85" t="str">
        <f t="shared" si="4"/>
        <v>Y</v>
      </c>
      <c r="O56" s="76">
        <v>3</v>
      </c>
      <c r="P56" s="85" t="str">
        <f t="shared" si="5"/>
        <v>Y</v>
      </c>
      <c r="Q56" s="53"/>
      <c r="R56" s="53"/>
      <c r="S56" s="46"/>
      <c r="T56" s="46"/>
      <c r="U56" s="46"/>
      <c r="V56" s="46"/>
      <c r="W56" s="46"/>
      <c r="X56" s="46"/>
      <c r="Y56" s="46"/>
      <c r="Z56" s="46"/>
    </row>
    <row r="57" spans="1:26" ht="18" customHeight="1">
      <c r="A57" s="46"/>
      <c r="B57" s="77">
        <v>45</v>
      </c>
      <c r="C57" s="74" t="s">
        <v>108</v>
      </c>
      <c r="D57" s="78" t="s">
        <v>109</v>
      </c>
      <c r="E57" s="76">
        <v>2</v>
      </c>
      <c r="F57" s="85" t="str">
        <f t="shared" si="0"/>
        <v>Y</v>
      </c>
      <c r="G57" s="76">
        <v>2</v>
      </c>
      <c r="H57" s="85" t="str">
        <f t="shared" si="1"/>
        <v>Y</v>
      </c>
      <c r="I57" s="76">
        <v>3</v>
      </c>
      <c r="J57" s="85" t="str">
        <f t="shared" si="2"/>
        <v>Y</v>
      </c>
      <c r="K57" s="76">
        <v>3</v>
      </c>
      <c r="L57" s="85" t="str">
        <f t="shared" si="3"/>
        <v>Y</v>
      </c>
      <c r="M57" s="76">
        <v>1</v>
      </c>
      <c r="N57" s="85" t="str">
        <f t="shared" si="4"/>
        <v>N</v>
      </c>
      <c r="O57" s="76">
        <v>3</v>
      </c>
      <c r="P57" s="85" t="str">
        <f t="shared" si="5"/>
        <v>Y</v>
      </c>
      <c r="Q57" s="53"/>
      <c r="R57" s="53"/>
      <c r="S57" s="46"/>
      <c r="T57" s="46"/>
      <c r="U57" s="46"/>
      <c r="V57" s="46"/>
      <c r="W57" s="46"/>
      <c r="X57" s="46"/>
      <c r="Y57" s="46"/>
      <c r="Z57" s="46"/>
    </row>
    <row r="58" spans="1:26" ht="18" customHeight="1">
      <c r="A58" s="46"/>
      <c r="B58" s="77">
        <v>46</v>
      </c>
      <c r="C58" s="74" t="s">
        <v>110</v>
      </c>
      <c r="D58" s="78" t="s">
        <v>111</v>
      </c>
      <c r="E58" s="76">
        <v>3</v>
      </c>
      <c r="F58" s="85" t="str">
        <f t="shared" si="0"/>
        <v>Y</v>
      </c>
      <c r="G58" s="76">
        <v>3</v>
      </c>
      <c r="H58" s="85" t="str">
        <f t="shared" si="1"/>
        <v>Y</v>
      </c>
      <c r="I58" s="76">
        <v>3</v>
      </c>
      <c r="J58" s="85" t="str">
        <f t="shared" si="2"/>
        <v>Y</v>
      </c>
      <c r="K58" s="76">
        <v>3</v>
      </c>
      <c r="L58" s="85" t="str">
        <f t="shared" si="3"/>
        <v>Y</v>
      </c>
      <c r="M58" s="76">
        <v>3</v>
      </c>
      <c r="N58" s="85" t="str">
        <f t="shared" si="4"/>
        <v>Y</v>
      </c>
      <c r="O58" s="76">
        <v>3</v>
      </c>
      <c r="P58" s="85" t="str">
        <f t="shared" si="5"/>
        <v>Y</v>
      </c>
      <c r="Q58" s="53"/>
      <c r="R58" s="53"/>
      <c r="S58" s="46"/>
      <c r="T58" s="46"/>
      <c r="U58" s="46"/>
      <c r="V58" s="46"/>
      <c r="W58" s="46"/>
      <c r="X58" s="46"/>
      <c r="Y58" s="46"/>
      <c r="Z58" s="46"/>
    </row>
    <row r="59" spans="1:26" ht="18" customHeight="1">
      <c r="A59" s="46"/>
      <c r="B59" s="77">
        <v>47</v>
      </c>
      <c r="C59" s="74" t="s">
        <v>112</v>
      </c>
      <c r="D59" s="78" t="s">
        <v>113</v>
      </c>
      <c r="E59" s="76">
        <v>1</v>
      </c>
      <c r="F59" s="85" t="str">
        <f t="shared" si="0"/>
        <v>N</v>
      </c>
      <c r="G59" s="76">
        <v>1</v>
      </c>
      <c r="H59" s="85" t="str">
        <f t="shared" si="1"/>
        <v>N</v>
      </c>
      <c r="I59" s="76">
        <v>1</v>
      </c>
      <c r="J59" s="85" t="str">
        <f t="shared" si="2"/>
        <v>N</v>
      </c>
      <c r="K59" s="76">
        <v>1</v>
      </c>
      <c r="L59" s="85" t="str">
        <f t="shared" si="3"/>
        <v>N</v>
      </c>
      <c r="M59" s="76">
        <v>1</v>
      </c>
      <c r="N59" s="85" t="str">
        <f t="shared" si="4"/>
        <v>N</v>
      </c>
      <c r="O59" s="76">
        <v>1</v>
      </c>
      <c r="P59" s="85" t="str">
        <f t="shared" si="5"/>
        <v>N</v>
      </c>
      <c r="Q59" s="53"/>
      <c r="R59" s="53"/>
      <c r="S59" s="46"/>
      <c r="T59" s="46"/>
      <c r="U59" s="46"/>
      <c r="V59" s="46"/>
      <c r="W59" s="46"/>
      <c r="X59" s="46"/>
      <c r="Y59" s="46"/>
      <c r="Z59" s="46"/>
    </row>
    <row r="60" spans="1:26" ht="18" customHeight="1">
      <c r="A60" s="46"/>
      <c r="B60" s="77">
        <v>48</v>
      </c>
      <c r="C60" s="74" t="s">
        <v>114</v>
      </c>
      <c r="D60" s="78" t="s">
        <v>115</v>
      </c>
      <c r="E60" s="76">
        <v>3</v>
      </c>
      <c r="F60" s="85" t="str">
        <f t="shared" si="0"/>
        <v>Y</v>
      </c>
      <c r="G60" s="76">
        <v>3</v>
      </c>
      <c r="H60" s="85" t="str">
        <f t="shared" si="1"/>
        <v>Y</v>
      </c>
      <c r="I60" s="76">
        <v>3</v>
      </c>
      <c r="J60" s="85" t="str">
        <f t="shared" si="2"/>
        <v>Y</v>
      </c>
      <c r="K60" s="76">
        <v>3</v>
      </c>
      <c r="L60" s="85" t="str">
        <f t="shared" si="3"/>
        <v>Y</v>
      </c>
      <c r="M60" s="76">
        <v>3</v>
      </c>
      <c r="N60" s="85" t="str">
        <f t="shared" si="4"/>
        <v>Y</v>
      </c>
      <c r="O60" s="80">
        <v>3</v>
      </c>
      <c r="P60" s="85" t="str">
        <f t="shared" si="5"/>
        <v>Y</v>
      </c>
      <c r="Q60" s="53"/>
      <c r="R60" s="53"/>
      <c r="S60" s="46"/>
      <c r="T60" s="46"/>
      <c r="U60" s="46"/>
      <c r="V60" s="46"/>
      <c r="W60" s="46"/>
      <c r="X60" s="46"/>
      <c r="Y60" s="46"/>
      <c r="Z60" s="46"/>
    </row>
    <row r="61" spans="1:26" ht="18" customHeight="1">
      <c r="A61" s="46"/>
      <c r="B61" s="77">
        <v>49</v>
      </c>
      <c r="C61" s="74" t="s">
        <v>116</v>
      </c>
      <c r="D61" s="78" t="s">
        <v>117</v>
      </c>
      <c r="E61" s="76">
        <v>3</v>
      </c>
      <c r="F61" s="85" t="str">
        <f t="shared" si="0"/>
        <v>Y</v>
      </c>
      <c r="G61" s="76">
        <v>3</v>
      </c>
      <c r="H61" s="85" t="str">
        <f t="shared" si="1"/>
        <v>Y</v>
      </c>
      <c r="I61" s="76">
        <v>3</v>
      </c>
      <c r="J61" s="85" t="str">
        <f t="shared" si="2"/>
        <v>Y</v>
      </c>
      <c r="K61" s="76">
        <v>3</v>
      </c>
      <c r="L61" s="85" t="str">
        <f t="shared" si="3"/>
        <v>Y</v>
      </c>
      <c r="M61" s="76">
        <v>3</v>
      </c>
      <c r="N61" s="85" t="str">
        <f t="shared" si="4"/>
        <v>Y</v>
      </c>
      <c r="O61" s="76">
        <v>3</v>
      </c>
      <c r="P61" s="85" t="str">
        <f t="shared" si="5"/>
        <v>Y</v>
      </c>
      <c r="Q61" s="53"/>
      <c r="R61" s="53"/>
      <c r="S61" s="46"/>
      <c r="T61" s="46"/>
      <c r="U61" s="46"/>
      <c r="V61" s="46"/>
      <c r="W61" s="46"/>
      <c r="X61" s="46"/>
      <c r="Y61" s="46"/>
      <c r="Z61" s="46"/>
    </row>
    <row r="62" spans="1:26" ht="18" customHeight="1">
      <c r="A62" s="46"/>
      <c r="B62" s="77">
        <v>50</v>
      </c>
      <c r="C62" s="74" t="s">
        <v>118</v>
      </c>
      <c r="D62" s="78" t="s">
        <v>119</v>
      </c>
      <c r="E62" s="76">
        <v>3</v>
      </c>
      <c r="F62" s="85" t="str">
        <f t="shared" si="0"/>
        <v>Y</v>
      </c>
      <c r="G62" s="76">
        <v>3</v>
      </c>
      <c r="H62" s="85" t="str">
        <f t="shared" si="1"/>
        <v>Y</v>
      </c>
      <c r="I62" s="76">
        <v>3</v>
      </c>
      <c r="J62" s="85" t="str">
        <f t="shared" si="2"/>
        <v>Y</v>
      </c>
      <c r="K62" s="76">
        <v>3</v>
      </c>
      <c r="L62" s="85" t="str">
        <f t="shared" si="3"/>
        <v>Y</v>
      </c>
      <c r="M62" s="76">
        <v>3</v>
      </c>
      <c r="N62" s="85" t="str">
        <f t="shared" si="4"/>
        <v>Y</v>
      </c>
      <c r="O62" s="76">
        <v>3</v>
      </c>
      <c r="P62" s="85" t="str">
        <f t="shared" si="5"/>
        <v>Y</v>
      </c>
      <c r="Q62" s="53"/>
      <c r="R62" s="53"/>
      <c r="S62" s="46"/>
      <c r="T62" s="46"/>
      <c r="U62" s="46"/>
      <c r="V62" s="46"/>
      <c r="W62" s="46"/>
      <c r="X62" s="46"/>
      <c r="Y62" s="46"/>
      <c r="Z62" s="46"/>
    </row>
    <row r="63" spans="1:26" ht="18" customHeight="1">
      <c r="A63" s="46"/>
      <c r="B63" s="77">
        <v>51</v>
      </c>
      <c r="C63" s="74" t="s">
        <v>120</v>
      </c>
      <c r="D63" s="78" t="s">
        <v>121</v>
      </c>
      <c r="E63" s="76">
        <v>2</v>
      </c>
      <c r="F63" s="85" t="str">
        <f t="shared" si="0"/>
        <v>Y</v>
      </c>
      <c r="G63" s="76">
        <v>2</v>
      </c>
      <c r="H63" s="85" t="str">
        <f t="shared" si="1"/>
        <v>Y</v>
      </c>
      <c r="I63" s="76">
        <v>2</v>
      </c>
      <c r="J63" s="85" t="str">
        <f t="shared" si="2"/>
        <v>Y</v>
      </c>
      <c r="K63" s="76">
        <v>2</v>
      </c>
      <c r="L63" s="85" t="str">
        <f t="shared" si="3"/>
        <v>Y</v>
      </c>
      <c r="M63" s="76">
        <v>2</v>
      </c>
      <c r="N63" s="85" t="str">
        <f t="shared" si="4"/>
        <v>Y</v>
      </c>
      <c r="O63" s="76">
        <v>2</v>
      </c>
      <c r="P63" s="85" t="str">
        <f t="shared" si="5"/>
        <v>Y</v>
      </c>
      <c r="Q63" s="53"/>
      <c r="R63" s="53"/>
      <c r="S63" s="46"/>
      <c r="T63" s="46"/>
      <c r="U63" s="46"/>
      <c r="V63" s="46"/>
      <c r="W63" s="46"/>
      <c r="X63" s="46"/>
      <c r="Y63" s="46"/>
      <c r="Z63" s="46"/>
    </row>
    <row r="64" spans="1:26" ht="18" customHeight="1">
      <c r="A64" s="46"/>
      <c r="B64" s="77">
        <v>52</v>
      </c>
      <c r="C64" s="74" t="s">
        <v>122</v>
      </c>
      <c r="D64" s="78" t="s">
        <v>123</v>
      </c>
      <c r="E64" s="76">
        <v>3</v>
      </c>
      <c r="F64" s="85" t="str">
        <f t="shared" si="0"/>
        <v>Y</v>
      </c>
      <c r="G64" s="76">
        <v>3</v>
      </c>
      <c r="H64" s="85" t="str">
        <f t="shared" si="1"/>
        <v>Y</v>
      </c>
      <c r="I64" s="76">
        <v>3</v>
      </c>
      <c r="J64" s="85" t="str">
        <f t="shared" si="2"/>
        <v>Y</v>
      </c>
      <c r="K64" s="76">
        <v>3</v>
      </c>
      <c r="L64" s="85" t="str">
        <f t="shared" si="3"/>
        <v>Y</v>
      </c>
      <c r="M64" s="76">
        <v>3</v>
      </c>
      <c r="N64" s="85" t="str">
        <f t="shared" si="4"/>
        <v>Y</v>
      </c>
      <c r="O64" s="76">
        <v>3</v>
      </c>
      <c r="P64" s="85" t="str">
        <f t="shared" si="5"/>
        <v>Y</v>
      </c>
      <c r="Q64" s="53"/>
      <c r="R64" s="53"/>
      <c r="S64" s="46"/>
      <c r="T64" s="46"/>
      <c r="U64" s="46"/>
      <c r="V64" s="46"/>
      <c r="W64" s="46"/>
      <c r="X64" s="46"/>
      <c r="Y64" s="46"/>
      <c r="Z64" s="46"/>
    </row>
    <row r="65" spans="1:26" ht="18" customHeight="1">
      <c r="A65" s="46"/>
      <c r="B65" s="77">
        <v>53</v>
      </c>
      <c r="C65" s="74" t="s">
        <v>124</v>
      </c>
      <c r="D65" s="78" t="s">
        <v>125</v>
      </c>
      <c r="E65" s="76">
        <v>2</v>
      </c>
      <c r="F65" s="85" t="str">
        <f t="shared" si="0"/>
        <v>Y</v>
      </c>
      <c r="G65" s="76">
        <v>2</v>
      </c>
      <c r="H65" s="85" t="str">
        <f t="shared" si="1"/>
        <v>Y</v>
      </c>
      <c r="I65" s="76">
        <v>2</v>
      </c>
      <c r="J65" s="85" t="str">
        <f t="shared" si="2"/>
        <v>Y</v>
      </c>
      <c r="K65" s="76">
        <v>2</v>
      </c>
      <c r="L65" s="85" t="str">
        <f t="shared" si="3"/>
        <v>Y</v>
      </c>
      <c r="M65" s="76">
        <v>1</v>
      </c>
      <c r="N65" s="85" t="str">
        <f t="shared" si="4"/>
        <v>N</v>
      </c>
      <c r="O65" s="76">
        <v>1</v>
      </c>
      <c r="P65" s="85" t="str">
        <f t="shared" si="5"/>
        <v>N</v>
      </c>
      <c r="Q65" s="53"/>
      <c r="R65" s="53"/>
      <c r="S65" s="46"/>
      <c r="T65" s="46"/>
      <c r="U65" s="46"/>
      <c r="V65" s="46"/>
      <c r="W65" s="46"/>
      <c r="X65" s="46"/>
      <c r="Y65" s="46"/>
      <c r="Z65" s="46"/>
    </row>
    <row r="66" spans="1:26" ht="18" customHeight="1">
      <c r="A66" s="46"/>
      <c r="B66" s="77">
        <v>54</v>
      </c>
      <c r="C66" s="74" t="s">
        <v>126</v>
      </c>
      <c r="D66" s="78" t="s">
        <v>127</v>
      </c>
      <c r="E66" s="76"/>
      <c r="F66" s="85" t="str">
        <f t="shared" si="0"/>
        <v>NA</v>
      </c>
      <c r="G66" s="76"/>
      <c r="H66" s="85" t="str">
        <f t="shared" si="1"/>
        <v>NA</v>
      </c>
      <c r="I66" s="76"/>
      <c r="J66" s="85" t="str">
        <f t="shared" si="2"/>
        <v>NA</v>
      </c>
      <c r="K66" s="76"/>
      <c r="L66" s="85" t="str">
        <f t="shared" si="3"/>
        <v>NA</v>
      </c>
      <c r="M66" s="76"/>
      <c r="N66" s="85" t="str">
        <f t="shared" si="4"/>
        <v>NA</v>
      </c>
      <c r="O66" s="76"/>
      <c r="P66" s="85" t="str">
        <f t="shared" si="5"/>
        <v>NA</v>
      </c>
      <c r="Q66" s="53"/>
      <c r="R66" s="53"/>
      <c r="S66" s="46"/>
      <c r="T66" s="46"/>
      <c r="U66" s="46"/>
      <c r="V66" s="46"/>
      <c r="W66" s="46"/>
      <c r="X66" s="46"/>
      <c r="Y66" s="46"/>
      <c r="Z66" s="46"/>
    </row>
    <row r="67" spans="1:26" ht="18" customHeight="1">
      <c r="A67" s="46"/>
      <c r="B67" s="77">
        <v>55</v>
      </c>
      <c r="C67" s="74" t="s">
        <v>128</v>
      </c>
      <c r="D67" s="78" t="s">
        <v>129</v>
      </c>
      <c r="E67" s="76">
        <v>3</v>
      </c>
      <c r="F67" s="85" t="str">
        <f t="shared" si="0"/>
        <v>Y</v>
      </c>
      <c r="G67" s="76">
        <v>3</v>
      </c>
      <c r="H67" s="85" t="str">
        <f t="shared" si="1"/>
        <v>Y</v>
      </c>
      <c r="I67" s="76">
        <v>2</v>
      </c>
      <c r="J67" s="85" t="str">
        <f t="shared" si="2"/>
        <v>Y</v>
      </c>
      <c r="K67" s="76">
        <v>3</v>
      </c>
      <c r="L67" s="85" t="str">
        <f t="shared" si="3"/>
        <v>Y</v>
      </c>
      <c r="M67" s="76">
        <v>2</v>
      </c>
      <c r="N67" s="85" t="str">
        <f t="shared" si="4"/>
        <v>Y</v>
      </c>
      <c r="O67" s="76">
        <v>3</v>
      </c>
      <c r="P67" s="85" t="str">
        <f t="shared" si="5"/>
        <v>Y</v>
      </c>
      <c r="Q67" s="53"/>
      <c r="R67" s="53"/>
      <c r="S67" s="46"/>
      <c r="T67" s="46"/>
      <c r="U67" s="46"/>
      <c r="V67" s="46"/>
      <c r="W67" s="46"/>
      <c r="X67" s="46"/>
      <c r="Y67" s="46"/>
      <c r="Z67" s="46"/>
    </row>
    <row r="68" spans="1:26" ht="18" customHeight="1">
      <c r="A68" s="46"/>
      <c r="B68" s="77">
        <v>56</v>
      </c>
      <c r="C68" s="74" t="s">
        <v>130</v>
      </c>
      <c r="D68" s="78" t="s">
        <v>131</v>
      </c>
      <c r="E68" s="76">
        <v>3</v>
      </c>
      <c r="F68" s="85" t="str">
        <f t="shared" si="0"/>
        <v>Y</v>
      </c>
      <c r="G68" s="76">
        <v>2</v>
      </c>
      <c r="H68" s="85" t="str">
        <f t="shared" si="1"/>
        <v>Y</v>
      </c>
      <c r="I68" s="76">
        <v>2</v>
      </c>
      <c r="J68" s="85" t="str">
        <f t="shared" si="2"/>
        <v>Y</v>
      </c>
      <c r="K68" s="76">
        <v>3</v>
      </c>
      <c r="L68" s="85" t="str">
        <f t="shared" si="3"/>
        <v>Y</v>
      </c>
      <c r="M68" s="76">
        <v>2</v>
      </c>
      <c r="N68" s="85" t="str">
        <f t="shared" si="4"/>
        <v>Y</v>
      </c>
      <c r="O68" s="76">
        <v>2</v>
      </c>
      <c r="P68" s="85" t="str">
        <f t="shared" si="5"/>
        <v>Y</v>
      </c>
      <c r="Q68" s="53"/>
      <c r="R68" s="53"/>
      <c r="S68" s="46"/>
      <c r="T68" s="46"/>
      <c r="U68" s="46"/>
      <c r="V68" s="46"/>
      <c r="W68" s="46"/>
      <c r="X68" s="46"/>
      <c r="Y68" s="46"/>
      <c r="Z68" s="46"/>
    </row>
    <row r="69" spans="1:26" ht="18" customHeight="1">
      <c r="A69" s="46"/>
      <c r="B69" s="77">
        <v>57</v>
      </c>
      <c r="C69" s="74" t="s">
        <v>132</v>
      </c>
      <c r="D69" s="75" t="s">
        <v>133</v>
      </c>
      <c r="E69" s="76">
        <v>2</v>
      </c>
      <c r="F69" s="85" t="str">
        <f t="shared" si="0"/>
        <v>Y</v>
      </c>
      <c r="G69" s="76">
        <v>2</v>
      </c>
      <c r="H69" s="85" t="str">
        <f t="shared" si="1"/>
        <v>Y</v>
      </c>
      <c r="I69" s="76">
        <v>2</v>
      </c>
      <c r="J69" s="85" t="str">
        <f t="shared" si="2"/>
        <v>Y</v>
      </c>
      <c r="K69" s="76">
        <v>2</v>
      </c>
      <c r="L69" s="85" t="str">
        <f t="shared" si="3"/>
        <v>Y</v>
      </c>
      <c r="M69" s="76">
        <v>2</v>
      </c>
      <c r="N69" s="85" t="str">
        <f t="shared" si="4"/>
        <v>Y</v>
      </c>
      <c r="O69" s="76">
        <v>3</v>
      </c>
      <c r="P69" s="85" t="str">
        <f t="shared" si="5"/>
        <v>Y</v>
      </c>
      <c r="Q69" s="53"/>
      <c r="R69" s="53"/>
      <c r="S69" s="46"/>
      <c r="T69" s="46"/>
      <c r="U69" s="46"/>
      <c r="V69" s="46"/>
      <c r="W69" s="46"/>
      <c r="X69" s="46"/>
      <c r="Y69" s="46"/>
      <c r="Z69" s="46"/>
    </row>
    <row r="70" spans="1:26" ht="18" customHeight="1">
      <c r="A70" s="46"/>
      <c r="B70" s="77">
        <v>58</v>
      </c>
      <c r="C70" s="74" t="s">
        <v>134</v>
      </c>
      <c r="D70" s="75" t="s">
        <v>135</v>
      </c>
      <c r="E70" s="76">
        <v>3</v>
      </c>
      <c r="F70" s="85" t="str">
        <f t="shared" si="0"/>
        <v>Y</v>
      </c>
      <c r="G70" s="76">
        <v>3</v>
      </c>
      <c r="H70" s="85" t="str">
        <f t="shared" si="1"/>
        <v>Y</v>
      </c>
      <c r="I70" s="76">
        <v>3</v>
      </c>
      <c r="J70" s="85" t="str">
        <f t="shared" si="2"/>
        <v>Y</v>
      </c>
      <c r="K70" s="76">
        <v>3</v>
      </c>
      <c r="L70" s="85" t="str">
        <f t="shared" si="3"/>
        <v>Y</v>
      </c>
      <c r="M70" s="76">
        <v>3</v>
      </c>
      <c r="N70" s="85" t="str">
        <f t="shared" si="4"/>
        <v>Y</v>
      </c>
      <c r="O70" s="76">
        <v>3</v>
      </c>
      <c r="P70" s="85" t="str">
        <f t="shared" si="5"/>
        <v>Y</v>
      </c>
      <c r="Q70" s="53"/>
      <c r="R70" s="53"/>
      <c r="S70" s="46"/>
      <c r="T70" s="46"/>
      <c r="U70" s="46"/>
      <c r="V70" s="46"/>
      <c r="W70" s="46"/>
      <c r="X70" s="46"/>
      <c r="Y70" s="46"/>
      <c r="Z70" s="46"/>
    </row>
    <row r="71" spans="1:26" ht="18" customHeight="1">
      <c r="A71" s="46"/>
      <c r="B71" s="77">
        <v>59</v>
      </c>
      <c r="C71" s="74" t="s">
        <v>136</v>
      </c>
      <c r="D71" s="75" t="s">
        <v>137</v>
      </c>
      <c r="E71" s="76">
        <v>3</v>
      </c>
      <c r="F71" s="85" t="str">
        <f t="shared" si="0"/>
        <v>Y</v>
      </c>
      <c r="G71" s="76">
        <v>2</v>
      </c>
      <c r="H71" s="85" t="str">
        <f t="shared" si="1"/>
        <v>Y</v>
      </c>
      <c r="I71" s="76">
        <v>3</v>
      </c>
      <c r="J71" s="85" t="str">
        <f t="shared" si="2"/>
        <v>Y</v>
      </c>
      <c r="K71" s="76">
        <v>2</v>
      </c>
      <c r="L71" s="85" t="str">
        <f t="shared" si="3"/>
        <v>Y</v>
      </c>
      <c r="M71" s="76">
        <v>3</v>
      </c>
      <c r="N71" s="85" t="str">
        <f t="shared" si="4"/>
        <v>Y</v>
      </c>
      <c r="O71" s="76">
        <v>2</v>
      </c>
      <c r="P71" s="85" t="str">
        <f t="shared" si="5"/>
        <v>Y</v>
      </c>
      <c r="Q71" s="53"/>
      <c r="R71" s="53"/>
      <c r="S71" s="46"/>
      <c r="T71" s="46"/>
      <c r="U71" s="46"/>
      <c r="V71" s="46"/>
      <c r="W71" s="46"/>
      <c r="X71" s="46"/>
      <c r="Y71" s="46"/>
      <c r="Z71" s="46"/>
    </row>
    <row r="72" spans="1:26" ht="18" customHeight="1">
      <c r="A72" s="46"/>
      <c r="B72" s="77">
        <v>60</v>
      </c>
      <c r="C72" s="74" t="s">
        <v>138</v>
      </c>
      <c r="D72" s="75" t="s">
        <v>139</v>
      </c>
      <c r="E72" s="76">
        <v>3</v>
      </c>
      <c r="F72" s="85" t="str">
        <f t="shared" si="0"/>
        <v>Y</v>
      </c>
      <c r="G72" s="76">
        <v>3</v>
      </c>
      <c r="H72" s="85" t="str">
        <f t="shared" si="1"/>
        <v>Y</v>
      </c>
      <c r="I72" s="76">
        <v>3</v>
      </c>
      <c r="J72" s="85" t="str">
        <f t="shared" si="2"/>
        <v>Y</v>
      </c>
      <c r="K72" s="76">
        <v>3</v>
      </c>
      <c r="L72" s="85" t="str">
        <f t="shared" si="3"/>
        <v>Y</v>
      </c>
      <c r="M72" s="76">
        <v>3</v>
      </c>
      <c r="N72" s="85" t="str">
        <f t="shared" si="4"/>
        <v>Y</v>
      </c>
      <c r="O72" s="76">
        <v>3</v>
      </c>
      <c r="P72" s="85" t="str">
        <f t="shared" si="5"/>
        <v>Y</v>
      </c>
      <c r="Q72" s="53"/>
      <c r="R72" s="53"/>
      <c r="S72" s="46"/>
      <c r="T72" s="46"/>
      <c r="U72" s="46"/>
      <c r="V72" s="46"/>
      <c r="W72" s="46"/>
      <c r="X72" s="46"/>
      <c r="Y72" s="46"/>
      <c r="Z72" s="46"/>
    </row>
    <row r="73" spans="1:26" ht="18" customHeight="1">
      <c r="A73" s="46"/>
      <c r="B73" s="77">
        <v>61</v>
      </c>
      <c r="C73" s="74" t="s">
        <v>140</v>
      </c>
      <c r="D73" s="75" t="s">
        <v>141</v>
      </c>
      <c r="E73" s="76">
        <v>3</v>
      </c>
      <c r="F73" s="85" t="str">
        <f t="shared" si="0"/>
        <v>Y</v>
      </c>
      <c r="G73" s="76">
        <v>3</v>
      </c>
      <c r="H73" s="85" t="str">
        <f t="shared" si="1"/>
        <v>Y</v>
      </c>
      <c r="I73" s="76">
        <v>3</v>
      </c>
      <c r="J73" s="85" t="str">
        <f t="shared" si="2"/>
        <v>Y</v>
      </c>
      <c r="K73" s="76">
        <v>2</v>
      </c>
      <c r="L73" s="85" t="str">
        <f t="shared" si="3"/>
        <v>Y</v>
      </c>
      <c r="M73" s="76">
        <v>3</v>
      </c>
      <c r="N73" s="85" t="str">
        <f t="shared" si="4"/>
        <v>Y</v>
      </c>
      <c r="O73" s="76">
        <v>2</v>
      </c>
      <c r="P73" s="85" t="str">
        <f t="shared" si="5"/>
        <v>Y</v>
      </c>
      <c r="Q73" s="53"/>
      <c r="R73" s="53"/>
      <c r="S73" s="46"/>
      <c r="T73" s="46"/>
      <c r="U73" s="46"/>
      <c r="V73" s="46"/>
      <c r="W73" s="46"/>
      <c r="X73" s="46"/>
      <c r="Y73" s="46"/>
      <c r="Z73" s="46"/>
    </row>
    <row r="74" spans="1:26" ht="18" customHeight="1">
      <c r="A74" s="46"/>
      <c r="B74" s="77">
        <v>62</v>
      </c>
      <c r="C74" s="74" t="s">
        <v>142</v>
      </c>
      <c r="D74" s="75" t="s">
        <v>143</v>
      </c>
      <c r="E74" s="76">
        <v>3</v>
      </c>
      <c r="F74" s="85" t="str">
        <f t="shared" si="0"/>
        <v>Y</v>
      </c>
      <c r="G74" s="76">
        <v>3</v>
      </c>
      <c r="H74" s="85" t="str">
        <f t="shared" si="1"/>
        <v>Y</v>
      </c>
      <c r="I74" s="76">
        <v>3</v>
      </c>
      <c r="J74" s="85" t="str">
        <f t="shared" si="2"/>
        <v>Y</v>
      </c>
      <c r="K74" s="76">
        <v>3</v>
      </c>
      <c r="L74" s="85" t="str">
        <f t="shared" si="3"/>
        <v>Y</v>
      </c>
      <c r="M74" s="76">
        <v>3</v>
      </c>
      <c r="N74" s="85" t="str">
        <f t="shared" si="4"/>
        <v>Y</v>
      </c>
      <c r="O74" s="76">
        <v>3</v>
      </c>
      <c r="P74" s="85" t="str">
        <f t="shared" si="5"/>
        <v>Y</v>
      </c>
      <c r="Q74" s="53"/>
      <c r="R74" s="53"/>
      <c r="S74" s="46"/>
      <c r="T74" s="46"/>
      <c r="U74" s="46"/>
      <c r="V74" s="46"/>
      <c r="W74" s="46"/>
      <c r="X74" s="46"/>
      <c r="Y74" s="46"/>
      <c r="Z74" s="46"/>
    </row>
    <row r="75" spans="1:26" ht="18" customHeight="1">
      <c r="A75" s="46"/>
      <c r="B75" s="77">
        <v>63</v>
      </c>
      <c r="C75" s="74" t="s">
        <v>144</v>
      </c>
      <c r="D75" s="75" t="s">
        <v>145</v>
      </c>
      <c r="E75" s="79">
        <v>3</v>
      </c>
      <c r="F75" s="85" t="str">
        <f t="shared" si="0"/>
        <v>Y</v>
      </c>
      <c r="G75" s="79">
        <v>3</v>
      </c>
      <c r="H75" s="85" t="str">
        <f t="shared" si="1"/>
        <v>Y</v>
      </c>
      <c r="I75" s="79">
        <v>3</v>
      </c>
      <c r="J75" s="85" t="str">
        <f t="shared" si="2"/>
        <v>Y</v>
      </c>
      <c r="K75" s="79">
        <v>3</v>
      </c>
      <c r="L75" s="85" t="str">
        <f t="shared" si="3"/>
        <v>Y</v>
      </c>
      <c r="M75" s="79">
        <v>3</v>
      </c>
      <c r="N75" s="85" t="str">
        <f t="shared" si="4"/>
        <v>Y</v>
      </c>
      <c r="O75" s="79">
        <v>3</v>
      </c>
      <c r="P75" s="85" t="str">
        <f t="shared" si="5"/>
        <v>Y</v>
      </c>
      <c r="Q75" s="53"/>
      <c r="R75" s="53"/>
      <c r="S75" s="46"/>
      <c r="T75" s="46"/>
      <c r="U75" s="46"/>
      <c r="V75" s="46"/>
      <c r="W75" s="46"/>
      <c r="X75" s="46"/>
      <c r="Y75" s="46"/>
      <c r="Z75" s="46"/>
    </row>
    <row r="76" spans="1:26" ht="18" customHeight="1">
      <c r="A76" s="46"/>
      <c r="B76" s="77">
        <v>64</v>
      </c>
      <c r="C76" s="74" t="s">
        <v>146</v>
      </c>
      <c r="D76" s="78" t="s">
        <v>147</v>
      </c>
      <c r="E76" s="76">
        <v>1</v>
      </c>
      <c r="F76" s="85" t="str">
        <f t="shared" si="0"/>
        <v>N</v>
      </c>
      <c r="G76" s="76">
        <v>1</v>
      </c>
      <c r="H76" s="85" t="str">
        <f t="shared" si="1"/>
        <v>N</v>
      </c>
      <c r="I76" s="76">
        <v>1</v>
      </c>
      <c r="J76" s="85" t="str">
        <f t="shared" si="2"/>
        <v>N</v>
      </c>
      <c r="K76" s="76">
        <v>1</v>
      </c>
      <c r="L76" s="85" t="str">
        <f t="shared" si="3"/>
        <v>N</v>
      </c>
      <c r="M76" s="76">
        <v>1</v>
      </c>
      <c r="N76" s="85" t="str">
        <f t="shared" si="4"/>
        <v>N</v>
      </c>
      <c r="O76" s="76">
        <v>1</v>
      </c>
      <c r="P76" s="85" t="str">
        <f t="shared" si="5"/>
        <v>N</v>
      </c>
      <c r="Q76" s="53"/>
      <c r="R76" s="53"/>
      <c r="S76" s="46"/>
      <c r="T76" s="46"/>
      <c r="U76" s="46"/>
      <c r="V76" s="46"/>
      <c r="W76" s="46"/>
      <c r="X76" s="46"/>
      <c r="Y76" s="46"/>
      <c r="Z76" s="46"/>
    </row>
    <row r="77" spans="1:26" ht="18" customHeight="1">
      <c r="A77" s="46"/>
      <c r="B77" s="77">
        <v>65</v>
      </c>
      <c r="C77" s="74" t="s">
        <v>148</v>
      </c>
      <c r="D77" s="78" t="s">
        <v>149</v>
      </c>
      <c r="E77" s="76">
        <v>3</v>
      </c>
      <c r="F77" s="85" t="str">
        <f t="shared" si="0"/>
        <v>Y</v>
      </c>
      <c r="G77" s="76">
        <v>3</v>
      </c>
      <c r="H77" s="85" t="str">
        <f t="shared" si="1"/>
        <v>Y</v>
      </c>
      <c r="I77" s="76">
        <v>3</v>
      </c>
      <c r="J77" s="85" t="str">
        <f t="shared" si="2"/>
        <v>Y</v>
      </c>
      <c r="K77" s="76">
        <v>2</v>
      </c>
      <c r="L77" s="85" t="str">
        <f t="shared" si="3"/>
        <v>Y</v>
      </c>
      <c r="M77" s="76">
        <v>3</v>
      </c>
      <c r="N77" s="85" t="str">
        <f t="shared" si="4"/>
        <v>Y</v>
      </c>
      <c r="O77" s="76">
        <v>3</v>
      </c>
      <c r="P77" s="85" t="str">
        <f t="shared" si="5"/>
        <v>Y</v>
      </c>
      <c r="Q77" s="53"/>
      <c r="R77" s="53"/>
      <c r="S77" s="46"/>
      <c r="T77" s="46"/>
      <c r="U77" s="46"/>
      <c r="V77" s="46"/>
      <c r="W77" s="46"/>
      <c r="X77" s="46"/>
      <c r="Y77" s="46"/>
      <c r="Z77" s="46"/>
    </row>
    <row r="78" spans="1:26" ht="18" customHeight="1">
      <c r="A78" s="46"/>
      <c r="B78" s="77">
        <v>66</v>
      </c>
      <c r="C78" s="74" t="s">
        <v>150</v>
      </c>
      <c r="D78" s="78" t="s">
        <v>151</v>
      </c>
      <c r="E78" s="76">
        <v>3</v>
      </c>
      <c r="F78" s="85" t="str">
        <f t="shared" si="0"/>
        <v>Y</v>
      </c>
      <c r="G78" s="76">
        <v>3</v>
      </c>
      <c r="H78" s="85" t="str">
        <f t="shared" si="1"/>
        <v>Y</v>
      </c>
      <c r="I78" s="76">
        <v>3</v>
      </c>
      <c r="J78" s="85" t="str">
        <f t="shared" si="2"/>
        <v>Y</v>
      </c>
      <c r="K78" s="76">
        <v>3</v>
      </c>
      <c r="L78" s="85" t="str">
        <f t="shared" si="3"/>
        <v>Y</v>
      </c>
      <c r="M78" s="76">
        <v>3</v>
      </c>
      <c r="N78" s="85" t="str">
        <f t="shared" si="4"/>
        <v>Y</v>
      </c>
      <c r="O78" s="76">
        <v>3</v>
      </c>
      <c r="P78" s="85" t="str">
        <f t="shared" si="5"/>
        <v>Y</v>
      </c>
      <c r="Q78" s="53"/>
      <c r="R78" s="53"/>
      <c r="S78" s="46"/>
      <c r="T78" s="46"/>
      <c r="U78" s="46"/>
      <c r="V78" s="46"/>
      <c r="W78" s="46"/>
      <c r="X78" s="46"/>
      <c r="Y78" s="46"/>
      <c r="Z78" s="46"/>
    </row>
    <row r="79" spans="1:26" ht="18" customHeight="1">
      <c r="A79" s="46"/>
      <c r="B79" s="77">
        <v>67</v>
      </c>
      <c r="C79" s="74" t="s">
        <v>152</v>
      </c>
      <c r="D79" s="78" t="s">
        <v>153</v>
      </c>
      <c r="E79" s="76">
        <v>3</v>
      </c>
      <c r="F79" s="85" t="str">
        <f t="shared" si="0"/>
        <v>Y</v>
      </c>
      <c r="G79" s="76">
        <v>3</v>
      </c>
      <c r="H79" s="85" t="str">
        <f t="shared" si="1"/>
        <v>Y</v>
      </c>
      <c r="I79" s="76">
        <v>3</v>
      </c>
      <c r="J79" s="85" t="str">
        <f t="shared" si="2"/>
        <v>Y</v>
      </c>
      <c r="K79" s="76">
        <v>3</v>
      </c>
      <c r="L79" s="85" t="str">
        <f t="shared" si="3"/>
        <v>Y</v>
      </c>
      <c r="M79" s="76">
        <v>3</v>
      </c>
      <c r="N79" s="85" t="str">
        <f t="shared" si="4"/>
        <v>Y</v>
      </c>
      <c r="O79" s="76">
        <v>3</v>
      </c>
      <c r="P79" s="85" t="str">
        <f t="shared" si="5"/>
        <v>Y</v>
      </c>
      <c r="Q79" s="53"/>
      <c r="R79" s="53"/>
      <c r="S79" s="46"/>
      <c r="T79" s="46"/>
      <c r="U79" s="46"/>
      <c r="V79" s="46"/>
      <c r="W79" s="46"/>
      <c r="X79" s="46"/>
      <c r="Y79" s="46"/>
      <c r="Z79" s="46"/>
    </row>
    <row r="80" spans="1:26" ht="18" customHeight="1">
      <c r="A80" s="46"/>
      <c r="B80" s="77">
        <v>68</v>
      </c>
      <c r="C80" s="74" t="s">
        <v>154</v>
      </c>
      <c r="D80" s="78" t="s">
        <v>155</v>
      </c>
      <c r="E80" s="76">
        <v>1</v>
      </c>
      <c r="F80" s="85" t="str">
        <f t="shared" si="0"/>
        <v>N</v>
      </c>
      <c r="G80" s="76">
        <v>1</v>
      </c>
      <c r="H80" s="85" t="str">
        <f t="shared" si="1"/>
        <v>N</v>
      </c>
      <c r="I80" s="76">
        <v>1</v>
      </c>
      <c r="J80" s="85" t="str">
        <f t="shared" si="2"/>
        <v>N</v>
      </c>
      <c r="K80" s="76">
        <v>1</v>
      </c>
      <c r="L80" s="85" t="str">
        <f t="shared" si="3"/>
        <v>N</v>
      </c>
      <c r="M80" s="76">
        <v>1</v>
      </c>
      <c r="N80" s="85" t="str">
        <f t="shared" si="4"/>
        <v>N</v>
      </c>
      <c r="O80" s="76">
        <v>1</v>
      </c>
      <c r="P80" s="85" t="str">
        <f t="shared" si="5"/>
        <v>N</v>
      </c>
      <c r="Q80" s="53"/>
      <c r="R80" s="53"/>
      <c r="S80" s="46"/>
      <c r="T80" s="46"/>
      <c r="U80" s="46"/>
      <c r="V80" s="46"/>
      <c r="W80" s="46"/>
      <c r="X80" s="46"/>
      <c r="Y80" s="46"/>
      <c r="Z80" s="46"/>
    </row>
    <row r="81" spans="1:26" ht="18" customHeight="1">
      <c r="A81" s="46"/>
      <c r="B81" s="77">
        <v>69</v>
      </c>
      <c r="C81" s="74" t="s">
        <v>156</v>
      </c>
      <c r="D81" s="78" t="s">
        <v>157</v>
      </c>
      <c r="E81" s="76">
        <v>2</v>
      </c>
      <c r="F81" s="85" t="str">
        <f t="shared" si="0"/>
        <v>Y</v>
      </c>
      <c r="G81" s="76">
        <v>2</v>
      </c>
      <c r="H81" s="85" t="str">
        <f t="shared" si="1"/>
        <v>Y</v>
      </c>
      <c r="I81" s="76">
        <v>2</v>
      </c>
      <c r="J81" s="85" t="str">
        <f t="shared" si="2"/>
        <v>Y</v>
      </c>
      <c r="K81" s="76">
        <v>2</v>
      </c>
      <c r="L81" s="85" t="str">
        <f t="shared" si="3"/>
        <v>Y</v>
      </c>
      <c r="M81" s="76">
        <v>2</v>
      </c>
      <c r="N81" s="85" t="str">
        <f t="shared" si="4"/>
        <v>Y</v>
      </c>
      <c r="O81" s="76">
        <v>2</v>
      </c>
      <c r="P81" s="85" t="str">
        <f t="shared" si="5"/>
        <v>Y</v>
      </c>
      <c r="Q81" s="53"/>
      <c r="R81" s="53"/>
      <c r="S81" s="46"/>
      <c r="T81" s="46"/>
      <c r="U81" s="46"/>
      <c r="V81" s="46"/>
      <c r="W81" s="46"/>
      <c r="X81" s="46"/>
      <c r="Y81" s="46"/>
      <c r="Z81" s="46"/>
    </row>
    <row r="82" spans="1:26" ht="18" customHeight="1">
      <c r="A82" s="46"/>
      <c r="B82" s="77">
        <v>70</v>
      </c>
      <c r="C82" s="74" t="s">
        <v>158</v>
      </c>
      <c r="D82" s="78" t="s">
        <v>159</v>
      </c>
      <c r="E82">
        <v>3</v>
      </c>
      <c r="F82" s="85" t="str">
        <f t="shared" si="0"/>
        <v>Y</v>
      </c>
      <c r="G82">
        <v>2</v>
      </c>
      <c r="H82" s="85" t="str">
        <f t="shared" si="1"/>
        <v>Y</v>
      </c>
      <c r="I82">
        <v>2</v>
      </c>
      <c r="J82" s="85" t="str">
        <f t="shared" si="2"/>
        <v>Y</v>
      </c>
      <c r="K82" s="76">
        <v>3</v>
      </c>
      <c r="L82" s="85" t="str">
        <f t="shared" si="3"/>
        <v>Y</v>
      </c>
      <c r="M82" s="76">
        <v>3</v>
      </c>
      <c r="N82" s="85" t="str">
        <f t="shared" si="4"/>
        <v>Y</v>
      </c>
      <c r="O82" s="76">
        <v>1</v>
      </c>
      <c r="P82" s="85" t="str">
        <f t="shared" si="5"/>
        <v>N</v>
      </c>
      <c r="Q82" s="53"/>
      <c r="R82" s="53"/>
      <c r="S82" s="46"/>
      <c r="T82" s="46"/>
      <c r="U82" s="46"/>
      <c r="V82" s="46"/>
      <c r="W82" s="46"/>
      <c r="X82" s="46"/>
      <c r="Y82" s="46"/>
      <c r="Z82" s="46"/>
    </row>
    <row r="83" spans="1:26" ht="18" customHeight="1">
      <c r="A83" s="46"/>
      <c r="B83" s="77">
        <v>71</v>
      </c>
      <c r="C83" s="74" t="s">
        <v>160</v>
      </c>
      <c r="D83" s="78" t="s">
        <v>161</v>
      </c>
      <c r="E83" s="76">
        <v>3</v>
      </c>
      <c r="F83" s="85" t="str">
        <f t="shared" si="0"/>
        <v>Y</v>
      </c>
      <c r="G83" s="76">
        <v>3</v>
      </c>
      <c r="H83" s="85" t="str">
        <f t="shared" si="1"/>
        <v>Y</v>
      </c>
      <c r="I83" s="76">
        <v>3</v>
      </c>
      <c r="J83" s="85" t="str">
        <f t="shared" si="2"/>
        <v>Y</v>
      </c>
      <c r="K83" s="76">
        <v>3</v>
      </c>
      <c r="L83" s="85" t="str">
        <f t="shared" si="3"/>
        <v>Y</v>
      </c>
      <c r="M83" s="76">
        <v>3</v>
      </c>
      <c r="N83" s="85" t="str">
        <f t="shared" si="4"/>
        <v>Y</v>
      </c>
      <c r="O83" s="76">
        <v>3</v>
      </c>
      <c r="P83" s="85" t="str">
        <f t="shared" si="5"/>
        <v>Y</v>
      </c>
      <c r="Q83" s="53"/>
      <c r="R83" s="53"/>
      <c r="S83" s="46"/>
      <c r="T83" s="46"/>
      <c r="U83" s="46"/>
      <c r="V83" s="46"/>
      <c r="W83" s="46"/>
      <c r="X83" s="46"/>
      <c r="Y83" s="46"/>
      <c r="Z83" s="46"/>
    </row>
    <row r="84" spans="1:26" ht="18" customHeight="1">
      <c r="A84" s="46"/>
      <c r="B84" s="77">
        <v>72</v>
      </c>
      <c r="C84" s="74" t="s">
        <v>162</v>
      </c>
      <c r="D84" s="78" t="s">
        <v>163</v>
      </c>
      <c r="E84" s="76">
        <v>2</v>
      </c>
      <c r="F84" s="85" t="str">
        <f t="shared" si="0"/>
        <v>Y</v>
      </c>
      <c r="G84" s="76">
        <v>2</v>
      </c>
      <c r="H84" s="85" t="str">
        <f t="shared" si="1"/>
        <v>Y</v>
      </c>
      <c r="I84" s="76">
        <v>2</v>
      </c>
      <c r="J84" s="85" t="str">
        <f t="shared" si="2"/>
        <v>Y</v>
      </c>
      <c r="K84" s="76">
        <v>2</v>
      </c>
      <c r="L84" s="85" t="str">
        <f t="shared" si="3"/>
        <v>Y</v>
      </c>
      <c r="M84" s="76">
        <v>2</v>
      </c>
      <c r="N84" s="85" t="str">
        <f t="shared" si="4"/>
        <v>Y</v>
      </c>
      <c r="O84" s="76">
        <v>2</v>
      </c>
      <c r="P84" s="85" t="str">
        <f t="shared" si="5"/>
        <v>Y</v>
      </c>
      <c r="Q84" s="53"/>
      <c r="R84" s="53"/>
      <c r="S84" s="46"/>
      <c r="T84" s="46"/>
      <c r="U84" s="46"/>
      <c r="V84" s="46"/>
      <c r="W84" s="46"/>
      <c r="X84" s="46"/>
      <c r="Y84" s="46"/>
      <c r="Z84" s="46"/>
    </row>
    <row r="85" spans="1:26" ht="18" customHeight="1">
      <c r="A85" s="46"/>
      <c r="B85" s="77">
        <v>73</v>
      </c>
      <c r="C85" s="74" t="s">
        <v>164</v>
      </c>
      <c r="D85" s="78" t="s">
        <v>165</v>
      </c>
      <c r="E85" s="76">
        <v>3</v>
      </c>
      <c r="F85" s="85" t="str">
        <f t="shared" si="0"/>
        <v>Y</v>
      </c>
      <c r="G85" s="76">
        <v>3</v>
      </c>
      <c r="H85" s="85" t="str">
        <f t="shared" si="1"/>
        <v>Y</v>
      </c>
      <c r="I85" s="76">
        <v>3</v>
      </c>
      <c r="J85" s="85" t="str">
        <f t="shared" si="2"/>
        <v>Y</v>
      </c>
      <c r="K85" s="76">
        <v>3</v>
      </c>
      <c r="L85" s="85" t="str">
        <f t="shared" si="3"/>
        <v>Y</v>
      </c>
      <c r="M85" s="76">
        <v>3</v>
      </c>
      <c r="N85" s="85" t="str">
        <f t="shared" si="4"/>
        <v>Y</v>
      </c>
      <c r="O85" s="76">
        <v>3</v>
      </c>
      <c r="P85" s="85" t="str">
        <f t="shared" si="5"/>
        <v>Y</v>
      </c>
      <c r="Q85" s="53"/>
      <c r="R85" s="53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C86" s="141" t="s">
        <v>190</v>
      </c>
      <c r="D86" s="118"/>
      <c r="E86" s="15">
        <f>COUNT(E13:E85)</f>
        <v>69</v>
      </c>
      <c r="F86" s="86"/>
      <c r="G86" s="15">
        <f>COUNT(E13:E85)</f>
        <v>69</v>
      </c>
      <c r="H86" s="86"/>
      <c r="I86" s="15">
        <f>COUNT(E13:E85)</f>
        <v>69</v>
      </c>
      <c r="J86" s="86"/>
      <c r="K86" s="15">
        <f>COUNT(E13:E85)</f>
        <v>69</v>
      </c>
      <c r="L86" s="86"/>
      <c r="M86" s="15">
        <f>COUNT(E13:E85)</f>
        <v>69</v>
      </c>
      <c r="N86" s="86"/>
      <c r="O86" s="15">
        <f>COUNT(E13:E85)</f>
        <v>69</v>
      </c>
      <c r="P86" s="85" t="str">
        <f t="shared" si="5"/>
        <v>Y</v>
      </c>
    </row>
    <row r="87" spans="1:26" ht="15.75" customHeight="1">
      <c r="C87" s="141" t="s">
        <v>191</v>
      </c>
      <c r="D87" s="118"/>
      <c r="E87" s="71"/>
      <c r="F87" s="21">
        <f>COUNTIF(F13:F85,"Y")</f>
        <v>63</v>
      </c>
      <c r="G87" s="71"/>
      <c r="H87" s="21">
        <f>COUNTIF(H13:H85,"Y")</f>
        <v>64</v>
      </c>
      <c r="I87" s="71"/>
      <c r="J87" s="21">
        <f>COUNTIF(J13:J85,"Y")</f>
        <v>62</v>
      </c>
      <c r="K87" s="71"/>
      <c r="L87" s="21">
        <f>COUNTIF(L13:L85,"Y")</f>
        <v>62</v>
      </c>
      <c r="M87" s="71"/>
      <c r="N87" s="21">
        <f>COUNTIF(N13:N85,"Y")</f>
        <v>61</v>
      </c>
      <c r="O87" s="71"/>
      <c r="P87" s="21">
        <f>COUNTIF(P13:P85,"Y")</f>
        <v>59</v>
      </c>
    </row>
    <row r="88" spans="1:26" ht="15.75" customHeight="1">
      <c r="C88" s="141" t="s">
        <v>192</v>
      </c>
      <c r="D88" s="118"/>
      <c r="E88" s="87"/>
      <c r="F88" s="21">
        <f>COUNTIF(F13:F85,"N")</f>
        <v>6</v>
      </c>
      <c r="G88" s="87"/>
      <c r="H88" s="21">
        <f>COUNTIF(H13:H85,"N")</f>
        <v>5</v>
      </c>
      <c r="I88" s="87"/>
      <c r="J88" s="21">
        <f>COUNTIF(J13:J85,"N")</f>
        <v>7</v>
      </c>
      <c r="K88" s="87"/>
      <c r="L88" s="21">
        <f>COUNTIF(L13:L85,"N")</f>
        <v>7</v>
      </c>
      <c r="M88" s="87"/>
      <c r="N88" s="21">
        <f>COUNTIF(N13:N85,"N")</f>
        <v>8</v>
      </c>
      <c r="O88" s="87"/>
      <c r="P88" s="21">
        <f>COUNTIF(P13:P85,"N")</f>
        <v>10</v>
      </c>
    </row>
    <row r="89" spans="1:26" ht="15.75" customHeight="1">
      <c r="C89" s="141" t="s">
        <v>193</v>
      </c>
      <c r="D89" s="118"/>
      <c r="E89" s="79"/>
      <c r="F89" s="21">
        <f>COUNTIF(F13:F85,"NA")</f>
        <v>4</v>
      </c>
      <c r="G89" s="79"/>
      <c r="H89" s="21">
        <f>COUNTIF(H13:H85,"NA")</f>
        <v>4</v>
      </c>
      <c r="I89" s="79"/>
      <c r="J89" s="21">
        <f>COUNTIF(J13:J85,"NA")</f>
        <v>4</v>
      </c>
      <c r="K89" s="79"/>
      <c r="L89" s="21">
        <f>COUNTIF(L13:L85,"NA")</f>
        <v>4</v>
      </c>
      <c r="M89" s="79"/>
      <c r="N89" s="21">
        <f>COUNTIF(N13:N85,"NA")</f>
        <v>4</v>
      </c>
      <c r="O89" s="79"/>
      <c r="P89" s="21">
        <f>COUNTIF(P13:P85,"NA")</f>
        <v>4</v>
      </c>
    </row>
    <row r="90" spans="1:26" ht="15.75" customHeight="1">
      <c r="C90" s="147" t="s">
        <v>194</v>
      </c>
      <c r="D90" s="118"/>
      <c r="E90" s="88"/>
      <c r="F90" s="29">
        <f>F87/E86</f>
        <v>0.91304347826086951</v>
      </c>
      <c r="G90" s="88"/>
      <c r="H90" s="29">
        <f>H87/G86</f>
        <v>0.92753623188405798</v>
      </c>
      <c r="I90" s="88"/>
      <c r="J90" s="29">
        <f>J87/I86</f>
        <v>0.89855072463768115</v>
      </c>
      <c r="K90" s="88"/>
      <c r="L90" s="29">
        <f>L87/K86</f>
        <v>0.89855072463768115</v>
      </c>
      <c r="M90" s="88"/>
      <c r="N90" s="29">
        <f>N87/M86</f>
        <v>0.88405797101449279</v>
      </c>
      <c r="O90" s="88"/>
      <c r="P90" s="29">
        <f>P87/O86</f>
        <v>0.85507246376811596</v>
      </c>
    </row>
    <row r="91" spans="1:26" ht="15.75" customHeight="1">
      <c r="I91" s="89"/>
    </row>
    <row r="92" spans="1:26" ht="15.75" customHeight="1">
      <c r="C92" s="147" t="s">
        <v>195</v>
      </c>
      <c r="D92" s="118"/>
      <c r="E92" s="90">
        <f>AVERAGE(F90,H90,J90,L90,N90,P90)</f>
        <v>0.89613526570048307</v>
      </c>
    </row>
    <row r="93" spans="1:26" ht="15.75" customHeight="1">
      <c r="C93" s="148" t="s">
        <v>196</v>
      </c>
      <c r="D93" s="118"/>
      <c r="E93" s="91">
        <v>3</v>
      </c>
    </row>
    <row r="94" spans="1:26" ht="15.75" customHeight="1"/>
    <row r="95" spans="1:26" ht="15.75" customHeight="1"/>
    <row r="96" spans="1:2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spans="4:5" ht="15.75" customHeight="1"/>
    <row r="130" spans="4:5" ht="15.75" customHeight="1"/>
    <row r="131" spans="4:5" ht="15.75" customHeight="1">
      <c r="D131" t="s">
        <v>212</v>
      </c>
      <c r="E131" t="s">
        <v>213</v>
      </c>
    </row>
    <row r="132" spans="4:5" ht="15.75" customHeight="1"/>
    <row r="133" spans="4:5" ht="15.75" customHeight="1"/>
    <row r="134" spans="4:5" ht="15.75" customHeight="1"/>
    <row r="135" spans="4:5" ht="15.75" customHeight="1"/>
    <row r="136" spans="4:5" ht="15.75" customHeight="1"/>
    <row r="137" spans="4:5" ht="15.75" customHeight="1"/>
    <row r="138" spans="4:5" ht="15.75" customHeight="1"/>
    <row r="139" spans="4:5" ht="15.75" customHeight="1"/>
    <row r="140" spans="4:5" ht="15.75" customHeight="1"/>
    <row r="141" spans="4:5" ht="15.75" customHeight="1"/>
    <row r="142" spans="4:5" ht="15.75" customHeight="1"/>
    <row r="143" spans="4:5" ht="15.75" customHeight="1"/>
    <row r="144" spans="4: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C2:J2"/>
    <mergeCell ref="D4:E4"/>
    <mergeCell ref="F4:G4"/>
    <mergeCell ref="H4:J4"/>
    <mergeCell ref="D5:E5"/>
    <mergeCell ref="F5:G5"/>
    <mergeCell ref="H5:J5"/>
    <mergeCell ref="J11:J12"/>
    <mergeCell ref="L11:L12"/>
    <mergeCell ref="N11:N12"/>
    <mergeCell ref="P11:P12"/>
    <mergeCell ref="D6:E6"/>
    <mergeCell ref="F6:G6"/>
    <mergeCell ref="H6:J6"/>
    <mergeCell ref="C8:J8"/>
    <mergeCell ref="C10:C12"/>
    <mergeCell ref="D10:D12"/>
    <mergeCell ref="F10:P10"/>
    <mergeCell ref="C92:D92"/>
    <mergeCell ref="C93:D93"/>
    <mergeCell ref="F11:F12"/>
    <mergeCell ref="H11:H12"/>
    <mergeCell ref="C86:D86"/>
    <mergeCell ref="C87:D87"/>
    <mergeCell ref="C88:D88"/>
    <mergeCell ref="C89:D89"/>
    <mergeCell ref="C90:D90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Q1000"/>
  <sheetViews>
    <sheetView workbookViewId="0">
      <selection activeCell="O20" sqref="O20"/>
    </sheetView>
  </sheetViews>
  <sheetFormatPr defaultColWidth="14.44140625" defaultRowHeight="15" customHeight="1"/>
  <cols>
    <col min="1" max="26" width="8.6640625" customWidth="1"/>
  </cols>
  <sheetData>
    <row r="6" spans="4:16" ht="18">
      <c r="D6" s="40" t="s">
        <v>214</v>
      </c>
    </row>
    <row r="7" spans="4:16" ht="14.4"/>
    <row r="8" spans="4:16" ht="14.4">
      <c r="D8" s="152" t="s">
        <v>215</v>
      </c>
      <c r="E8" s="141" t="s">
        <v>216</v>
      </c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18"/>
    </row>
    <row r="9" spans="4:16" ht="15.6">
      <c r="D9" s="128"/>
      <c r="E9" s="79" t="s">
        <v>217</v>
      </c>
      <c r="F9" s="79" t="s">
        <v>218</v>
      </c>
      <c r="G9" s="79" t="s">
        <v>219</v>
      </c>
      <c r="H9" s="79" t="s">
        <v>220</v>
      </c>
      <c r="I9" s="79" t="s">
        <v>221</v>
      </c>
      <c r="J9" s="79" t="s">
        <v>222</v>
      </c>
      <c r="K9" s="92" t="s">
        <v>223</v>
      </c>
      <c r="L9" s="92" t="s">
        <v>224</v>
      </c>
      <c r="M9" s="92" t="s">
        <v>225</v>
      </c>
      <c r="N9" s="92" t="s">
        <v>226</v>
      </c>
      <c r="O9" s="92" t="s">
        <v>227</v>
      </c>
      <c r="P9" s="92" t="s">
        <v>228</v>
      </c>
    </row>
    <row r="10" spans="4:16" ht="15.6">
      <c r="D10" s="93" t="s">
        <v>229</v>
      </c>
      <c r="E10" s="94">
        <v>2</v>
      </c>
      <c r="F10" s="95">
        <v>2</v>
      </c>
      <c r="G10" s="95">
        <v>2</v>
      </c>
      <c r="H10" s="95" t="s">
        <v>230</v>
      </c>
      <c r="I10" s="95" t="s">
        <v>230</v>
      </c>
      <c r="J10" s="95" t="s">
        <v>230</v>
      </c>
      <c r="K10" s="95" t="s">
        <v>230</v>
      </c>
      <c r="L10" s="95" t="s">
        <v>230</v>
      </c>
      <c r="M10" s="95" t="s">
        <v>230</v>
      </c>
      <c r="N10" s="95" t="s">
        <v>230</v>
      </c>
      <c r="O10" s="95" t="s">
        <v>230</v>
      </c>
      <c r="P10" s="95">
        <v>2</v>
      </c>
    </row>
    <row r="11" spans="4:16" ht="15.6">
      <c r="D11" s="96" t="s">
        <v>231</v>
      </c>
      <c r="E11" s="97">
        <v>2</v>
      </c>
      <c r="F11" s="98">
        <v>2</v>
      </c>
      <c r="G11" s="98">
        <v>2</v>
      </c>
      <c r="H11" s="98" t="s">
        <v>230</v>
      </c>
      <c r="I11" s="99"/>
      <c r="J11" s="98" t="s">
        <v>230</v>
      </c>
      <c r="K11" s="98" t="s">
        <v>230</v>
      </c>
      <c r="L11" s="98" t="s">
        <v>230</v>
      </c>
      <c r="M11" s="98" t="s">
        <v>230</v>
      </c>
      <c r="N11" s="98" t="s">
        <v>230</v>
      </c>
      <c r="O11" s="98" t="s">
        <v>230</v>
      </c>
      <c r="P11" s="98">
        <v>2</v>
      </c>
    </row>
    <row r="12" spans="4:16" ht="15.6">
      <c r="D12" s="96" t="s">
        <v>232</v>
      </c>
      <c r="E12" s="97">
        <v>2</v>
      </c>
      <c r="F12" s="98">
        <v>2</v>
      </c>
      <c r="G12" s="98">
        <v>2</v>
      </c>
      <c r="H12" s="98" t="s">
        <v>230</v>
      </c>
      <c r="I12" s="98">
        <v>2</v>
      </c>
      <c r="J12" s="98" t="s">
        <v>230</v>
      </c>
      <c r="K12" s="98" t="s">
        <v>230</v>
      </c>
      <c r="L12" s="98" t="s">
        <v>230</v>
      </c>
      <c r="M12" s="98" t="s">
        <v>230</v>
      </c>
      <c r="N12" s="98" t="s">
        <v>230</v>
      </c>
      <c r="O12" s="98" t="s">
        <v>230</v>
      </c>
      <c r="P12" s="98">
        <v>2</v>
      </c>
    </row>
    <row r="13" spans="4:16" ht="15.6">
      <c r="D13" s="96" t="s">
        <v>233</v>
      </c>
      <c r="E13" s="97">
        <v>2</v>
      </c>
      <c r="F13" s="98">
        <v>2</v>
      </c>
      <c r="G13" s="98">
        <v>2</v>
      </c>
      <c r="H13" s="98" t="s">
        <v>230</v>
      </c>
      <c r="I13" s="98" t="s">
        <v>230</v>
      </c>
      <c r="J13" s="98" t="s">
        <v>230</v>
      </c>
      <c r="K13" s="98" t="s">
        <v>230</v>
      </c>
      <c r="L13" s="98" t="s">
        <v>230</v>
      </c>
      <c r="M13" s="98" t="s">
        <v>230</v>
      </c>
      <c r="N13" s="98" t="s">
        <v>230</v>
      </c>
      <c r="O13" s="98" t="s">
        <v>230</v>
      </c>
      <c r="P13" s="98">
        <v>2</v>
      </c>
    </row>
    <row r="14" spans="4:16" ht="15.6">
      <c r="D14" s="96" t="s">
        <v>234</v>
      </c>
      <c r="E14" s="97">
        <v>2</v>
      </c>
      <c r="F14" s="98">
        <v>2</v>
      </c>
      <c r="G14" s="98">
        <v>1</v>
      </c>
      <c r="H14" s="98" t="s">
        <v>230</v>
      </c>
      <c r="I14" s="98" t="s">
        <v>230</v>
      </c>
      <c r="J14" s="98" t="s">
        <v>230</v>
      </c>
      <c r="K14" s="98" t="s">
        <v>230</v>
      </c>
      <c r="L14" s="98" t="s">
        <v>230</v>
      </c>
      <c r="M14" s="98" t="s">
        <v>230</v>
      </c>
      <c r="N14" s="98" t="s">
        <v>230</v>
      </c>
      <c r="O14" s="98" t="s">
        <v>230</v>
      </c>
      <c r="P14" s="98">
        <v>2</v>
      </c>
    </row>
    <row r="15" spans="4:16" ht="15.6">
      <c r="D15" s="96" t="s">
        <v>235</v>
      </c>
      <c r="E15" s="97">
        <v>2</v>
      </c>
      <c r="F15" s="98" t="s">
        <v>230</v>
      </c>
      <c r="G15" s="98" t="s">
        <v>230</v>
      </c>
      <c r="H15" s="98" t="s">
        <v>230</v>
      </c>
      <c r="I15" s="98" t="s">
        <v>230</v>
      </c>
      <c r="J15" s="98" t="s">
        <v>230</v>
      </c>
      <c r="K15" s="98" t="s">
        <v>230</v>
      </c>
      <c r="L15" s="98" t="s">
        <v>230</v>
      </c>
      <c r="M15" s="98" t="s">
        <v>230</v>
      </c>
      <c r="N15" s="98" t="s">
        <v>230</v>
      </c>
      <c r="O15" s="98" t="s">
        <v>230</v>
      </c>
      <c r="P15" s="98">
        <v>2</v>
      </c>
    </row>
    <row r="16" spans="4:16" ht="15.6">
      <c r="D16" s="100" t="s">
        <v>236</v>
      </c>
      <c r="E16" s="101">
        <f t="shared" ref="E16:G16" si="0">AVERAGE(E10:E15)</f>
        <v>2</v>
      </c>
      <c r="F16" s="101">
        <f t="shared" si="0"/>
        <v>2</v>
      </c>
      <c r="G16" s="102">
        <f t="shared" si="0"/>
        <v>1.8</v>
      </c>
      <c r="H16" s="102" t="s">
        <v>230</v>
      </c>
      <c r="I16" s="102">
        <f>AVERAGE(I10:I15)</f>
        <v>2</v>
      </c>
      <c r="J16" s="98" t="s">
        <v>230</v>
      </c>
      <c r="K16" s="98" t="s">
        <v>230</v>
      </c>
      <c r="L16" s="102" t="s">
        <v>230</v>
      </c>
      <c r="M16" s="103" t="s">
        <v>230</v>
      </c>
      <c r="N16" s="102" t="s">
        <v>230</v>
      </c>
      <c r="O16" s="98" t="s">
        <v>230</v>
      </c>
      <c r="P16" s="102">
        <f>AVERAGE(P10:P15)</f>
        <v>2</v>
      </c>
    </row>
    <row r="17" spans="3:17" ht="14.4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3:17" ht="15.6">
      <c r="D18" s="105" t="s">
        <v>237</v>
      </c>
      <c r="E18" s="106"/>
      <c r="F18" s="106"/>
      <c r="G18" s="105">
        <v>1.02</v>
      </c>
      <c r="H18" s="106"/>
      <c r="I18" s="106"/>
      <c r="J18" s="106"/>
      <c r="K18" s="106"/>
      <c r="L18" s="106"/>
      <c r="M18" s="106"/>
      <c r="N18" s="106"/>
      <c r="O18" s="106"/>
      <c r="P18" s="106"/>
      <c r="Q18" s="104"/>
    </row>
    <row r="19" spans="3:17" ht="14.4"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4"/>
    </row>
    <row r="20" spans="3:17" ht="18">
      <c r="D20" s="107" t="s">
        <v>238</v>
      </c>
      <c r="E20" s="107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4"/>
    </row>
    <row r="21" spans="3:17" ht="15.75" customHeight="1"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4"/>
    </row>
    <row r="22" spans="3:17" ht="15.75" customHeight="1">
      <c r="D22" s="153" t="s">
        <v>215</v>
      </c>
      <c r="E22" s="154" t="s">
        <v>216</v>
      </c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18"/>
      <c r="Q22" s="104"/>
    </row>
    <row r="23" spans="3:17" ht="15.75" customHeight="1">
      <c r="D23" s="128"/>
      <c r="E23" s="71" t="s">
        <v>217</v>
      </c>
      <c r="F23" s="71" t="s">
        <v>218</v>
      </c>
      <c r="G23" s="71" t="s">
        <v>219</v>
      </c>
      <c r="H23" s="71" t="s">
        <v>220</v>
      </c>
      <c r="I23" s="71" t="s">
        <v>221</v>
      </c>
      <c r="J23" s="71" t="s">
        <v>222</v>
      </c>
      <c r="K23" s="71" t="s">
        <v>223</v>
      </c>
      <c r="L23" s="71" t="s">
        <v>224</v>
      </c>
      <c r="M23" s="71" t="s">
        <v>225</v>
      </c>
      <c r="N23" s="71" t="s">
        <v>226</v>
      </c>
      <c r="O23" s="71" t="s">
        <v>227</v>
      </c>
      <c r="P23" s="71" t="s">
        <v>228</v>
      </c>
      <c r="Q23" s="104"/>
    </row>
    <row r="24" spans="3:17" ht="15.75" customHeight="1">
      <c r="D24" s="71" t="s">
        <v>236</v>
      </c>
      <c r="E24" s="108">
        <f t="shared" ref="E24:G24" si="1">(E16*$G$18)/3</f>
        <v>0.68</v>
      </c>
      <c r="F24" s="108">
        <f t="shared" si="1"/>
        <v>0.68</v>
      </c>
      <c r="G24" s="108">
        <f t="shared" si="1"/>
        <v>0.61199999999999999</v>
      </c>
      <c r="H24" s="102" t="s">
        <v>230</v>
      </c>
      <c r="I24" s="108">
        <f>(I16*$G$18)/3</f>
        <v>0.68</v>
      </c>
      <c r="J24" s="98" t="s">
        <v>230</v>
      </c>
      <c r="K24" s="98" t="s">
        <v>230</v>
      </c>
      <c r="L24" s="98" t="s">
        <v>230</v>
      </c>
      <c r="M24" s="98" t="s">
        <v>230</v>
      </c>
      <c r="N24" s="98" t="s">
        <v>230</v>
      </c>
      <c r="O24" s="98" t="s">
        <v>230</v>
      </c>
      <c r="P24" s="108">
        <f>(P16*$G$18)/3</f>
        <v>0.68</v>
      </c>
      <c r="Q24" s="104"/>
    </row>
    <row r="25" spans="3:17" ht="15.75" customHeight="1">
      <c r="Q25" s="104"/>
    </row>
    <row r="26" spans="3:17" ht="15.75" customHeight="1"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3:17" ht="15.75" customHeight="1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3:17" ht="15.75" customHeight="1"/>
    <row r="29" spans="3:17" ht="15.75" customHeight="1"/>
    <row r="30" spans="3:17" ht="15.75" customHeight="1"/>
    <row r="31" spans="3:17" ht="15.75" customHeight="1"/>
    <row r="32" spans="3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8:D9"/>
    <mergeCell ref="E8:P8"/>
    <mergeCell ref="D22:D23"/>
    <mergeCell ref="E22:P2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I1000"/>
  <sheetViews>
    <sheetView topLeftCell="A17" workbookViewId="0"/>
  </sheetViews>
  <sheetFormatPr defaultColWidth="14.44140625" defaultRowHeight="15" customHeight="1"/>
  <cols>
    <col min="1" max="26" width="8.6640625" customWidth="1"/>
  </cols>
  <sheetData>
    <row r="3" spans="3:9" ht="14.4">
      <c r="C3" s="104"/>
      <c r="D3" s="104"/>
      <c r="E3" s="104"/>
      <c r="F3" s="104"/>
      <c r="G3" s="104"/>
      <c r="H3" s="104"/>
      <c r="I3" s="104"/>
    </row>
    <row r="4" spans="3:9" ht="18">
      <c r="E4" s="40" t="s">
        <v>239</v>
      </c>
      <c r="I4" s="104"/>
    </row>
    <row r="5" spans="3:9" ht="14.4">
      <c r="I5" s="104"/>
    </row>
    <row r="6" spans="3:9" ht="14.4">
      <c r="D6" s="132" t="s">
        <v>215</v>
      </c>
      <c r="E6" s="155" t="s">
        <v>240</v>
      </c>
      <c r="F6" s="134"/>
      <c r="G6" s="118"/>
      <c r="I6" s="104"/>
    </row>
    <row r="7" spans="3:9" ht="15.6">
      <c r="D7" s="128"/>
      <c r="E7" s="15" t="s">
        <v>241</v>
      </c>
      <c r="F7" s="15" t="s">
        <v>242</v>
      </c>
      <c r="G7" s="15" t="s">
        <v>243</v>
      </c>
      <c r="I7" s="104"/>
    </row>
    <row r="8" spans="3:9" ht="15.6">
      <c r="D8" s="93" t="s">
        <v>229</v>
      </c>
      <c r="E8" s="109">
        <v>2</v>
      </c>
      <c r="F8" s="110" t="s">
        <v>230</v>
      </c>
      <c r="G8" s="110" t="s">
        <v>230</v>
      </c>
      <c r="I8" s="104"/>
    </row>
    <row r="9" spans="3:9" ht="15.6">
      <c r="D9" s="96" t="s">
        <v>231</v>
      </c>
      <c r="E9" s="111">
        <v>2</v>
      </c>
      <c r="F9" s="103" t="s">
        <v>230</v>
      </c>
      <c r="G9" s="103" t="s">
        <v>230</v>
      </c>
      <c r="I9" s="104"/>
    </row>
    <row r="10" spans="3:9" ht="15.6">
      <c r="D10" s="96" t="s">
        <v>232</v>
      </c>
      <c r="E10" s="111">
        <v>2</v>
      </c>
      <c r="F10" s="103" t="s">
        <v>230</v>
      </c>
      <c r="G10" s="103">
        <v>2</v>
      </c>
      <c r="I10" s="104"/>
    </row>
    <row r="11" spans="3:9" ht="15.6">
      <c r="D11" s="96" t="s">
        <v>233</v>
      </c>
      <c r="E11" s="111">
        <v>2</v>
      </c>
      <c r="F11" s="103" t="s">
        <v>230</v>
      </c>
      <c r="G11" s="103" t="s">
        <v>230</v>
      </c>
      <c r="I11" s="104"/>
    </row>
    <row r="12" spans="3:9" ht="15.6">
      <c r="D12" s="96" t="s">
        <v>234</v>
      </c>
      <c r="E12" s="111">
        <v>2</v>
      </c>
      <c r="F12" s="103" t="s">
        <v>230</v>
      </c>
      <c r="G12" s="103" t="s">
        <v>230</v>
      </c>
      <c r="I12" s="104"/>
    </row>
    <row r="13" spans="3:9" ht="15.6">
      <c r="D13" s="96" t="s">
        <v>235</v>
      </c>
      <c r="E13" s="111">
        <v>2</v>
      </c>
      <c r="F13" s="103" t="s">
        <v>230</v>
      </c>
      <c r="G13" s="103" t="s">
        <v>230</v>
      </c>
      <c r="I13" s="104"/>
    </row>
    <row r="14" spans="3:9" ht="15.6">
      <c r="D14" s="15" t="s">
        <v>236</v>
      </c>
      <c r="E14" s="112">
        <v>2</v>
      </c>
      <c r="F14" s="113" t="s">
        <v>230</v>
      </c>
      <c r="G14" s="112">
        <v>2</v>
      </c>
      <c r="I14" s="104"/>
    </row>
    <row r="15" spans="3:9" ht="14.4">
      <c r="I15" s="104"/>
    </row>
    <row r="16" spans="3:9" ht="15.6">
      <c r="D16" s="114" t="s">
        <v>237</v>
      </c>
      <c r="G16" s="114">
        <v>1.02</v>
      </c>
      <c r="I16" s="104"/>
    </row>
    <row r="17" spans="4:9" ht="14.4">
      <c r="I17" s="104"/>
    </row>
    <row r="18" spans="4:9" ht="15.6">
      <c r="D18" s="115" t="s">
        <v>244</v>
      </c>
      <c r="E18" s="116" t="s">
        <v>241</v>
      </c>
      <c r="F18" s="116" t="s">
        <v>242</v>
      </c>
      <c r="G18" s="116" t="s">
        <v>243</v>
      </c>
      <c r="I18" s="104"/>
    </row>
    <row r="19" spans="4:9" ht="15.6">
      <c r="D19" s="100" t="s">
        <v>236</v>
      </c>
      <c r="E19" s="101">
        <f>(E14*$G$16)/3</f>
        <v>0.68</v>
      </c>
      <c r="F19" s="98" t="s">
        <v>230</v>
      </c>
      <c r="G19" s="101">
        <f>(G14*$G$16)/3</f>
        <v>0.68</v>
      </c>
      <c r="I19" s="104"/>
    </row>
    <row r="20" spans="4:9" ht="14.4">
      <c r="I20" s="104"/>
    </row>
    <row r="21" spans="4:9" ht="15.75" customHeight="1">
      <c r="I21" s="104"/>
    </row>
    <row r="22" spans="4:9" ht="15.75" customHeight="1"/>
    <row r="23" spans="4:9" ht="15.75" customHeight="1"/>
    <row r="24" spans="4:9" ht="15.75" customHeight="1"/>
    <row r="25" spans="4:9" ht="15.75" customHeight="1"/>
    <row r="26" spans="4:9" ht="15.75" customHeight="1"/>
    <row r="27" spans="4:9" ht="15.75" customHeight="1"/>
    <row r="28" spans="4:9" ht="15.75" customHeight="1"/>
    <row r="29" spans="4:9" ht="15.75" customHeight="1"/>
    <row r="30" spans="4:9" ht="15.75" customHeight="1"/>
    <row r="31" spans="4:9" ht="15.75" customHeight="1"/>
    <row r="32" spans="4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6:D7"/>
    <mergeCell ref="E6:G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University TH Marks</vt:lpstr>
      <vt:lpstr>Internal Assessment marks</vt:lpstr>
      <vt:lpstr>Course Exit survey</vt:lpstr>
      <vt:lpstr>Course Exit survey old</vt:lpstr>
      <vt:lpstr>CO Attainment</vt:lpstr>
      <vt:lpstr>PSO 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Madhuri Jadhav</cp:lastModifiedBy>
  <dcterms:created xsi:type="dcterms:W3CDTF">2018-04-30T09:40:14Z</dcterms:created>
  <dcterms:modified xsi:type="dcterms:W3CDTF">2025-07-15T16:18:45Z</dcterms:modified>
</cp:coreProperties>
</file>