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1" activeTab="1"/>
  </bookViews>
  <sheets>
    <sheet name="INSERT QUERIES(_TO_BE_INSERTED)" sheetId="1" r:id="rId1"/>
    <sheet name="BILL_DETAILS_BASE_QUERIES" sheetId="2" r:id="rId2"/>
    <sheet name="BILL_DETAILS_BEN_QUERIES" sheetId="3" r:id="rId3"/>
    <sheet name="BILL_DETAILS_COMPONENT_QUERIES" sheetId="4" r:id="rId4"/>
    <sheet name="CHEQUE QUERIES" sheetId="5" r:id="rId5"/>
    <sheet name="PAYMENT_QUERIES" sheetId="6" r:id="rId6"/>
    <sheet name="RECEIPT_BASE_QUERIES" sheetId="7" r:id="rId7"/>
    <sheet name="RECEIPT_HOA_QUERIES" sheetId="8" r:id="rId8"/>
    <sheet name="RECEIPT_PAYER_DETAILS_QUERIES" sheetId="9" r:id="rId9"/>
    <sheet name="LEDGER_EXPENDITURE" sheetId="10" r:id="rId10"/>
    <sheet name="LEDGER_EXP_SOURCE_SUMMARY" sheetId="11" r:id="rId11"/>
    <sheet name="LEDGER_RECEIPTS" sheetId="12" r:id="rId12"/>
    <sheet name="LEDGER_DEPOSIT" sheetId="13" r:id="rId13"/>
    <sheet name="LF QUERIES" sheetId="14" r:id="rId14"/>
    <sheet name="LEDGER_DEPOSIT_REFUND" sheetId="15" r:id="rId15"/>
    <sheet name="LEDGER_BILL_BENEFICIARY" sheetId="16" r:id="rId16"/>
    <sheet name="PSAI QUERY" sheetId="17" r:id="rId17"/>
    <sheet name="KRITAGYATA QUERY" sheetId="18" r:id="rId18"/>
    <sheet name="NPS QUERIES" sheetId="19" r:id="rId19"/>
    <sheet name="PAY_GRADE_MASTER" sheetId="20" r:id="rId20"/>
    <sheet name="POST_SANCTION_MAPPING" sheetId="21" r:id="rId21"/>
    <sheet name="MONTH_END_BALANCE" sheetId="22" r:id="rId22"/>
    <sheet name="PFMS" sheetId="23" r:id="rId23"/>
    <sheet name="STAMPSTOCK" sheetId="24" r:id="rId24"/>
  </sheets>
  <calcPr calcId="124519"/>
  <extLst>
    <ext xmlns:loext="http://schemas.libreoffice.org/" uri="{7626C862-2A13-11E5-B345-FEFF819CDC9F}">
      <loext:extCalcPr stringRefSyntax="ExcelA1"/>
    </ext>
  </extLst>
</workbook>
</file>

<file path=xl/calcChain.xml><?xml version="1.0" encoding="utf-8"?>
<calcChain xmlns="http://schemas.openxmlformats.org/spreadsheetml/2006/main">
  <c r="D50" i="1"/>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alcChain>
</file>

<file path=xl/sharedStrings.xml><?xml version="1.0" encoding="utf-8"?>
<sst xmlns="http://schemas.openxmlformats.org/spreadsheetml/2006/main" count="713" uniqueCount="659">
  <si>
    <t>#</t>
  </si>
  <si>
    <t>TABLES TO BE INSERTED</t>
  </si>
  <si>
    <t>SOURCE TABLES</t>
  </si>
  <si>
    <t>QUERIES</t>
  </si>
  <si>
    <t>TREASURY.EMPLOYEE_ACCOUNT_MST_TO_BE_INSERTED</t>
  </si>
  <si>
    <t>TREASURY.EMPLOYEE_ACCOUNT_MST</t>
  </si>
  <si>
    <t>TREASURY.EMP_SAL_DTL_TO_BE_INSERTED</t>
  </si>
  <si>
    <t>TREASURY.EMP_SAL_DTL</t>
  </si>
  <si>
    <t>BUDGET.GEN_WORKFLOW_LOG_TO_BE_INSERTED</t>
  </si>
  <si>
    <t>BUDGET.GEN_WORKFLOW_LOG</t>
  </si>
  <si>
    <t>TREASURY.NSDL_CONTR_UPLOAD_MST_TO_BE_INSERTED</t>
  </si>
  <si>
    <t>TREASURY.NSDL_CONTR_UPLOAD_MST</t>
  </si>
  <si>
    <t>TREASURY.PAY_ADVICE_DTL_TO_BE_INSERTED</t>
  </si>
  <si>
    <t>TREASURY.PAY_ADVICE_DTL</t>
  </si>
  <si>
    <t>TREASURY.PAY_ADVICE_HDR_TO_BE_INSERTED</t>
  </si>
  <si>
    <t>TREASURY.PAY_ADVICE_HDR</t>
  </si>
  <si>
    <t>TREASURY.PAY_BANK_SCROLL_NON_TREASURY_TO_BE_INSERTED</t>
  </si>
  <si>
    <t>TREASURY.PAY_BANK_SCROLL_NON_TREASURY</t>
  </si>
  <si>
    <t>TREASURY.PAY_BANK_SCROLL_TREASURY_TO_BE_INSERTED</t>
  </si>
  <si>
    <t>TREASURY.PAY_BANK_SCROLL_TREASURY</t>
  </si>
  <si>
    <t>TREASURY.PAY_BILL_HDR_TO_BE_INSERTED</t>
  </si>
  <si>
    <t>TREASURY.PAY_BILL_HDR</t>
  </si>
  <si>
    <t>TREASURY.PAY_CHEQUE_REGISTER_TO_BE_INSERTED</t>
  </si>
  <si>
    <t>TREASURY.PAY_CHEQUE_REGISTER</t>
  </si>
  <si>
    <t>TREASURY.PAY_DEPOSIT_REFUND_TO_BE_INSERTED</t>
  </si>
  <si>
    <t>TREASURY.PAY_DEPOSIT_REFUND</t>
  </si>
  <si>
    <t>TREASURY.PAY_LF_TRANSFER_DTL_TO_BE_INSERTED</t>
  </si>
  <si>
    <t>TREASURY.PAY_LF_TRANSFER_DTL</t>
  </si>
  <si>
    <t>TREASURY.PAY_NON_TREASURY_CHEQUES_TO_BE_INSERTED</t>
  </si>
  <si>
    <t>TREASURY.PAY_NON_TREASURY_CHEQUES</t>
  </si>
  <si>
    <t>TREASURY.PAY_PAYORDER_TO_BE_INSERTED</t>
  </si>
  <si>
    <t>TREASURY.PAY_PAYORDER</t>
  </si>
  <si>
    <t>TREASURY.PAY_TRANSFER_DTL_TO_BE_INSERTED</t>
  </si>
  <si>
    <t>TREASURY.PAY_TRANSFER_DTL</t>
  </si>
  <si>
    <t>TREASURY.MONTH_END_BALANCE_TO_BE_INSERTED</t>
  </si>
  <si>
    <t>TREASURY.MONTH_END_BALANCE</t>
  </si>
  <si>
    <t>TREASURY.PAY_BILL_SUBDETAIL_DTL_TO_BE_INSERTED</t>
  </si>
  <si>
    <t>TREASURY.PAY_BILL_SUBDETAIL_DTL</t>
  </si>
  <si>
    <t>TREASURY.PAY_LF_BALANCE_DTL_TO_BE_INSERTED</t>
  </si>
  <si>
    <t>TREASURY.PAY_LF_BALANCE_DTL</t>
  </si>
  <si>
    <t>EMPLOYEE.PEN_PPO_1_MST_TO_BE_INSERTED</t>
  </si>
  <si>
    <t>EMPLOYEE.PEN_PPO_1_MST</t>
  </si>
  <si>
    <t>EMPLOYEE.PEN_PPO_2_MST_TO_BE_INSERTED</t>
  </si>
  <si>
    <t>EMPLOYEE.PEN_PPO_2_MST</t>
  </si>
  <si>
    <t>TREASURY.RBI_ACKNOWLEDGEMENT_TO_BE_INSERTED</t>
  </si>
  <si>
    <t>TREASURY.RBI_ACKNOWLEDGEMENT</t>
  </si>
  <si>
    <t>TREASURY.RBI_EKUBER_PAY_FILE_TO_BE_INSERTED</t>
  </si>
  <si>
    <t>TREASURY.RBI_EKUBER_PAY_FILE</t>
  </si>
  <si>
    <t>TREASURY.RBI_EKUBER_PAY_FILE_DETAILS_TO_BE_INSERTED</t>
  </si>
  <si>
    <t>TREASURY.RBI_EKUBER_PAY_FILE_DETAILS</t>
  </si>
  <si>
    <t>TREASURY.RCT_CHALLAN_DTL_TO_BE_INSERTED</t>
  </si>
  <si>
    <t>TREASURY.RCT_CHALLAN_DTL</t>
  </si>
  <si>
    <t>TREASURY.RCT_CHALLAN_HDR_TO_BE_INSERTED</t>
  </si>
  <si>
    <t>TREASURY.RCT_CHALLAN_HDR</t>
  </si>
  <si>
    <t>TREASURY.RCT_NPS_SUBSCRIBERS_ARR_DTL_TO_BE_INSERTED</t>
  </si>
  <si>
    <t>TREASURY.RCT_NPS_SUBSCRIBERS_ARR_DTL</t>
  </si>
  <si>
    <t>TREASURY.RCT_NPS_SUBSCRIBERS_DTL_TO_BE_INSERTED</t>
  </si>
  <si>
    <t>TREASURY.RCT_NPS_SUBSCRIBERS_DTL</t>
  </si>
  <si>
    <t>TREASURY.STAMP_CHEQUE_REGISTER_DTL_TO_BE_INSERTED</t>
  </si>
  <si>
    <t>TREASURY.STAMP_CHEQUE_REGISTER_DTL</t>
  </si>
  <si>
    <t>TREASURY.STAMP_CHEQUE_REGISTER_HDR_TO_BE_INSERTED</t>
  </si>
  <si>
    <t>TREASURY.STAMP_CHEQUE_REGISTER_HDR</t>
  </si>
  <si>
    <t>TREASURY.PAY_DEMAND_DTL_TO_BE_INSERTED</t>
  </si>
  <si>
    <t>TREASURY.PAY_DEMAND_DTL</t>
  </si>
  <si>
    <t>TREASURY.KRITAGYATA_PEN_FAMILY_RECORDS_DTL_TO_BE_INSERTED</t>
  </si>
  <si>
    <t>TREASURY.KRITAGYATA_PEN_FAMILY_RECORDS_DTL</t>
  </si>
  <si>
    <t>TREASURY.KRITAGYATA_PEN_NOMINATION_DTL_TO_BE_INSERTED</t>
  </si>
  <si>
    <t>TREASURY.KRITAGYATA_PEN_NOMINATION_DTL</t>
  </si>
  <si>
    <t>TREASURY.KRITAGYATA_PEN_NON_QUALIFYING_SERVICE_DTL_TO_BE_INSERTED</t>
  </si>
  <si>
    <t>TREASURY.KRITAGYATA_PEN_NON_QUALIFYING_SERVICE_DTL</t>
  </si>
  <si>
    <t>TREASURY.KRITAGYATA_PEN_PENSION_BREAKUP_DTL_TO_BE_INSERTED</t>
  </si>
  <si>
    <t>TREASURY.KRITAGYATA_PEN_PENSION_BREAKUP_DTL</t>
  </si>
  <si>
    <t>TREASURY.KRITAGYATA_PEN_PPO_1_MST_TO_BE_INSERTED</t>
  </si>
  <si>
    <t>TREASURY.KRITAGYATA_PEN_PPO_1_MST</t>
  </si>
  <si>
    <t>TREASURY.KRITAGYATA_PEN_PPO_2_MST_TO_BE_INSERTED</t>
  </si>
  <si>
    <t>TREASURY.KRITAGYATA_PEN_PPO_2_MST</t>
  </si>
  <si>
    <t>TREASURY.KRITAGYATA_PEN_PROVISIONAL_PENSION_DTL_TO_BE_INSERTED</t>
  </si>
  <si>
    <t>TREASURY.KRITAGYATA_PEN_PROVISIONAL_PENSION_DTL</t>
  </si>
  <si>
    <t>EMPLOYEE.PEN_ARREAR_DTL_TO_BE_INSERTED</t>
  </si>
  <si>
    <t>EMPLOYEE.PEN_ARREAR_DTL</t>
  </si>
  <si>
    <t>EMPLOYEE.PEN_BILL_DTL_TO_BE_INSERTED</t>
  </si>
  <si>
    <t>EMPLOYEE.PEN_BILL_DTL</t>
  </si>
  <si>
    <t>EMPLOYEE.PEN_BILL_HDR_TO_BE_INSERTED</t>
  </si>
  <si>
    <t>EMPLOYEE.PEN_BILL_HDR</t>
  </si>
  <si>
    <t>EMPLOYEE.PEN_COMMUTED_PENSION_DTL_TO_BE_INSERTED</t>
  </si>
  <si>
    <t>EMPLOYEE.PEN_COMMUTED_PENSION_DTL</t>
  </si>
  <si>
    <t>EMPLOYEE.PEN_FAMILY_RECORDS_DTL_TO_BE_INSERTED</t>
  </si>
  <si>
    <t>EMPLOYEE.PEN_FAMILY_RECORDS_DTL</t>
  </si>
  <si>
    <t>EMPLOYEE.PEN_NOMINATION_DTL_TO_BE_INSERTED</t>
  </si>
  <si>
    <t>EMPLOYEE.PEN_NOMINATION_DTL</t>
  </si>
  <si>
    <t>EMPLOYEE.PEN_NON_QUALIFYING_SERVICE_DTL_TO_BE_INSERTED</t>
  </si>
  <si>
    <t>EMPLOYEE.PEN_NON_QUALIFYING_SERVICE_DTL</t>
  </si>
  <si>
    <t>EMPLOYEE.PEN_PENSION_BREAKUP_DTL_TO_BE_INSERTED</t>
  </si>
  <si>
    <t>EMPLOYEE.PEN_PENSION_BREAKUP_DTL</t>
  </si>
  <si>
    <t>TREASURY.RCT_LF_RECEIPT_DTL_TO_BE_INSERTED</t>
  </si>
  <si>
    <t>TREASURY.RCT_LF_RECEIPT_DTL</t>
  </si>
  <si>
    <t>TREASURY.PAY_SANCTION_MST_TO_BE_INSERTED</t>
  </si>
  <si>
    <t>TREASURY.PAY_SANCTION_MST</t>
  </si>
  <si>
    <t>TREASURY.PAY_GRADE_MST_TO_BE_INSERTED</t>
  </si>
  <si>
    <t>TREASURY.PAY_GRADE_MST</t>
  </si>
  <si>
    <t>EMPLOYEE.PEN_DCRG_AMOUNT_DTL_TO_BE_INSERTED</t>
  </si>
  <si>
    <t>EMPLOYEE.PEN_DCRG_AMOUNT_DTL</t>
  </si>
  <si>
    <t>INSERT INTO ctmis_pilot.bill_details_base(bill_number, bill_date, bill_counter, voucher_number, VOUCHER_DATE, pay_year, 
treasury_code, ddo_code, sanction_number, sanction_date, sanction_designation, remarks, token_number, token_date, total_allowance, BILL_SUB_TYPE,
PROCESSING_FLAG, total_deduction, state_code, account_code, UNIQUE_ID)
SELECT 
    BILL_NUMBER,
    BILL_DATE,
    '0',
    VOUCHER_NUMBER,
    VOUCHER_DATE,
    PAY_YEAR,
    TREASURY_CODE,
    DDO_CODE,
    SANCTION_NUMBER,
    SANCTION_DATE,
   SANCTION_AUTH,
    REMARKS,
    TOKEN_NUMBER,
    TOKEN_DATE,
    GROSS_PAY,
    BILL_TYPE,
    PROCESSING_FLAG,
    GROSS_PAY-NET_PAY,
    STATE_CODE,
    ACCOUNT_CODE,
   UNIQUE_ID
FROM
    ctmis_to_be_inserted.PAY_BILL_HDR_TO_BE_INSERTED
    WHERE PROCESSING_FLAG &lt;&gt; 'P';</t>
  </si>
  <si>
    <t>UPDATE ctmis_pilot.bill_details_base 
SET 
    sub_type = CASE BILL_SUB_TYPE
        WHEN 1 THEN 'SB_SB'
        WHEN 2 THEN 'TA_TA'
        WHEN 3 THEN 'CB_FV'
        WHEN 5 THEN 'GA_GA'
        WHEN 7 THEN 'GB_AW'
        WHEN 9 THEN 'TR_TR'
        WHEN 10 THEN 'NB_LR'
        WHEN 11 THEN 'RB_SD'
        WHEN 12 THEN 'RB_SR'
        WHEN 13 THEN 'MISC_MI'
        WHEN 14 THEN 'AR_OT'
        WHEN 15 THEN 'PB_MPB'
        WHEN 16 THEN 'GTB_PG'
        WHEN 17 THEN 'AR_DA'
        WHEN 18 THEN 'PB_PC'
        WHEN 19 THEN 'PP_PA'
        WHEN 21 THEN 'TA_LTC'
        WHEN 22 THEN 'WB_WB'
        WHEN 23 THEN 'LE_LE'
        WHEN 24 THEN 'RB_DR'
        WHEN 27 THEN 'PB_GT'
WHEN 26 THEN 'NL_NL'
WHEN 53 THEN 'MU_MR'
        WHEN 30 THEN 'GB_AW'
        WHEN 31 THEN 'GB_NW'
        WHEN 32 THEN 'GB_FW'
        WHEN 33 THEN 'GS_SE'
        WHEN 34 THEN 'GS_ID'
        WHEN 35 THEN 'PP_PR'
        WHEN 36 THEN 'MR_MR'
        WHEN 37 THEN 'FP_FA'
        WHEN 40 THEN 'TF_TF'
        WHEN 51 THEN 'PB_PA'
        WHEN 52 THEN 'HB_HB'
        WHEN 54 THEN 'AR_LS'
        WHEN 55 THEN 'AR_SA'
        WHEN 56 THEN 'AR_PR'
        WHEN 57 THEN 'AR_DA'
        WHEN 58 THEN 'CB_AB'
        WHEN 59 THEN 'WC_WC'
        WHEN 60 THEN 'RB_EK'
       WHEN 61 THEN 'FP_FR'
        WHEN 62 THEN 'AR_HR'
        WHEN 63 THEN 'RB_TD'
        WHEN 64 THEN 'SC_SC'
    END;</t>
  </si>
  <si>
    <t>UPDATE ctmis_pilot.bill_details_base 
    SET type = CASE 
    WHEN sub_type LIKE '%\_%' 
    THEN SUBSTRING_INDEX(sub_type, '_', 1) 
    ELSE type END 
    WHERE type IS NULL;</t>
  </si>
  <si>
    <t>UPDATE ctmis_pilot.bill_details_base 
SET type = CASE BILL_SUB_TYPE
WHEN 61 THEN 'FP'
WHEN 99 THEN 'MB'
WHEN 53 THEN 'MU'
WHEN 20 THEN 'GS'
WHEN 26 THEN 'NL'
ELSE type
END
WHERE type IS NULL;</t>
  </si>
  <si>
    <t>UPDATE ctmis_pilot.bill_details_base A
JOIN pfmaster.hierarchy_setup B 
ON A.treasury_code = B.hierarchy_Code 
SET A.treasury_id = B.hierarchy_Id;</t>
  </si>
  <si>
    <t xml:space="preserve">UPDATE ctmis_pilot.bill_details_base A 
SET A.financial_year = (SELECT 
CASE WHEN MONTH(A.token_date) &gt;= 4
THEN CONCAT(YEAR(A.token_date), '-',
RIGHT(YEAR(A.token_date) + 1, 2))
ELSE CONCAT(YEAR(A.token_date) - 1, '-',
RIGHT(YEAR(A.token_date), 2))
END AS FinancialYear );  </t>
  </si>
  <si>
    <t xml:space="preserve">UPDATE ctmis_pilot.bill_details_base A
JOIN budget_temp.GEN_ACCOUNT_MST B 
ON A.account_code = B.ACCOUNT_CODE
SET A.HEAD = B.HEAD ;  </t>
  </si>
  <si>
    <t>UPDATE ctmis_pilot.bill_details_base 
SET HEAD = REPLACE(HEAD, 'EE', 'NP')
WHERE HEAD LIKE '%-EE-%';</t>
  </si>
  <si>
    <t>UPDATE ctmis_pilot.bill_details_base
SET HEAD = REPLACE(HEAD, '-01-00-', '-01-01-' )
WHERE HEAD LIKE '%-01-00-%';</t>
  </si>
  <si>
    <t xml:space="preserve">UPDATE ctmis_pilot.bill_details_base A
JOIN probityfinancials.heads B 
ON A.HEAD = B.T_HEADS
SET A.head_id = B.head_id 
WHERE A.head_id IS NULL;   </t>
  </si>
  <si>
    <t>UPDATE ctmis_pilot.bill_details_base A 
JOIN ctmis_to_be_inserted.PAY_DEMAND_DTL_TO_BE_INSERTED B 
ON A.UNIQUE_ID = B.UNIQUE_ID 
SET A.demand_number = B.DEMAND_NUMBER;</t>
  </si>
  <si>
    <t>UPDATE ctmis_pilot.bill_details_base A 
JOIN probityfinancials.grant_setup B 
ON A.demand_number = B.grant_no
SET A.demand_number = B.id;</t>
  </si>
  <si>
    <t xml:space="preserve">UPDATE ctmis_pilot.bill_details_base A
JOIN pfmaster.hierarchy_setup B 
ON (SUBSTRING_INDEX(A.ddo_code, '/', 1) = B.hierarchy_Code)
SET A.department_id = B.parent_hierarchy;    </t>
  </si>
  <si>
    <t xml:space="preserve">UPDATE ctmis_pilot.bill_details_base m 
SET m.ddo_id = (SELECT hierarchy_Id
FROM pfmaster.hierarchy_setup
WHERE hierarchy_Code = CONCAT(m.treasury_code, '/', m.ddo_code));   </t>
  </si>
  <si>
    <t>UPDATE ctmis_pilot.bill_details_base A
INNER JOIN pfmaster.hierarchy_setup B 
ON (A.ddo_id = B.hierarchy_Id)
SET A.ddo_office_id = B.parent_hierarchy 
WHERE A.ddo_id IS NOT NULL;</t>
  </si>
  <si>
    <t xml:space="preserve">UPDATE ctmis_pilot.bill_details_base A
INNER JOIN pfmaster.seat_user_alloted B 
ON (A.ddo_id = B.seat_Id)
SET A.ddo_user_id = B.allot_Id
WHERE B.active_Status = 'Y';   </t>
  </si>
  <si>
    <t>UPDATE ctmis_pilot.bill_details_base A
JOIN ctmis_to_be_inserted.PAY_BILL_HDR_TO_BE_INSERTED B 
ON A.UNIQUE_ID = B.UNIQUE_ID
SET A.pay_month = CASE B.PAY_MONTH
WHEN 'Jan' THEN 1
WHEN 'Feb' THEN 2 
WHEN 'Mar' THEN 3 
WHEN 'Apr' THEN 4 
WHEN 'May' THEN 5 
WHEN 'Jun' THEN 6 
WHEN 'Jul' THEN 7 
WHEN 'Aug' THEN 8 
WHEN 'Sep' THEN 9 
WHEN 'Oct' THEN 10
WHEN 'Nov' THEN 11 
WHEN 'Dec' THEN 12
ELSE NULL
END;</t>
  </si>
  <si>
    <t>UPDATE ctmis_pilot.bill_details_base A
JOIN pfmaster.hierarchy_setup B 
ON A.treasury_id = B.parent_hierarchy 
JOIN pfmaster.hierarchy_setup C 
ON B.hierarchy_Id = C.parent_hierarchy
JOIN pfmaster.seat_user_alloted D 
ON C.hierarchy_Id = D.seat_Id
SET A.accepted_by = D.allot_Id
WHERE B.hierarchy_Code like 'to%'
AND C.hierarchy_Code like 'ta%'
AND D.active_Status = 'Y';</t>
  </si>
  <si>
    <t>UPDATE ctmis_pilot.bill_details_base A
JOIN pfmaster.hierarchy_setup B 
ON A.treasury_id = B.parent_hierarchy 
JOIN pfmaster.seat_user_alloted C
ON B.hierarchy_Id = C.seat_Id
SET A.approved_by = C.allot_Id
WHERE B.hierarchy_Code like 'to%'
AND C.active_Status = 'Y'
AND A.PROCESSING_FLAG = 'A';</t>
  </si>
  <si>
    <t>UPDATE ctmis_pilot.bill_details_base A
JOIN pfmaster.hierarchy_setup B 
ON A.treasury_id = B.parent_hierarchy 
JOIN pfmaster.seat_user_alloted C
ON B.hierarchy_Id = C.seat_Id
SET A.rejected_by = C.allot_Id
WHERE B.hierarchy_Code like 'to%'
AND C.active_Status = 'Y'
AND A.PROCESSING_FLAG = 'R';</t>
  </si>
  <si>
    <t xml:space="preserve">UPDATE ctmis_pilot.bill_details_base A
JOIN ctmis_to_be_inserted.GEN_WORKFLOW_LOG_TO_BE_INSERTED B 
ON A.UNIQUE_ID = B.UNIQUE_ID
AND B.PROCESSING_STAGE = 4 
SET A.approved_on = B.PROCESS_DATE
WHERE A.approved_by IS NOT NULL;  </t>
  </si>
  <si>
    <t xml:space="preserve">UPDATE ctmis_pilot.bill_details_base A
JOIN ctmis_to_be_inserted.GEN_WORKFLOW_LOG_TO_BE_INSERTED B 
ON A.UNIQUE_ID = B.UNIQUE_ID
AND B.PROCESSING_STAGE = 4 
SET A.rejected_on = B.PROCESS_DATE
WHERE A.rejected_by IS NOT NULL;  </t>
  </si>
  <si>
    <t xml:space="preserve">UPDATE ctmis_pilot.bill_details_base 
SET accepted_on = token_date;
</t>
  </si>
  <si>
    <t>UPDATE ctmis_pilot.bill_details_base A 
JOIN ctmis_to_be_inserted.PEN_COMMUTED_PENSION_DTL_TO_BE_INSERTED B 
ON A.UNIQUE_ID = B.UNIQUE_ID 
JOIN ctmis_to_be_inserted.PEN_PPO_1_MST_TO_BE_INSERTED C 
ON B.PPO_CODE = C.PPO_CODE
AND B.TREASURY_CODE = C.TREASURY_CODE
SET A.bill_pension_category = C.CTYPE_CODE
WHERE A.bill_pension_category IS NULL;</t>
  </si>
  <si>
    <t>UPDATE ctmis_pilot.bill_details_base A 
JOIN ctmis_to_be_inserted.PEN_ARREAR_DTL_TO_BE_INSERTED B 
ON A.UNIQUE_ID = B.UNIQUE_ID 
JOIN ctmis_to_be_inserted.PEN_PPO_1_MST_TO_BE_INSERTED C 
ON B.PPO_CODE = C.PPO_CODE
AND B.TREASURY_CODE = C.TREASURY_CODE
SET A.bill_pension_category = C.CTYPE_CODE
WHERE A.bill_pension_category IS NULL;</t>
  </si>
  <si>
    <t>UPDATE ctmis_pilot.bill_details_base A 
JOIN ctmis_to_be_inserted.PEN_DCRG_AMOUNT_DTL_TO_BE_INSERTED B 
ON A.UNIQUE_ID = B.UNIQUE_ID 
JOIN ctmis_to_be_inserted.PEN_PPO_1_MST_TO_BE_INSERTED C 
ON B.PPO_CODE = C.PPO_CODE
AND B.TREASURY_CODE = C.TREASURY_CODE
SET A.bill_pension_category = C.CTYPE_CODE
WHERE A.bill_pension_category IS NULL;</t>
  </si>
  <si>
    <t>UPDATE ctmis_pilot.bill_details_base A 
JOIN ctmis_to_be_inserted.PEN_ARREAR_DTL_TO_BE_INSERTED B 
ON A.UNIQUE_ID = B.UNIQUE_ID 
JOIN ctmis_to_be_inserted.PEN_PPO_1_MST_TO_BE_INSERTED C 
ON B.PPO_CODE = C.PPO_CODE 
AND B.TREASURY_CODE = C.TREASURY_CODE 
SET A.bill_pension_type = C.PTYPE_CODE 
WHERE A.bill_pension_type IS NULL;</t>
  </si>
  <si>
    <t>UPDATE ctmis_pilot.bill_details_base A 
JOIN ctmis_to_be_inserted.PEN_COMMUTED_PENSION_DTL_TO_BE_INSERTED B 
ON A.UNIQUE_ID = B.UNIQUE_ID 
JOIN ctmis_to_be_inserted.PEN_PPO_1_MST_TO_BE_INSERTED C 
ON B.PPO_CODE = C.PPO_CODE
AND B.TREASURY_CODE = C.TREASURY_CODE
SET A.bill_pension_type = C.PTYPE_CODE 
WHERE A.bill_pension_type IS NULL;</t>
  </si>
  <si>
    <t>UPDATE ctmis_pilot.bill_details_base A 
JOIN ctmis_to_be_inserted.PEN_DCRG_AMOUNT_DTL_TO_BE_INSERTED B 
ON A.UNIQUE_ID = B.UNIQUE_ID 
JOIN ctmis_to_be_inserted.PEN_PPO_1_MST_TO_BE_INSERTED C 
ON B.PPO_CODE = C.PPO_CODE
AND B.TREASURY_CODE = C.TREASURY_CODE
SET A.bill_pension_type = C.PTYPE_CODE 
WHERE A.bill_pension_type IS NULL;</t>
  </si>
  <si>
    <t>UPDATE ctmis_pilot.bill_details_base A 
JOIN ctmis_to_be_inserted.PEN_ARREAR_DTL_TO_BE_INSERTED B 
ON A.UNIQUE_ID = B.UNIQUE_ID 
SET A.from_date = B.FROM_DATE,
A.to_date = B.TO_DATE;</t>
  </si>
  <si>
    <t>UPDATE ctmis_pilot.bill_details_base A 
JOIN ctmis_pilot.payment_base B 
ON A.UNIQUE_ID = B.UNIQUE_ID 
SET A.approved_on = B.payment_authorized_on
WHERE A.approved_on IS NULL
AND A.PROCESSING_FLAG = 'A';</t>
  </si>
  <si>
    <t>UPDATE ctmis_pilot.bill_details_base A 
JOIN ctmis_pilot.payment_base B 
ON A.UNIQUE_ID = B.UNIQUE_ID 
SET A.payment_scroll_generated_on = B.creation_date;</t>
  </si>
  <si>
    <t>UPDATE ctmis_pilot.bill_details_base A 
JOIN ctmis_pilot.payment_bills B 
ON A.id = B.bill_details_base_id 
SET A.acknowledgement_status = B.payment_acknowledgement_status;</t>
  </si>
  <si>
    <t>INSERT INTO ctmis_pilot.token_master(treasury_hierarchy, month, year, type, token, token_number, token_date, bill_base)
SELECT 
    A.treasury_id,
    month(A.token_date),
    year(A.token_date),
    'BILLS',
    A.token_number, 
    CONCAT(year(A.token_date),
            '/',
            LPAD(month(A.token_date), 2, '0'),
            '/',
            LPAD(A.token_number, 5, '0')),
    A.token_date,
    A.id
FROM ctmis_pilot.bill_details_base A
WHERE A.token_id IS NULL;</t>
  </si>
  <si>
    <t xml:space="preserve">UPDATE ctmis_pilot.bill_details_base A 
JOIN ctmis_pilot.token_master B 
ON (A.token_number = B.token
AND A.token_date = B.token_date 
AND A.treasury_id = B.treasury_hierarchy)
SET A.token_id = B.id
WHERE A.token_id IS NULL; </t>
  </si>
  <si>
    <t>UPDATE ctmis_pilot.bill_details_base A
SET A.token_number =     CONCAT(year(A.token_date),
            '/',
            LPAD(month(A.token_date), 2, '0'),
            '/',
            LPAD(A.token_number, 5, '0'));</t>
  </si>
  <si>
    <t xml:space="preserve">UPDATE ctmis_pilot.bill_details_base 
SET pay_year = YEAR(token_date) 
WHERE pay_year IS NULL;
</t>
  </si>
  <si>
    <t>INSERT INTO ctmis_pilot.voucher_master(treasury_hierarchy, month, year, major_head, token, voucher_number, voucher_date)
SELECT 
    A.treasury_id,
    month(A.voucher_date),
    year(A.voucher_date),
    SUBSTRING(A.voucher_number, 1, 4),
   CAST(SUBSTRING_INDEX(A.voucher_number, '/', -1) AS UNSIGNED),
    A.voucher_number, 
    A.VOUCHER_DATE
FROM ctmis_pilot.bill_details_base A
WHERE A.voucher_number IS NOT NULL;</t>
  </si>
  <si>
    <t>UPDATE ctmis_pilot.voucher_master A
JOIN probityfinancials.head_setup B 
ON A.major_head = B.head_code 
SET A.major_head_id = B.head_setup_id;</t>
  </si>
  <si>
    <t>UPDATE ctmis_pilot.bill_details_base A 
JOIN ctmis_pilot.voucher_master B 
ON (A.voucher_number = B.voucher_number
AND A.VOUCHER_DATE = B.voucher_date 
AND A.treasury_id = B.treasury_hierarchy)
SET A.voucher_id = B.id;</t>
  </si>
  <si>
    <t>UPDATE ctmis_pilot.bill_details_base
SET demand_number = NULL 
WHERE demand_number = 0;</t>
  </si>
  <si>
    <t>UPDATE ctmis_pilot.bill_details_base 
SET pay_month = MONTH(token_date) 
WHERE pay_month IS NULL;</t>
  </si>
  <si>
    <t>UPDATE
	ctmis_pilot.bill_details_base 
SET
	head_id = CASE
		HEAD
	WHEN '2235-02-102-0177-927-01-09-NP-CS-GA-V'
    THEN 61094
    WHEN '2235-02-102-0177-927-01-12-NP-CS-GA-V'
    THEN 61095
    WHEN '3604-00-200-5794-707-35-98-TG-SSA-BN-V'
    THEN 63314
    WHEN '2235-02-796-0177-927-01-09-NP-CS-GA-V'
    THEN 66586
		ELSE head_id 
	END
WHERE
	head_id
 IS NULL ;</t>
  </si>
  <si>
    <t>INSERT INTO ctmis_pilot.bill_details_beneficiary(beneficiary_name, TOKEN_NUMBER, TOKEN_DATE, TREASURY_CODE, ECS_ID, temp_identifier, UNIQUE_ID)
SELECT 
    A.EMP_NAME,
    A.TOKEN_NUMBER,
    A.TOKEN_DATE,
    A.TREASURY_CODE,
    A.ECS_ID,
    A.temp_identifier,
    A.UNIQUE_ID
FROM
    ctmis_to_be_inserted.EMP_SAL_DTL_TO_BE_INSERTED A
    JOIN ctmis_pilot.bill_details_base B 
    ON A.UNIQUE_ID = B.UNIQUE_ID;</t>
  </si>
  <si>
    <t>UPDATE ctmis_pilot.bill_details_beneficiary A
JOIN ctmis_to_be_inserted.EMPLOYEE_ACCOUNT_MST_TO_BE_INSERTED B 
ON A.ECS_ID = B.ECS_ID
AND A.beneficiary_name = B.EMPLOYEE_NAME
SET A.beneficiary_bank_account = B.ACCOUNT_NUMBER,
    A.beneficiary_bank_ifsc = B.POST_CODE;</t>
  </si>
  <si>
    <t>UPDATE ctmis_pilot.bill_details_beneficiary A 
JOIN ctmis_pilot.bill_details_base B 
ON A.UNIQUE_ID = B.UNIQUE_ID 
SET A.bill_base = B.id
WHERE A.bill_base IS NULL;</t>
  </si>
  <si>
    <t>INSERT INTO ctmis_pilot.bill_details_beneficiary(beneficiary_name, TOKEN_NUMBER, TOKEN_DATE, TREASURY_CODE, UNIQUE_ID)
SELECT 
    UPPER(A.EMPLOYEE_NAME),
    A.TOKEN_NUMBER,
    A.TOKEN_DATE,
    A.TREASURY_CODE,
    A.UNIQUE_ID
FROM
    ctmis_to_be_inserted.PAY_BILL_HDR_TO_BE_INSERTED A
     WHERE A.BILL_TYPE = 15;</t>
  </si>
  <si>
    <t>INSERT INTO ctmis_pilot.bill_details_beneficiary (bill_base, beneficiary_code, beneficiary_name, 
beneficiary_type, TOKEN_NUMBER, TOKEN_DATE, TREASURY_CODE, UNIQUE_ID)
SELECT C.id, A.EMPLOYEE_ID, A.EMPLOYEE_NAME, 'E', A.TOKEN_NUMBER, A.TOKEN_DATE, A.TREASURY_CODE, A.UNIQUE_ID
FROM ctmis_to_be_inserted.PAY_BILL_HDR_TO_BE_INSERTED A
JOIN ctmis_pilot.bill_details_base C 
ON A.UNIQUE_ID = C.UNIQUE_ID
LEFT JOIN ctmis_pilot.bill_details_beneficiary B 
ON A.UNIQUE_ID = B.UNIQUE_ID
WHERE C.type = 'GB'
AND B.UNIQUE_ID IS NULL;</t>
  </si>
  <si>
    <t>INSERT INTO ctmis_pilot.bill_details_beneficiary (bill_base, beneficiary_code, beneficiary_name, 
beneficiary_type, TOKEN_NUMBER, TOKEN_DATE, TREASURY_CODE, UNIQUE_ID)
SELECT C.id, A.EMPLOYEE_ID, A.EMPLOYEE_NAME, 'E', A.TOKEN_NUMBER, A.TOKEN_DATE, A.TREASURY_CODE, A.UNIQUE_ID
FROM ctmis_to_be_inserted.PAY_BILL_HDR_TO_BE_INSERTED A
JOIN ctmis_pilot.bill_details_base C 
ON A.UNIQUE_ID = C.UNIQUE_ID
LEFT JOIN ctmis_pilot.bill_details_beneficiary B 
ON A.UNIQUE_ID = B.UNIQUE_ID
WHERE C.type = 'GS'
AND B.UNIQUE_ID IS NULL;</t>
  </si>
  <si>
    <t>UPDATE ctmis_pilot.bill_details_beneficiary A 
JOIN probityfinancials.eis_data B 
ON A.beneficiary_bank_account = B.acc_Num  
SET A.beneficiary_type = 'E' 
WHERE A.beneficiary_type IS NULL 
AND B.acc_Num IS NOT NULL
AND A.beneficiary_code IS NULL;</t>
  </si>
  <si>
    <t>UPDATE ctmis_pilot.bill_details_beneficiary A 
JOIN probityfinancials.eis_data B 
ON A.beneficiary_bank_account = B.acc_Num  
SET A.beneficiary_id = B.id,
A.beneficiary_code = B.gpf_or_ppan_no
WHERE B.acc_Num IS NOT NULL
AND A.beneficiary_code IS NULL
AND A.beneficiary_type = 'E';</t>
  </si>
  <si>
    <t xml:space="preserve">UPDATE ctmis_pilot.bill_details_beneficiary A 
JOIN  probityfinancials.wis_data B 
ON A.beneficiary_bank_account = B.bank_Account_no  
SET A.beneficiary_type = 'W'
WHERE A.beneficiary_type IS NULL 
AND B.bank_Account_no IS NOT NULL
AND A.beneficiary_code IS NULL; </t>
  </si>
  <si>
    <t xml:space="preserve">UPDATE ctmis_pilot.bill_details_beneficiary A 
JOIN  probityfinancials.wis_data B 
ON A.beneficiary_bank_account = B.bank_Account_no  
SET A.beneficiary_id = B.id 
WHERE A.beneficiary_id IS NULL 
AND B.bank_Account_no IS NOT NULL
AND A.beneficiary_code IS NULL; </t>
  </si>
  <si>
    <t xml:space="preserve">UPDATE ctmis_pilot.bill_details_beneficiary A 
JOIN vendor_database.commitment_vendor B 
ON A.beneficiary_bank_account = B.vendor_account  
SET A.beneficiary_id = B.vendor_id 
WHERE A.beneficiary_id IS NULL 
AND B.vendor_account IS NOT NULL
AND A.beneficiary_code IS NULL; </t>
  </si>
  <si>
    <t xml:space="preserve">UPDATE ctmis_pilot.bill_details_beneficiary A 
JOIN vendor_database.commitment_vendor B 
ON A.beneficiary_id = B.vendor_id   
SET A.beneficiary_type = 'V' 
WHERE A.beneficiary_type IS NULL 
AND A.beneficiary_code IS NULL; </t>
  </si>
  <si>
    <t>INSERT INTO ctmis_pilot.bill_details_beneficiary(bill_base, beneficiary_name, beneficiary_code, TOKEN_NUMBER, TOKEN_DATE, TREASURY_CODE, UNIQUE_ID)
SELECT 
    D.id,
    UPPER(B.PENSIONER_NAME),
    A.PPO_CODE,
    A.TOKEN_NO,
    A.TOKEN_DATE,
    A.TREASURY_CODE,
    A.UNIQUE_ID
FROM ctmis_to_be_inserted.PEN_ARREAR_DTL_TO_BE_INSERTED A
JOIN  ctmis_to_be_inserted.PEN_PPO_1_MST_TO_BE_INSERTED B 
ON A.PPO_CODE = B.PPO_CODE 
AND A.TREASURY_CODE = B.TREASURY_CODE
LEFT JOIN ctmis_pilot.bill_details_beneficiary C 
ON A.UNIQUE_ID = C.UNIQUE_ID
JOIN ctmis_pilot.bill_details_base D 
ON A.UNIQUE_ID = D.UNIQUE_ID
WHERE C.UNIQUE_ID IS NULL;</t>
  </si>
  <si>
    <t>INSERT INTO ctmis_pilot.bill_details_beneficiary(bill_base, beneficiary_name, beneficiary_code, TOKEN_NUMBER, TOKEN_DATE, TREASURY_CODE, UNIQUE_ID)
SELECT 
    D.id,
    UPPER(B.PENSIONER_NAME),
    A.PPO_CODE,
    A.TOKEN_NO,
    A.TOKEN_DATE,
    A.TREASURY_CODE,
    A.UNIQUE_ID
FROM ctmis_to_be_inserted.PEN_COMMUTED_PENSION_DTL_TO_BE_INSERTED A
JOIN  ctmis_to_be_inserted.PEN_PPO_1_MST_TO_BE_INSERTED B 
ON A.PPO_CODE = B.PPO_CODE 
AND A.TREASURY_CODE = B.TREASURY_CODE
LEFT JOIN ctmis_pilot.bill_details_beneficiary C 
ON A.UNIQUE_ID = C.UNIQUE_ID
JOIN ctmis_pilot.bill_details_base D 
ON A.UNIQUE_ID = D.UNIQUE_ID
WHERE C.UNIQUE_ID IS NULL;</t>
  </si>
  <si>
    <t>INSERT INTO ctmis_pilot.bill_details_beneficiary(bill_base, beneficiary_name, beneficiary_code, TOKEN_NUMBER, TOKEN_DATE, TREASURY_CODE, UNIQUE_ID)
SELECT 
    D.id,
    UPPER(B.PENSIONER_NAME),
    A.PPO_CODE,
    A.TOKEN_NO,
    A.TOKEN_DATE,
    A.TREASURY_CODE,
    A.UNIQUE_ID
FROM ctmis_to_be_inserted.PEN_DCRG_AMOUNT_DTL_TO_BE_INSERTED A
JOIN  ctmis_to_be_inserted.PEN_PPO_1_MST_TO_BE_INSERTED B 
ON A.PPO_CODE = B.PPO_CODE 
AND A.TREASURY_CODE = B.TREASURY_CODE
LEFT JOIN ctmis_pilot.bill_details_beneficiary C 
ON A.UNIQUE_ID = C.UNIQUE_ID
JOIN ctmis_pilot.bill_details_base D 
ON A.UNIQUE_ID = D.UNIQUE_ID
WHERE C.UNIQUE_ID IS NULL;</t>
  </si>
  <si>
    <t>UPDATE ctmis_pilot.bill_details_beneficiary A 
JOIN ctmis_pilot.bill_details_base B 
ON A.UNIQUE_ID = B.UNIQUE_ID 
SET A.bill_base = B.id 
WHERE A.bill_base IS NULL;</t>
  </si>
  <si>
    <t>UPDATE ctmis_pilot.bill_details_beneficiary A 
JOIN ctmis_direct_porting.PEN_BILL_HDR B 
ON A.UNIQUE_ID = B.UNIQUE_ID 
SET A.beneficiary_code = B.PPO_CODE 
WHERE A.beneficiary_code IS NULL;</t>
  </si>
  <si>
    <t>UPDATE ctmis_pilot.bill_details_beneficiary 
SET deduction = '0.0' WHERE deduction is null;</t>
  </si>
  <si>
    <t>UPDATE ctmis_pilot.bill_details_beneficiary 
SET allowance = '0.0' WHERE allowance is null;</t>
  </si>
  <si>
    <t>UPDATE ctmis_pilot.bill_details_beneficiary A 
JOIN ctmis_to_be_inserted.EMP_SAL_DTL_TO_BE_INSERTED B 
ON A.UNIQUE_ID = B.UNIQUE_ID 
AND A.ECS_ID = B.ECS_ID 
SET A.allowance = B.AMOUNT 
WHERE A.allowance = 0;</t>
  </si>
  <si>
    <t>UPDATE ctmis_pilot.bill_details_beneficiary A 
JOIN ctmis_to_be_inserted.RBI_EKUBER_PAY_FILE_DETAILS_TO_BE_INSERTED B 
ON A.UNIQUE_ID = B.UNIQUE_ID 
AND A.ECS_ID = B.ECS_ID 
SET A.beneficiary_bank_account = B.ACCOUNT_NO 
WHERE A.beneficiary_bank_account IS NULL;</t>
  </si>
  <si>
    <t>QUERY</t>
  </si>
  <si>
    <t>INSERT INTO ctmis_pilot.bill_details_component(bill_base, TOKEN_NUMBER, TOKEN_DATE, TREASURY_CODE, temp_identifier, amount, SUBDETAIL_HEAD, TYPE,
UNIQUE_ID)
SELECT 
    B.id,
    A.TOKEN_NUMBER,
    A.TOKEN_DATE,
    A.TREASURY_CODE,
    A.temp_identifier,
    A.AMOUNT,
    A.SUBDETAIL_HEAD,
    'A',
    A.UNIQUE_ID
FROM
    ctmis_to_be_inserted.PAY_BILL_SUBDETAIL_DTL_TO_BE_INSERTED A
        JOIN
    ctmis_pilot.bill_details_base B 
    ON A.UNIQUE_ID = B.UNIQUE_ID;</t>
  </si>
  <si>
    <t>INSERT INTO ctmis_master.bill_details_component(bill_base, TOKEN_NUMBER, TOKEN_DATE, TREASURY_CODE, 
temp_identifier, amount, TYPE, UNIQUE_ID, TRANSFER_FLAG, CH_UNIQUE_ID, ACCOUNT_CODE)
SELECT 
    B.id,
    A.TOKEN_NUMBER,
    A.TOKEN_DATE,
    A.TREASURY_CODE,
    A.temp_identifier,
    A.AMOUNT,
    'D',
    A.UNIQUE_ID,
    A.TRANSFER_FLAG,
    A.CH_UNIQUE_ID,
    A.ACCOUNT_CODE
FROM
    ctmis_to_be_inserted.PAY_TRANSFER_DTL_TO_BE_INSERTED A
 JOIN
    ctmis_pilot.bill_details_base B 
    ON A.UNIQUE_ID = B.UNIQUE_ID;</t>
  </si>
  <si>
    <t>UPDATE ctmis_pilot.bill_details_component
SET COMP_MST = CASE SUBDETAIL_HEAD
WHEN 1 THEN 'PAY'
WHEN 2 THEN 'DA'
WHEN 3 THEN 'IR'
WHEN 6 THEN 'MA'
WHEN 7 THEN 'HR'
WHEN 9 THEN 'HRM'
WHEN 12 THEN 'AS'
WHEN 13 THEN 'PRA'
WHEN 15 THEN 'SP'
WHEN 17 THEN 'GP'
WHEN 18 THEN 'FPTA'
WHEN 24 THEN 'HA'
WHEN 30 THEN 'SA'
WHEN 34 THEN 'RA'
WHEN 35 THEN 'RFA'
WHEN 37 THEN 'CPA'
WHEN 38 THEN 'KMA'
WHEN 45 THEN 'SDA'
WHEN 61 THEN 'SDA'
WHEN 99 THEN 'OTS'
ELSE COMP_MST
END;</t>
  </si>
  <si>
    <t>UPDATE ctmis_pilot.bill_details_component
SET COMP_MST = CASE ACCOUNT_CODE
WHEN 33017 THEN 'TO'
WHEN 33021 THEN 'TIT'
WHEN 33025 THEN 'GPFS'
WHEN 33027 THEN 'GPFR'
WHEN 33034 THEN 'THR'
WHEN 33063 THEN 'AGO'
WHEN 408728 THEN 'TPT'
WHEN 473637 THEN 'NPSS'
WHEN 473640 THEN 'NPSS'
WHEN 597291 THEN 'NPSL'
WHEN 892272 THEN 'CGST'
WHEN 892276 THEN 'SGST'
WHEN 112556 THEN 'AGHBAH'
WHEN 33026 THEN 'GPFS'
WHEN 269770 THEN 'TGIS'
WHEN 269771 THEN 'TGIS'
WHEN 32413 THEN 'TGIS'
WHEN 5097 THEN 'AGHBA'
ELSE COMP_MST
END;</t>
  </si>
  <si>
    <t>UPDATE ctmis_pilot.bill_details_component A 
JOIN ctmis_pilot.bill_details_base B 
ON A.bill_base = B.id 
SET A.component_master = CONCAT(B.sub_type, '_', A.COMP_MST) 
WHERE A.component_master IS NULL;</t>
  </si>
  <si>
    <t>ctmis_pilot.cheque_register_base</t>
  </si>
  <si>
    <t>Token Master</t>
  </si>
  <si>
    <t>Voucher Master</t>
  </si>
  <si>
    <t>INSERT
	INTO
	ctmis_pilot.cheque_register_base(temp_identifier,
	supply_issue_no,
	supply_issue_date,
	govt_press,
	op_div_type,
	address,
	cheque_total,
	issue_supply_type,
	created_on,
	modified_on,
	op_div_code,
	CREATE_UID,
	TREASURY_CODE,
	REMARKS,
	MODIFIED_UID,
	UNIQUE_ID)
SELECT
	A.temp_identifier,
	A.SUPPLY_ISSUE_NUMBER,
	A.SUPPLY_ISSUE_DATE,
	A.GOVT_PRESS,
	A.OP_DIV_FLAG,
	concat(A.ADDRESS1, ' ', A.ADDRESS2),
	A.CHEQUE_TOTAL,
	A.ISSUE_SUPPLY_FLAG,
	A.CREATE_DATE,
	A.MODIFIED_DATE,
	A.OP_DIV_CODE,
	A.CREATE_UID,
	A.TREASURY_CODE,
	A.REMARKS,
	A.MODIFIED_UID,
	A.UNIQUE_ID
FROM
	ctmis_to_be_inserted.STAMP_CHEQUE_REGISTER_HDR_TO_BE_INSERTED A;</t>
  </si>
  <si>
    <t>UPDATE ctmis_pilot.cheque_register_base SET UNIQUE_ID=CONCAT(supply_issue_no,DATE_FORMAT(supply_issue_date, '%Y-%m-%d %H:%i:%s') ,TREASURY_CODE) ;</t>
  </si>
  <si>
    <t xml:space="preserve">INSERT INTO ctmis_pilot.token_master(treasury_hierarchy, month, year, type, token, token_number, token_date, bill_base)
SELECT 
    A.treasury_id,
    A.pay_month,
    A.pay_year,
    'CHE',
    A.token_number, 
    CONCAT(year(A.token_date),
            '/',
            LPAD(month(A.token_date), 2, '0'),
            '/',
            LPAD(A.token_number, 5, '0')),
    A.token_date,
    A.id
FROM ctmis_pilot.pay_cheque_base A
WHERE A.token_id IS NULL;  </t>
  </si>
  <si>
    <t>INSERT INTO ctmis_pilot.voucher_master(treasury_hierarchy, month, year, major_head, token, voucher_number, voucher_date)
SELECT 
    A.treasury_id,
    A.pay_month,
    A.pay_year,
    SUBSTRING(B.HEAD, 1, 4),
    REPLACE(SUBSTRING_INDEX(SUBSTRING_INDEX(A.voucher_number, '/', - 1),
                '/', 1), '0', ''),
    A.voucher_number, 
    A.VOUCHER_DATE
FROM ctmis_pilot.pay_cheque_base A JOIN ctmis_pilot.pay_cheque_details B ON (A.id=B.base_id)
WHERE A.voucher_number IS NOT NULL;</t>
  </si>
  <si>
    <t xml:space="preserve"> </t>
  </si>
  <si>
    <t>UPDATE ctmis_pilot.cheque_register_base A
INNER JOIN pfmaster.hierarchy_setup B
ON A.TREASURY_CODE=B.hierarchy_Code
SET A.treasury_id=B.hierarchy_Id;</t>
  </si>
  <si>
    <t>UPDATE ctmis_pilot.pay_cheque_base A
JOIN ctmis_pilot.token_master B 
ON (A.token_number = B.token
AND A.token_date = B.token_date 
AND A.treasury_id = B.treasury_hierarchy)
SET A.token_id = B.id
WHERE B.type="CHEQUE"</t>
  </si>
  <si>
    <t>UPDATE  ctmis_pilot.cheque_register_base A 
JOIN ctmis_dataset.division_master B 
ON (A.op_div_code=B.code 
AND A.treasury_id=B.treasury_id)
SET A.op_div_id=B.id,
A.division_id=B.id
WHERE A.op_div_type="D";</t>
  </si>
  <si>
    <t>UPDATE ctmis_pilot.pay_cheque_base A 
JOIN ctmis_pilot.voucher_master B 
ON (A.voucher_number = B.voucher_number
AND A.VOUCHER_DATE = B.voucher_date 
AND A.treasury_id = B.treasury_hierarchy)
SET A.voucher_id = B.id;</t>
  </si>
  <si>
    <t>UPDATE  ctmis_pilot.cheque_register_base A 
JOIN  ctmis_dataset.operator_master  B 
ON (A.op_div_code=B.code 
AND A.treasury_id=B.treasury_id)
SET A.op_div_id=B.id,
A.operator_id=B.id
WHERE A.op_div_type="O";</t>
  </si>
  <si>
    <t xml:space="preserve"> UPDATE ctmis_pilot.cheque_register_base A 
SET A.financial_year = (SELECT 
CASE WHEN MONTH(A.supply_issue_date) &gt;= 4
THEN CONCAT(YEAR(A.supply_issue_date), '-',
RIGHT(YEAR(A.supply_issue_date) + 1, 2))
ELSE CONCAT(YEAR(A.supply_issue_date) - 1, '-',
RIGHT(YEAR(A.supply_issue_date), 2))
END AS FinancialYear ); </t>
  </si>
  <si>
    <t xml:space="preserve"> UPDATE ctmis_pilot.cheque_register_base A 
SET A.financial_year = (SELECT 
CASE WHEN MONTH(A.supply_issue_date) &gt;= 4
THEN CONCAT(YEAR(A.supply_issue_date), '-',
RIGHT(YEAR(A.supply_issue_date) + 1, 2))
ELSE CONCAT(YEAR(A.supply_issue_date) - 1, '-',
RIGHT(YEAR(A.supply_issue_date), 2))
END AS FinancialYear );  </t>
  </si>
  <si>
    <t>ctmis_pilot.cheque_register_details</t>
  </si>
  <si>
    <t>INSERT
	INTO
	ctmis_pilot.cheque_register_details (UNIQUE_ID,
	cheque_book_no,
	from_cheque_no,
	to_cheque_no,
	form_no,
	div_type,
	remark,
	entry_date,
	SUPPLY_ISSUE_NUMBER,
	SUPPLY_ISSUE_DATE,
	TREASURY_CODE)
SELECT
	A.UNIQUE_ID,
	A.CHEQUE_BOOK_NUMBER,
	A.FROM_CHEQUE_NUMBER,
	A.TO_CHEQUE_NUMBER,
	A.FORM_NUMBER,
	A.DIV_FLAG,
	A.REMARKS,
	A.CREATE_DATE,
	A.SUPPLY_ISSUE_NUMBER,
	A.SUPPLY_ISSUE_DATE,
	A.TREASURY_CODE
FROM
	ctmis_to_be_inserted.STAMP_CHEQUE_REGISTER_DTL_TO_BE_INSERTED A ;</t>
  </si>
  <si>
    <t>UPDATE ctmis_pilot.cheque_register_details  SET UNIQUE_ID=CONCAT(SUPPLY_ISSUE_NUMBER,DATE_FORMAT(SUPPLY_ISSUE_DATE, '%Y-%m-%d %H:%i:%s') ,TREASURY_CODE) ;</t>
  </si>
  <si>
    <t>UPDATE
ctmis_master.cheque_register_details  A JOIN ctmis_master.cheque_register_base B
 ON  (A.UNIQUE_ID =B.UNIQUE_ID)
 SET A.base_id= B.id,
A.issue_supply_type=B.issue_supply_type,
A.op_div_code=B.op_div_code,
A.op_div_id=B.op_div_id,
A.division_id=B.division_id,
A.operator_id=B.operator_id;</t>
  </si>
  <si>
    <t>UPDATE ctmis_pilot.cheque_register_details 
SET cheque_total=(to_cheque_no-from_cheque_no)+1;</t>
  </si>
  <si>
    <t>UPDATE ctmis_pilot.cheque_register_base B
SET B.available_status = 
  CASE
    WHEN EXISTS (
      SELECT 1
      FROM ctmis_pilot.cheque_register_details A
      WHERE A.base_id = B.id
        AND A.from_cheque_no IS NOT NULL
        AND A.to_cheque_no IS NOT NULL
    ) THEN 'F'
    ELSE 'A'
  END;</t>
  </si>
  <si>
    <t>UPDATE ctmis_pilot.cheque_register_details  A 
JOIN ctmis_pilot.cheque_register_base B 
ON (A.UNIQUE_ID = B.UNIQUE_ID)
SET A.div_type="L"
WHERE B.op_div_type="O";</t>
  </si>
  <si>
    <t>update ctmis_pilot.cheque_register_details A 
join ctmis_dataset.cheque_type_master B 
ON (A.form_no=B.form_number)
set A.form_no=B.id;</t>
  </si>
  <si>
    <t xml:space="preserve">UPDATE ctmis_pilot.cheque_register_details
SET form_no = 
  CASE
    WHEN div_type = 'F' AND form_no IS NULL THEN 4
    WHEN div_type = 'P' AND form_no IS NULL THEN 1
    WHEN div_type = 'L' AND form_no IS NULL THEN 3
    ELSE form_no
  END;
  </t>
  </si>
  <si>
    <t xml:space="preserve">ctmis_pilot.pay_cheque_base </t>
  </si>
  <si>
    <t>INSERT
	INTO
	ctmis_pilot.pay_cheque_base(temp_identifier,
	opr_or_div_code,
	opr_or_div_type,
	created_on,
	demand_no,
	token_number,
	token_date,
	cheque_status,
	ddo_id,
	advice_number,
	advice_date,
	voucher_number,
	cheque_type,
	TREASURY_CODE,
	VOUCHER_DATE ,
	CREATE_UID,
	UNIQUE_ID)
SELECT
	A.temp_identifier,
	A.OP_DIV_CODE,
	A.OP_DIV_FLAG,
	A.CREATE_DATE,
	A.DEMAND_NUMBER,
	A.TOKEN_NUMBER,
	A.TOKEN_DATE,
	A.PROCESSING_FLAG,
	A.DDO_ACCOUNT_CODE,
	A.ADVICE_NUMBER,
	A.ADVICE_DATE,
	A.VOUCHER_NUMBER,
	A.CHEQUE_TYPE,
	A.TREASURY_CODE,
	A.VOUCHER_DATE,
	A.CREATE_UID,
	A.UNIQUE_ID
FROM
	ctmis_to_be_inserted.PAY_ADVICE_HDR_TO_BE_INSERTED A;</t>
  </si>
  <si>
    <t>UPDATE  ctmis_pilot.pay_cheque_base B
JOIN ctmis_dataset.lf_scheme_master C 
ON (B.cheque_type=C.code)
SET B.cheque_type=C.id;</t>
  </si>
  <si>
    <t>UPDATE ctmis_pilot.pay_cheque_base A
JOIN probityfinancials.grant_setup B 
ON (A.demand_no = B.grant_no)
SET A.demand_no = B.id;</t>
  </si>
  <si>
    <t xml:space="preserve">UPDATE ctmis_pilot.pay_cheque_base 
SET demand_no=88 WHERE demand_no=0;
</t>
  </si>
  <si>
    <t>UPDATE ctmis_pilot.pay_cheque_base A
INNER JOIN pfmaster.hierarchy_setup B
ON A.TREASURY_CODE=B.hierarchy_Code
SET A.treasury_id=B.hierarchy_Id;</t>
  </si>
  <si>
    <t>UPDATE ctmis_pilot.pay_cheque_base A 
JOIN ctmis_dataset.division_master B 
ON (A.opr_or_div_code=B.code 
AND A.treasury_id=B.treasury_id)
SET A.opr_or_div_id=B.id,
A.division_id=B.id
WHERE A.opr_or_div_type="D";</t>
  </si>
  <si>
    <t>UPDATE ctmis_pilot.pay_cheque_base A 
JOIN ctmis_dataset.operator_master  B 
ON (A.opr_or_div_code=B.code 
AND A.treasury_id=B.treasury_id)
SET A.opr_or_div_id=B.id,
A.operator_id=B.id
WHERE A.opr_or_div_type="O";</t>
  </si>
  <si>
    <t>UPDATE ctmis_pilot.pay_cheque_base  
SET pay_year=YEAR(created_on),
pay_month=MONTH(created_on),
financial_year=CONCAT(
    DATE_FORMAT(DATE_SUB(created_on, INTERVAL 1 YEAR), '%Y'),"-",
    DATE_FORMAT(created_on, '%y'));</t>
  </si>
  <si>
    <t>UPDATE ctmis_to_be_inserted.PAY_NON_TREASURY_CHEQUES_TO_BE_INSERTED A 
JOIN ctmis_pilot.pay_cheque_base B 
ON (A.UNIQUE_ID=B.UNIQUE_ID)
SET B.APPROVED_BY_1=A.APPROVED_BY,
B.approved_on=A.APPROVED_DATE,
B.CANCELLED_BY_1=A.CANCELLED_BY,
B.cancelled_on=A.CANCELLED_DATE;</t>
  </si>
  <si>
    <t xml:space="preserve">UPDATE ctmis_to_be_inserted.PAY_NON_TREASURY_CHEQUES_TO_BE_INSERTED A 
JOIN ctmis_pilot.pay_cheque_base B 
ON (A.UNIQUE_ID=B.UNIQUE_ID)
SET B.VOUCHER_DATE=A.VOUCHER_DATE,
B.voucher_number=A.voucher_number
WHERE A.VOUCHER_DATE IS NULL;
</t>
  </si>
  <si>
    <t>UPDATE ctmis_pilot.pay_cheque_base A  
INNER JOIN ctmis_to_be_inserted.PAY_DEPOSIT_REFUND_TO_BE_INSERTED B 
ON (A.UNIQUE_ID=B.UNIQUE_ID)
SET A.challan_number=CONCAT(year(B.CHALLAN_DATE),
'/', LPAD(month(B.CHALLAN_DATE), 2, '0'),
'/', LPAD(B.CHALLAN_SEQ, 5, '0')),
A.challan_date=B.CHALLAN_DATE;</t>
  </si>
  <si>
    <t>UPDATE ctmis_pilot.pay_cheque_base m 
JOIN pfmaster.hierarchy_setup h 
on (CONCAT(m.TREASURY_CODE, '/', m.opr_or_div_code)=h.hierarchy_Code)
SET m.ddo_id=h.hierarchy_Id;</t>
  </si>
  <si>
    <t>UPDATE ctmis_pilot.pay_cheque_base A
JOIN pfmaster.hierarchy_setup B 
ON (SUBSTRING_INDEX(A.opr_or_div_code, '/', 1) = B.hierarchy_Code)
SET A.department_id = B.parent_hierarchy;</t>
  </si>
  <si>
    <t>UPDATE   ctmis_pilot.pay_cheque_base A JOIN ctmis_to_be_inserted.PAY_ADVICE_HDR_TO_BE_INSERTED B ON (A.UNIQUE_ID=B.UNIQUE_ID)
SET A.remarks=B.REMARKS;</t>
  </si>
  <si>
    <t>UPDATE ctmis_pilot.pay_cheque_base  
SET pay_year=YEAR(created_on),
pay_month=MONTH(created_on);</t>
  </si>
  <si>
    <t xml:space="preserve">UPDATE   ctmis_pilot.pay_cheque_base A JOIN  pfmaster.hierarchy_setup B
ON (SUBSTRING_INDEX(A.opr_or_div_code, '/', 1) = B.hierarchy_Code)   
SET A.sub_department_id = B.hierarchy_Id </t>
  </si>
  <si>
    <t>UPDATE ctmis_pilot.pay_cheque_base 
SET payment_status="INAT";</t>
  </si>
  <si>
    <t>UPDATE ctmis_pilot.pay_cheque_base A 
INNER JOIN ctmis_direct_porting.PAY_DDO_CEILING_REGISTER B 
ON (A.UNIQUE_ID=B.UNIQUE_ID)
SET A.ceiling_date=B.DDO_CEILING_DATE,
A.ceiling_number=B.DDO_CEILING_NUMBER;</t>
  </si>
  <si>
    <t>UPDATE ctmis_pilot.pay_cheque_base A 
JOIN ctmis_direct_porting.OBJECTION_LOG B 
ON (A.UNIQUE_ID=B.UNIQUE_ID)  
JOIN ctmis_dataset.objection_master C 
ON (B.OBJECTION_CODE=C.id)
SET A.objection=C.id,
A.OBJECTED_BY_1=B.RAISED_BY,
A.objected_on=B.RAISED_DATE,
A.objection_status="OB"
WHERE B.PAY_RECEIPT_TYPE="Q";</t>
  </si>
  <si>
    <t>Objection of Cheque</t>
  </si>
  <si>
    <t xml:space="preserve">UPDATE ctmis_pilot.pay_cheque_base A 
JOIN ctmis_direct_porting.OBJECTION_LOG B 
ON (A.UNIQUE_ID=B.UNIQUE_ID)  
SET A.objection=NULL,
A.OBJECTED_BY_1=NULL,
A.objected_on=NULL,
A.objection_status="OR"
WHERE B.PAY_RECEIPT_TYPE="Q" 
AND B.OVERRULED_FLAG="Y";
</t>
  </si>
  <si>
    <t>UPDATE ctmis_pilot.pay_cheque_base SET approved_by =  -- 9659 WHERE cheque_status='A';</t>
  </si>
  <si>
    <t>UPDATE  ctmis_master.pay_cheque_base B  
JOIN ctmis_dataset.lf_scheme_master C ON (B.cheque_type=C.code)
SET B.cheque_type=C.id;</t>
  </si>
  <si>
    <t>After Migrating Payment cheque</t>
  </si>
  <si>
    <t>UPDATE ctmis_pilot.pay_cheque_base A
JOIN ctmis_pilot.pay_cheque_details B ON A.UNIQUE_ID = B.UNIQUE_ID
JOIN ctmis_pilot.payment_cheque C ON B.UNIQUE_ID = C.UNIQUE_ID
SET A.payment_status = 
    CASE 
        WHEN C.payment_acknowledgement_status IS NOT NULL THEN C.payment_acknowledgement_status
        ELSE A.payment_status 
    END;</t>
  </si>
  <si>
    <t xml:space="preserve">ctmis_pilot.pay_cheque_details </t>
  </si>
  <si>
    <t>INSERT INTO
	ctmis_pilot.pay_cheque_details(amount,
	entry_on,
	temp_identifier,
	TREASURY_CODE,
	micr_number,
	cheque_number,
	TOKEN_NUMBER,
	TOKEN_DATE,
	cheque_date,
	cheque_rejected_type,
	payee_desgn,
	UNIQUE_ID )
SELECT
	A.AMOUNT,
	A.CREATE_DATE,
	A.temp_identifier,
	A.TREASURY_CODE,
	A.MICR_NUMBER,
	A.CHEQUE_NUMBER,
	A.TOKEN_NUMBER,
	A.TOKEN_DATE,
	A.CHEQUE_DATE,
	A.CHEQUE_REJECT_FLAG,
	A.PAYEE_DESGN,
	A.UNIQUE_ID
FROM
	ctmis_to_be_inserted.PAY_ADVICE_DTL_TO_BE_INSERTED A;</t>
  </si>
  <si>
    <t>UPDATE ctmis_pilot.pay_cheque_details A 
join ctmis_pilot.pay_cheque_base B 
ON (A.UNIQUE_ID=B.UNIQUE_ID)
SET A.base_id=B.id;</t>
  </si>
  <si>
    <t>UPDATE ctmis_pilot.pay_cheque_details A 
JOIN ctmis_to_be_inserted.PAY_ADVICE_HDR_TO_BE_INSERTED	B 
ON (A.UNIQUE_ID=B.UNIQUE_ID)
SET A.div_type=B.PWD_FOREST_FLAG;</t>
  </si>
  <si>
    <t>UPDATE ctmis_pilot.pay_cheque_details A 
JOIN ctmis_pilot.pay_cheque_base B 
ON A.base_id=B.id 
SET A.div_type="L" 
WHERE B.opr_or_div_type="O";</t>
  </si>
  <si>
    <t>UPDATE  ctmis_pilot.pay_cheque_details A JOIN ctmis_pilot.pay_cheque_base B ON A.base_id=B.id JOIN ctmis_dataset.division_master C ON (C.code=B.opr_or_div_code AND
C.treasury_code=A.TREASURY_CODE)
SET A.div_type=C.type WHERE A.div_type IS NULL</t>
  </si>
  <si>
    <t>UPDATE ctmis_pilot.pay_cheque_details A 
JOIN ctmis_to_be_inserted.PAY_ADVICE_HDR_TO_BE_INSERTED B 
ON (A.UNIQUE_ID=B.UNIQUE_ID)
SET A.ddo_acc_head_id=B.DDO_ACCOUNT_CODE;</t>
  </si>
  <si>
    <t xml:space="preserve">UPDATE ctmis_pilot.pay_cheque_details A
JOIN budget_temp.GEN_ACCOUNT_MST B 
ON A.ddo_acc_head_id= B.ACCOUNT_CODE
SET A.HEAD = B.HEAD;
</t>
  </si>
  <si>
    <t>UPDATE ctmis_pilot.pay_cheque_details
SET HEAD = REPLACE(HEAD, 'EE', 'NP');
UPDATE
ctmis_pilot.pay_cheque_details  A
JOIN probityfinancials.heads B
ON A.HEAD = B.T_HEADS
SET A.ddo_account_head = B.head_id
WHERE A.ddo_account_head IS NULL;</t>
  </si>
  <si>
    <t>UPDATE ctmis_pilot.pay_cheque_details  A
JOIN probityfinancials.heads B
ON A.HEAD = B.T_HEADS
SET A.ddo_account_head= B.head_id;</t>
  </si>
  <si>
    <t xml:space="preserve">UPDATE ctmis_pilot.pay_cheque_details  SET HEAD = REPLACE(HEAD, 'EE', 'NP') WHERE HEAD LIKE '%-EE-%'
</t>
  </si>
  <si>
    <t xml:space="preserve">UPDATE ctmis_pilot.pay_cheque_details  A JOIN probityfinancials.heads B ON A.HEAD = B.T_HEADS SET A.ddo_account_head= B.head_id WHERE A.ddo_account_head IS NULL
</t>
  </si>
  <si>
    <t>UPDATE ctmis_pilot.pay_cheque_details SET HEAD=NULL;</t>
  </si>
  <si>
    <t>UPDATE ctmis_pilot.pay_cheque_details A
JOIN ctmis_to_be_inserted.PAY_ADVICE_DTL_TO_BE_INSERTED B 
ON (A.temp_identifier=B.temp_identifier)
SET A.ACCOUNT_CODE=B.ACCOUNT_CODE;</t>
  </si>
  <si>
    <t>UPDATE ctmis_pilot.pay_cheque_details A
JOIN budget_temp.GEN_ACCOUNT_MST B 
ON A.ACCOUNT_CODE = B.ACCOUNT_CODE
SET A.HEAD = B.HEAD;</t>
  </si>
  <si>
    <t>UPDATE ctmis_pilot.pay_cheque_details  A
JOIN probityfinancials.heads B
ON A.HEAD = B.T_HEADS
SET A.head_id = B.head_id;</t>
  </si>
  <si>
    <t>UPDATE ctmis_pilot.pay_cheque_details  A
JOIN probityfinancials.heads B
ON A.HEAD = B.T_HEADS
SET A.head_id = B.head_id WHERE A.head_id IS NULL;</t>
  </si>
  <si>
    <t>ctmis_pilot.pay_cheque_register</t>
  </si>
  <si>
    <t>INSERT
	INTO
	ctmis_pilot.pay_cheque_register (cheque_book_number,
	cheque_no,
	status,
	div_type,
	OP_DIV_CODE,
	base_id,
	op_or_div_type)
SELECT
	A.CHEQUE_BOOK_NUMBER,
	A.CHEQUE_NUMBER,
	A.STATUS,
	A.DIV_FLAG ,
	A.OP_DIV_CODE,
	C.id,
	C.opr_or_div_type
FROM
	ctmis_to_be_inserted.PAY_CHEQUE_REGISTER_TO_BE_INSERTED A
JOIN ctmis_pilot.pay_cheque_details B ON
	(A.COMPOSITE_MCD = B.COMPOSITE_MCD )
INNER JOIN ctmis_pilot.pay_cheque_base C ON
	(B.UNIQUE_ID = C.UNIQUE_ID);</t>
  </si>
  <si>
    <t>UPDATE ctmis_pilot.pay_cheque_register A 
INNER JOIN ctmis_dataset.division_master B 
ON (A.OP_DIV_CODE=B.code) 
SET A.op_or_div_id=B.id 
WHERE A.op_or_div_type="D";</t>
  </si>
  <si>
    <t>UPDATE ctmis_pilot.pay_cheque_register A 
INNER JOIN ctmis_dataset.operator_master B 
ON (A.OP_DIV_CODE=B.code) 
SET A.op_or_div_id=B.id
WHERE A.op_or_div_type="O";</t>
  </si>
  <si>
    <t>ctmis_pilot.pay_cheque_vendor_details</t>
  </si>
  <si>
    <t>INSERT
	INTO
	ctmis_pilot.pay_cheque_vendor_details(vendor_name,
	amount,
    details_id,
	TREASURY_CODE,
	TOKEN_NUMBER,
	TOKEN_DATE,
	ECS_ID,
	DDO_CODE)
SELECT
	A.EMP_NAME,
	A.AMOUNT,
    B.id,
	A.TREASURY_CODE,
	A.TOKEN_NUMBER,
	A.TOKEN_DATE,
	A.ECS_ID,
	A.DDO_CODE
FROM
	ctmis_to_be_inserted.EMP_SAL_DTL_TO_BE_INSERTED A
INNER JOIN ctmis_pilot.pay_cheque_details B ON
	(A.UNIQUE_ID = B.UNIQUE_ID);</t>
  </si>
  <si>
    <t>UPDATE ctmis_pilot.pay_cheque_vendor_details A 
JOIN ctmis_to_be_updated.EMPLOYEE_ACCOUNT_MST_DELTA B 
ON (A.ECS_ID=B.ECS_ID)
SET A.vendor_account=B.ACCOUNT_NUMBER;</t>
  </si>
  <si>
    <t>UPDATE  ctmis_pilot.pay_cheque_vendor_details A JOIN `vendor_database`.`commitment_vendor` B ON A.vendor_account=B.vendor_account
SET A.vendor_id=B.vendor_id
WHERE B.delete_status="N"</t>
  </si>
  <si>
    <t>UPDATE ctmis_pilot.pay_cheque_vendor_details A JOIN `ctmis_to_be_updated`.`EMPLOYEE_ACCOUNT_MST_DELTA` B ON (A.COMPOSITE_EVT=B.COMPOSITE_EET)
SET A.vendor_account=B.ACCOUNT_NUMBER WHERE A.vendor_account IS NULL;</t>
  </si>
  <si>
    <t>UPDATE ctmis_pilot.pay_cheque_vendor_details A JOIN ctmis_to_be_updated.EMPLOYEE_ACCOUNT_MST_DELTA B ON (A.vendor_name=B.EMPLOYEE_NAME)
SET A.vendor_account=B.ACCOUNT_NUMBER WHERE A.vendor_account IS NULL;</t>
  </si>
  <si>
    <t>ctmis_pilot.pay_cheque_deposit_challan</t>
  </si>
  <si>
    <t xml:space="preserve">INSERT
	INTO
	ctmis_pilot.pay_cheque_deposit_challan(details_id,
	deposit_refund_id,
	challan_number,
	challan_date,
	amount)
SELECT
	D.id,
	B.id,
	A.challan_number,
	A.challan_date,
	B.gross_amount
FROM
	ctmis_pilot.ledger_deposit A
JOIN ctmis_pilot.ledger_deposit_refund B ON
	(A.id = B.ledger_deposit)
JOIN ctmis_pilot.payment_cheque C ON
	(B.source_payment_cheque_id = C.id)
JOIN ctmis_pilot.pay_cheque_details D ON
	(B.UNIQUE_ID = D.UNIQUE_ID) ;
    </t>
  </si>
  <si>
    <t>ctmis_pilot.payment_cheque</t>
  </si>
  <si>
    <t>INSERT INTO ctmis_pilot.payment_cheque(temp_identifier, cheque_book_no, cheque_no, net_amount, 
 TOKEN_NUMBER ,TOKEN_DATE,TREASURY_CODE,PAYMENT_TYPE,TREASURY_SCROLL_DATE,PAYORDER_ID,UNIQUE_ID  )
SELECT A.temp_identifier,A.MICR_NUMBER, A.CHEQUE_NUMBER, A.AMOUNT, 
A.TOKEN_NUMBER ,A.TOKEN_DATE,A.TREASURY_CODE,A.PAYMENT_TYPE,A.TREASURY_SCROLL_DATE,A.PAYORDER_ID,A.UNIQUE_ID FROM 
`ctmis_to_be_inserted`.`PAY_PAYORDER_TO_BE_INSERTED` A  WHERE A.MICR_NUMBER IS NOT NULL;</t>
  </si>
  <si>
    <t xml:space="preserve">UPDATE
ctmis_pilot.payment_cheque A JOIN ctmis_pilot.payment_base B ON (A.UNIQUE_ID=B.UNIQUE_ID)
SET A.payment_base_id=B.id </t>
  </si>
  <si>
    <t>UPDATE
ctmis_pilot.payment_cheque A JOIN ctmis_pilot.pay_cheque_base B ON (A.UNIQUE_ID=B.UNIQUE_ID)
SET A.pay_cheque_base_id=B.id,
A.voucher_number=B.voucher_number,
A.VOUCHER_DATE=B.VOUCHER_DATE,
A.voucher_id = B.voucher_id;</t>
  </si>
  <si>
    <t>UPDATE  ctmis_to_be_inserted.PAY_NON_TREASURY_CHEQUES_TO_BE_INSERTED A JOIN ctmis_pilot.payment_cheque B ON (A.UNIQUE_ID=B.UNIQUE_ID)
SET B.VOUCHER_DATE=A.VOUCHER_DATE,
B.voucher_number=A.voucher_number
WHERE A.VOUCHER_DATE IS NULL;</t>
  </si>
  <si>
    <t xml:space="preserve"> UPDATE ctmis_pilot.payment_cheque AS B
JOIN (
    SELECT 
        A.UNIQUE_ID,
        A.STATUS,
        A.EPAYFILE,
        MAX(A.ACK_CREATE_DATE) AS LATEST_ACK_CREATE_DATE
    FROM ctmis_to_be_inserted.RBI_ACKNOWLEDGEMENT_TO_BE_INSERTED AS A
    GROUP BY A.UNIQUE_ID, A.STATUS, A.EPAYFILE
) AS A_latest ON B.UNIQUE_ID = A_latest.UNIQUE_ID
SET 
    B.payment_acknowledgement_status = A_latest.STATUS,
    B.payment_acknowledgement_received_on = 
        IF(A_latest.LATEST_ACK_CREATE_DATE LIKE '%/%',
           DATE_FORMAT(STR_TO_DATE(A_latest.LATEST_ACK_CREATE_DATE, '%m/%d/%Y'), '%Y-%m-%d %H:%i:%s'),
           DATE_FORMAT(A_latest.LATEST_ACK_CREATE_DATE, '%Y-%m-%d %H:%i:%s'));</t>
  </si>
  <si>
    <t>UPDATE ctmis_pilot.payment_cheque 
SET payment_information_id = CONCAT(TREASURY_CODE, 
REPLACE(DATE_FORMAT(TOKEN_DATE,'%d-%m-%Y'),'-','') , LPAD(TOKEN_NUMBER, 6, '0'));</t>
  </si>
  <si>
    <t>UPDATE ctmis_pilot.pay_cheque_details B  join ctmis_pilot.payment_cheque C ON ( B.UNIQUE_ID=C.UNIQUE_ID) 
 SET C.DIV_TYPE=B.div_type;</t>
  </si>
  <si>
    <t>UPDATE ctmis_pilot.payment_cheque SET COMPOSITE_TCC=CONCAT(TREASURY_CODE,cheque_no,cheque_book_no,DIV_TYPE);</t>
  </si>
  <si>
    <t xml:space="preserve"> UPDATE ctmis_to_be_updated.PAY_BANK_SCROLL_NON_TREASURY  SET COMPOSITE_TCM=CONCAT(TREASURY_CODE,CHEQUE_NUMBER,MICR_NUMBER,DIV_FLAG);</t>
  </si>
  <si>
    <t>UPDATE ctmis_master.payment_cheque A JOIN  ctmis_to_be_updated.PAY_BANK_SCROLL_NON_TREASURY B on (A.COMPOSITE_TCC=B.COMPOSITE_TCM ) 
SET A.BANK=B.BANK_CODE,
A.scroll_date=B.SCROLL_DATE,
A.scroll_page_no=B.SCROLL_PAGE_NO,
A.scroll_no=B.SCROLL_NUMBER,
A.scroll_upload_date=B.CREATE_DATE
WHERE A.PAYMENT_TYPE="Bank";</t>
  </si>
  <si>
    <t>UPDATE ctmis_direct_porting.RBI_BANK_SCROLLS A JOIN  ctmis_pilot.payment_cheque B ON (A.UNIQUE_ID=B.UNIQUE_ID)
SET	B.refund_challan_generated_status=A.REFUND_CHALLAN
WHERE A.REFUND_CHALLAN IS NOT NULL;</t>
  </si>
  <si>
    <t>UPDATE ctmis_pilot.payment_cheque SET refund_challan_generated_status="N";</t>
  </si>
  <si>
    <t>UPDATE
ctmis_pilot.payment_cheque A JOIN  ctmis_pilot.pay_cheque_details B ON (A.UNIQUE_ID=B.UNIQUE_ID) 
SET A.ddo_account_head=B.ddo_account_head,
A.head_id=B.head_id,
A.gross_amount=A.net_amount,
A.total_deduction=0.00;</t>
  </si>
  <si>
    <t xml:space="preserve">
UPDATE ctmis_pilot.payment_cheque
SET scroll_no =0,
scroll_page_no =0,
scroll_date =VOUCHER_DATE, 
scroll_upload_date =payment_acknowledgement_received_on
WHERE  PAYMENT_TYPE="Ekuber" AND VOUCHER_DATE IS NOT NULL;</t>
  </si>
  <si>
    <t>ctmis_pilot.payment_cheque_details</t>
  </si>
  <si>
    <t>INSERT INTO  ctmis_pilot.payment_cheque_details (temp_identifier,incumbent_name,bank_account,amount,TREASURY_CODE,TOKEN_NUMBER,TOKEN_DATE,ECS_ID)
SELECT A.temp_identifier ,A.vendor_name, A.vendor_account, A.amount,A.TREASURY_CODE, A.TOKEN_NUMBER,A.TOKEN_DATE,A.ECS_ID
FROM ctmis_pilot.pay_cheque_vendor_details A</t>
  </si>
  <si>
    <t xml:space="preserve">   UPDATE ctmis_pilot.payment_cheque_details A JOIN ctmis_pilot.pay_cheque_vendor_details B ON(A.UNIQUE_ID=B.UNIQUE_ID)
    SET A.pay_cheque_vendor_id=B.id	</t>
  </si>
  <si>
    <t>UPDATE
ctmis_pilot.payment_cheque_details A INNER JOIN ctmis_pilot.payment_cheque B ON (A.UNIQUE_ID=B.UNIQUE_ID)
SET A.payment_cheque_id=B.id;</t>
  </si>
  <si>
    <t>UPDATE ctmis_pilot.payment_cheque_details B
JOIN `ctmis_to_be_inserted`.`PAY_PAYORDER_TO_BE_INSERTED` A ON (A.UNIQUE_ID = B.UNIQUE_ID)
SET B.PAYMENT_TYPE =A.PAYMENT_TYPE;</t>
  </si>
  <si>
    <t>UPDATE 
 ctmis_pilot.payment_cheque_details A INNER JOIN  ctmis_direct_porting.RBI_EKUBER_PAY_FILE_DETAILS B ON (A.UNIQUE_ID=B.UNIQUE_ID) 
SET A.end_to_end_id=B.END_TO_END_ID
WHERE A.PAYMENT_TYPE="Ekuber";</t>
  </si>
  <si>
    <t>UPDATE ctmis_pilot.payment_cheque_details SET
financial_year=CONCAT(
    DATE_FORMAT(DATE_SUB(TOKEN_DATE, INTERVAL 1 YEAR), '%Y'),"-",DATE_FORMAT(TOKEN_DATE, '%y')) ;</t>
  </si>
  <si>
    <t>UPDATE
  ctmis_pilot.payment_cheque_details AS B
JOIN (
    SELECT 
        A.UNIQUE_ID,
        A.STATUS,
        A.EPAYFILE,
        MAX(A.ACK_CREATE_DATE) AS LATEST_ACK_CREATE_DATE
    FROM ctmis_to_be_inserted.RBI_ACKNOWLEDGEMENT_TO_BE_INSERTED AS A
    GROUP BY A.UNIQUE_ID, A.STATUS, A.EPAYFILE
) AS A_latest ON B.UNIQUE_ID = A_latest.UNIQUE_ID
SET 
    B.payment_acknowledgement_status = A_latest.STATUS,
    B.payment_acknowledgement_received_on = 
        IF(A_latest.LATEST_ACK_CREATE_DATE LIKE '%/%',
           DATE_FORMAT(STR_TO_DATE(A_latest.LATEST_ACK_CREATE_DATE, '%m/%d/%Y'), '%Y-%m-%d %H:%i:%s'),
           DATE_FORMAT(A_latest.LATEST_ACK_CREATE_DATE, '%Y-%m-%d %H:%i:%s'));</t>
  </si>
  <si>
    <t>UPDATE ctmis_pilot.payment_cheque_details pcd
        JOIN
    ctmis_to_be_updated.RBI_EKUBER_PAY_FILE_DETAILS_DELTA fd ON (pcd.UNIQUE_ID = fd.UNIQUE_ID AND pcd.amount=fd.AMOUNT AND  pcd.ECS_ID=fd.ECS_ID)      
    SET pcd.bank_ifsc=fd.IFSC_CODE ;</t>
  </si>
  <si>
    <t xml:space="preserve">    UPDATE ctmis_pilot.payment_cheque_details pcd
        JOIN
    ctmis_to_be_updated.RBI_EKUBER_PAY_FILE_DETAILS_DELTA fd ON (pcd.UNIQUE_ID = fd.UNIQUE_ID AND pcd.amount=fd.AMOUNT AND  pcd.ECS_ID=fd.ECS_ID)      
    SET pcd.bank_account=TRIM(fd.ACCOUNT_NO)
	WHERE  pcd.bank_account is null;   </t>
  </si>
  <si>
    <t xml:space="preserve">	UPDATE ctmis_pilot.payment_cheque_details A JOIN ctmis_pilot.pay_cheque_vendor_details B ON(A.pay_cheque_vendor_id=B.id)
    SET B.vendor_account=A.bank_account</t>
  </si>
  <si>
    <t xml:space="preserve">    UPDATE ctmis_pilot.payment_cheque_details A JOIN  ctmis_pilot.pay_cheque_vendor_details B ON (A.pay_cheque_vendor_id=B.id)
 SET A.incumbent_detail_id=B.vendor_id;</t>
  </si>
  <si>
    <t xml:space="preserve"> UPDATE ctmis_direct_porting.RBI_BANK_SCROLLS A JOIN  ctmis_pilot.payment_cheque_details B ON (A.UNIQUE_ID=B.UNIQUE_ID)
SET B.debit_notification_status=A.DEBIT_SCROLL_STATUS,
B.debit_notification_received_on=A.CREATE_DATE,
B.crdit_date=A.SETTLEMENT_DATE;</t>
  </si>
  <si>
    <t>UPDATE SELECT * FROM  treasury_temp.RBI_BANK_SCROLLS A JOIN  ctmis_master.payment_cheque_details B ON (A.UNIQUE_ID=B.UNIQUE_ID)
SET
B.return_notification_status=A.RETURN_SCROLL_STATUS,
B.return_notification_received_on=A.CREATE_DATE,
B.refund_challan_generated_status=A.REFUND_CHALLAN,
B.refund_challan_generated_on=A.CREATE_DATE
WHERE A.RETURN_SCROLL_STATUS IS NOT NULL;</t>
  </si>
  <si>
    <t>UPDATE ctmis_master.payment_cheque_details A JOIN vendor_database.commitment_vendor B ON (A.bank_account=B.vendor_account)
SET A.incumbent_detail_id=B.vendor_id
WHERE B.delete_status="N" AND A.temp_identifier IS NOT  NULL;</t>
  </si>
  <si>
    <t>ctmis_pilot.payment_base</t>
  </si>
  <si>
    <t>INSERT INTO ctmis_pilot.payment_base(temp_identifier,token_number,payment_type,transaction_service,
payment_scheduled_on,payment_authorized_on,payment_processed_on,state_email,state_contact_office,creation_date,UNIQUE_ID,TREASURY_CODE,TOKEN_NUMBER_1,TOKEN_DATE,net_amount,COMPOSITE_TTT) 
SELECT 
    A.temp_identifier,
    A.PAYORDER_ID,
    A.PAYMENT_TYPE,
    'NEFT',
    A.CREATE_DATE,
    A.CREATE_DATE,
    A.TREASURY_SCROLL_DATE,
    'assamdoat@gmail.com',
    'Department of Finance',
    A.CREATE_DATE,
    A.UNIQUE_ID,
    A.TREASURY_CODE,
    A.TOKEN_NUMBER,
    A.TOKEN_DATE,
    A.AMOUNT,
    A.CHEQUE_NUMBER
FROM
    ctmis_to_be_inserted.PAY_PAYORDER_TO_BE_INSERTED A;</t>
  </si>
  <si>
    <t>UPDATE ctmis_pilot.payment_cheque A JOIN ctmis_pilot.payment_base B ON (A.UNIQUE_ID=B.UNIQUE_ID)
SET B.type="CHEQUE" WHERE COMPOSITE_TTT IS NOT NULL</t>
  </si>
  <si>
    <t>UPDATE ctmis_pilot.payment_base SET type="CHEQUE" WHERE COMPOSITE_TTT IS NOT NULL;</t>
  </si>
  <si>
    <t>UPDATE ctmis_pilot.payment_bills A JOIN ctmis_pilot.payment_base B ON (A.UNIQUE_ID=B.UNIQUE_ID)
SET B.type="BILLS" WHERE B.type IS NULL ;</t>
  </si>
  <si>
    <t>UPDATE ctmis_pilot.payment_base SET type="BILLS" WHERE COMPOSITE_TTT IS NULL;</t>
  </si>
  <si>
    <t xml:space="preserve">UPDATE ctmis_pilot.payment_base A JOIN pfmaster.hierarchy_setup B ON (A.TREASURY_CODE=B.hierarchy_Code)
JOIN probityfinancials.treasury_setup C ON B.hierarchy_Id = C.treasury_hierarchy
 SET A.treasury_id = C.treasury_id; </t>
  </si>
  <si>
    <t>UPDATE ctmis_pilot.payment_base SET payment_transaction_type = 1, payment_bank_account = 1;</t>
  </si>
  <si>
    <t>UPDATE ctmis_pilot.payment_base SET financial_year = CONCAT(DATE_FORMAT(DATE_SUB(payment_authorized_on, INTERVAL 1 YEAR), '%Y'), '-', DATE_FORMAT(payment_authorized_on, '%y'));</t>
  </si>
  <si>
    <t>UPDATE ctmis_pilot.payment_base A JOIN ctmis_to_be_inserted.RBI_EKUBER_PAY_FILE_TO_BE_INSERTED B ON (A.UNIQUE_ID = B.UNIQUE_ID) SET A.biz_msg_idr = B.EPAY_ID;</t>
  </si>
  <si>
    <t>UPDATE ctmis_pilot.payment_base SET payment_authorized_by=:TO,payment_processed_by=:TO WHERE TREASURY_CODE=:TREASURY_CODE</t>
  </si>
  <si>
    <t xml:space="preserve">UPDATE ctmis_pilot.payment_base AS B
JOIN (
    SELECT 
        A.UNIQUE_ID,
        A.STATUS,
        A.EPAYFILE,
        MAX(A.ACK_CREATE_DATE) AS LATEST_ACK_CREATE_DATE
    FROM ctmis_to_be_inserted.RBI_ACKNOWLEDGEMENT_TO_BE_INSERTED AS A
    GROUP BY A.UNIQUE_ID, A.STATUS, A.EPAYFILE
) AS A_latest ON B.UNIQUE_ID = A_latest.UNIQUE_ID
SET 
    B.payment_acknowledgement_status = A_latest.STATUS,
    B.biz_msg_idr = A_latest.EPAYFILE,
    B.payment_acknowledgement_received_on = 
        IF(A_latest.LATEST_ACK_CREATE_DATE LIKE '%/%',
           DATE_FORMAT(STR_TO_DATE(A_latest.LATEST_ACK_CREATE_DATE, '%m/%d/%Y'), '%Y-%m-%d %H:%i:%s'),
           DATE_FORMAT(A_latest.LATEST_ACK_CREATE_DATE, '%Y-%m-%d %H:%i:%s'));
</t>
  </si>
  <si>
    <t>CHEQUE REGISTER ISSUE SOLVING QUERIES</t>
  </si>
  <si>
    <t xml:space="preserve">
UPDATE  cheque_temp.cheque_register_details A  JOIN cheque_temp.cheque_register_details B ON (A.TREASURY_CODE=B.TREASURY_CODE AND A.cheque_book_no=B.cheque_book_no AND A.div_type=B.div_type) 
SET
B.from_cheque_no=A.from_cheque_no,
B.to_cheque_no=A.to_cheque_no,
B.new_supply_issue_no=A.SUPPLY_ISSUE_NUMBER,
B.new_supply_issue_date=A.SUPPLY_ISSUE_DATE,
B.cheque_total=A.cheque_total,
B.new_issue_supply_type=A.issue_supply_type,
B.op_div_id=A.op_div_id,
B.op_div_code=A.op_div_code,
B.division_id=A.division_id,
B.operator_id=A.operator_id
WHERE A.issue_supply_type="I" AND B.issue_supply_type="S" AND YEAR(A.entry_date)=2023 AND  A.TREASURY_CODE="BKK";
 UPDATE
 cheque_temp.cheque_register_base A JOIN cheque_temp.cheque_register_details B ON (A.id=B.base_id) 
SET A.new_supply_issue_no=B.new_supply_issue_no,
A.new_supply_issue_date=B.new_supply_issue_date,
A.new_issue_supply_type=B.new_issue_supply_type,
A.cheque_total=B.cheque_total
WHERE YEAR(A.created_on)=2023 AND  A.TREASURY_CODE="BKK"  AND A.issue_supply_type="S";
UPDATE  cheque_temp.cheque_register_base A JOIN cheque_temp.cheque_register_base B ON (A.new_supply_issue_no=B.supply_issue_no AND A.new_supply_issue_date=B.supply_issue_date AND A.TREASURY_CODE=B.TREASURY_CODE) 
SET
A.op_div_id=B.op_div_id,
A.op_div_type=B.op_div_type,
A.op_div_code=B.op_div_code,
A.division_id=B.division_id,
A.operator_id=B.operator_id,
A.available_status=B.available_status
WHERE YEAR(A.created_on)=2023 AND  A.TREASURY_CODE="BKK"  AND A.issue_supply_type="S";
UPDATE  cheque_temp.cheque_register_base A JOIN cheque_temp.cheque_register_base B ON (A.new_supply_issue_no=B.supply_issue_no AND A.new_supply_issue_date=B.supply_issue_date AND A.TREASURY_CODE=B.TREASURY_CODE) 
SET A.active_status="Y"
WHERE YEAR(A.created_on)=2023 AND  A.TREASURY_CODE="BKK"; 
-- UPDATE cheque_temp.cheque_register_base 
SET issue_supply_type=new_issue_supply_type
WHERE new_issue_supply_type IS NOT NULL;
-- UPDATE cheque_temp.cheque_register_details
SET issue_supply_type=new_issue_supply_type
WHERE new_issue_supply_type IS NOT NULL;
SELECT * FROM ctmis_pilot.cheque_register_details A JOIN ctmis_pilot.cheque_register_details B ON (A.cheque_book_no=B.cheque_book_no AND A.from_cheque_no=B.from_cheque_no AND A.to_cheque_no =B.to_cheque_no
AND A.op_div_code=B.op_div_code AND A.div_type=B.div_type AND A.op_div_id=B.op_div_id) 
WHERE A.TREASURY_CODE ="KKJ" AND A.porting_status ="S" AND A.id&lt;&gt;B.id </t>
  </si>
  <si>
    <t>]</t>
  </si>
  <si>
    <t>INSERT
	INTO
	ctmis_pilot.payment_base(
	token_number,
	payment_type,
	transaction_service,
	payment_scheduled_on,
	payment_authorized_on,
	payment_processed_on,
	state_email,
	state_contact_office,
	creation_date,
	UNIQUE_ID,
	TREASURY_CODE,
	TOKEN_NUMBER_1,
	TOKEN_DATE,
	net_amount,
	COMPOSITE_TTT) 
SELECT	
	A.PAYORDER_ID,
	A.PAYMENT_TYPE,
	'NEFT',
	A.CREATE_DATE,
	A.CREATE_DATE,
	A.TREASURY_SCROLL_DATE,
	'assamdoat@gmail.com',
	'Department of Finance',
	A.CREATE_DATE,
	A.UNIQUE_ID,
	A.TREASURY_CODE,
	A.TOKEN_NUMBER,
	A.TOKEN_DATE,
	A.AMOUNT,
	A.CHEQUE_NUMBER
FROM
	ctmis_to_be_inserted.PAY_PAYORDER_TO_BE_INSERTED A;</t>
  </si>
  <si>
    <t>UPDATE
	ctmis_pilot.payment_base B
SET
	B.type = "CHEQUE"
WHERE
	B.COMPOSITE_TTT IS NOT NULL;</t>
  </si>
  <si>
    <t>UPDATE
	ctmis_pilot.payment_base  B
SET
	B.type = "BILLS"
WHERE
	B.type IS NULL ;</t>
  </si>
  <si>
    <t>UPDATE
	ctmis_pilot.payment_base A
JOIN pfmaster.hierarchy_setup B ON
	(A.TREASURY_CODE = B.hierarchy_Code)
JOIN probityfinancials.treasury_setup C ON
	B.hierarchy_Id = C.treasury_hierarchy
 SET
	A.treasury_id = C.treasury_id;</t>
  </si>
  <si>
    <t>UPDATE
	ctmis_pilot.payment_base A
JOIN ctmis_to_be_inserted.PAY_PAYORDER_TO_BE_INSERTED B ON
	(A.UNIQUE_ID = B.UNIQUE_ID) SET
	A.TREASURY_SCROLL_DATE = B.TREASURY_SCROLL_DATE;</t>
  </si>
  <si>
    <t>UPDATE
	ctmis_pilot.payment_base
SET
	year = YEAR(payment_authorized_on);</t>
  </si>
  <si>
    <t>UPDATE
	ctmis_pilot.payment_base
SET
	month = MONTH(payment_authorized_on);</t>
  </si>
  <si>
    <t>UPDATE
	ctmis_pilot.payment_base A
SET
	A.financial_year = (
	SELECT
		CASE
			WHEN MONTH(A.payment_authorized_on) &gt;= 4
THEN CONCAT(YEAR(A.payment_authorized_on), '-',
RIGHT(YEAR(A.payment_authorized_on) + 1, 2))
			ELSE CONCAT(YEAR(A.payment_authorized_on) - 1, '-',
RIGHT(YEAR(A.payment_authorized_on), 2))
		END AS FinancialYear );</t>
  </si>
  <si>
    <t>UPDATE
	ctmis_pilot.payment_base A
JOIN
    ctmis_to_be_inserted.RBI_EKUBER_PAY_FILE_TO_BE_INSERTED B ON
	(A.UNIQUE_ID = B.UNIQUE_ID) 
SET
	A.biz_msg_idr = B.EPAY_ID;</t>
  </si>
  <si>
    <t xml:space="preserve">UPDATE ctmis_pilot.payment_base AS B
JOIN (
    SELECT 
        A.UNIQUE_ID,
        A.STATUS,
        A.EPAYFILE,
        MAX(A.ACK_CREATE_DATE) AS LATEST_ACK_CREATE_DATE
    FROM ctmis_to_be_inserted.RBI_ACKNOWLEDGEMENT_TO_BE_INSERTED AS A
    GROUP BY A.UNIQUE_ID, A.STATUS, A.EPAYFILE
) AS A_latest ON B.UNIQUE_ID = A_latest.UNIQUE_ID
SET 
    B.payment_acknowledgement_status = A_latest.STATUS,
    B.biz_msg_idr = A_latest.EPAYFILE,
    B.payment_acknowledgement_received_on = 
        IF(A_latest.LATEST_ACK_CREATE_DATE LIKE '%/%',
           DATE_FORMAT(STR_TO_DATE(A_latest.LATEST_ACK_CREATE_DATE, '%m/%d/%Y'), '%Y-%m-%d %H:%i:%s'),
           DATE_FORMAT(A_latest.LATEST_ACK_CREATE_DATE, '%Y-%m-%d %H:%i:%s'));
</t>
  </si>
  <si>
    <t>ctmis_pilot.payment_bills</t>
  </si>
  <si>
    <t>INSERT INTO ctmis_pilot.payment_bills(temp_identifier, net_amount, scroll_date,TOKEN_NUMBER,TOKEN_DATE,TREASURY_CODE,PAY_ORDER_ID, UNIQUE_ID) 
SELECT 
    A.temp_identifier,
    A.AMOUNT,
    A.TREASURY_SCROLL_DATE,
    A.TOKEN_NUMBER,
    A.TOKEN_DATE,
    A.TREASURY_CODE,
    A.PAYORDER_ID,
    A.UNIQUE_ID
FROM
    ctmis_to_be_inserted.PAY_PAYORDER_TO_BE_INSERTED A
       INNER JOIN
    ctmis_pilot.bill_details_base B ON (A.UNIQUE_ID = B.UNIQUE_ID);</t>
  </si>
  <si>
    <t>UPDATE ctmis_pilot.payment_bills A JOIN ctmis_pilot.bill_details_base B ON (A.UNIQUE_ID = B.UNIQUE_ID) SET A.gross_amount = B.total_allowance;UPDATE ctmis_pilot.payment_bills A 
JOIN ctmis_pilot.bill_details_base B 
ON (A.UNIQUE_ID = B.UNIQUE_ID) 
SET A.gross_amount = B.total_allowance,
A.total_deduction = B.total_deduction;</t>
  </si>
  <si>
    <t>UPDATE ctmis_pilot.payment_bills A 
JOIN ctmis_pilot.bill_details_base B 
ON (A.UNIQUE_ID = B.UNIQUE_ID) 
SET A.voucher_number = B.VOUCHER_NUMBER;</t>
  </si>
  <si>
    <t>UPDATE ctmis_pilot.payment_bills A 
JOIN ctmis_pilot.payment_base B 
ON (A.UNIQUE_ID = B.UNIQUE_ID) 
SET A.payment_base_id = B.id;</t>
  </si>
  <si>
    <t>UPDATE ctmis_pilot.payment_bills A 
INNER JOIN ctmis_pilot.bill_details_base B 
ON (A.UNIQUE_ID = B.UNIQUE_ID) 
SET A.bill_details_base_id = B.id;</t>
  </si>
  <si>
    <t>UPDATE ctmis_pilot.payment_bills A 
INNER JOIN ctmis_pilot.bill_details_base B 
on A.bill_details_base_id = B.id
SET A.voucher_id = B.voucher_id;</t>
  </si>
  <si>
    <t>UPDATE ctmis_pilot.payment_bills A 
JOIN  ctmis_to_be_inserted.PAY_BANK_SCROLL_TREASURY_TO_BE_INSERTED B 
ON (A.UNIQUE_ID=B.UNIQUE_ID ) 
SET A.BANK=B.BANK_CODE, 
A.BRANCH_CODE = B.BRANCH_CODE,
A.scroll_date=B.SCROLL_DATE, 
A.scroll_page_no=B.SCROLL_PAGE_NO, 
A.scroll_no=B.SCROLL_NUMBER, 
A.scroll_upload_date=B.CREATE_DATE;</t>
  </si>
  <si>
    <t>UPDATE ctmis_pilot.payment_bills A 
JOIN ctmis_dataset.bank_branch_master B 
ON A.BRANCH_CODE = B.branch_code 
AND A.BANK = B.bank_code 
SET A.bank_id = B.id ;</t>
  </si>
  <si>
    <t>UPDATE ctmis_pilot.payment_bills A 
JOIN  ctmis_to_be_inserted.PAY_BANK_SCROLL_TREASURY_TO_BE_INSERTED B 
ON (A.UNIQUE_ID=B.UNIQUE_ID ) 
JOIN ctmis_pilot.payment_base C 
ON A.payment_base_id = C.id
SET A.BANK=B.BANK_CODE, 
A.scroll_date=B.SCROLL_DATE, 
A.scroll_page_no=B.SCROLL_PAGE_NO, 
A.scroll_no=B.SCROLL_NUMBER, 
A.scroll_upload_date=B.CREATE_DATE
WHERE C.payment_type = 'BANK';</t>
  </si>
  <si>
    <t>UPDATE
	ctmis_pilot.payment_bills A
JOIN ctmis_pilot.payment_base B 
ON
	A.payment_base_id = B.id
SET
	A.payment_acknowledgement_status = B.payment_acknowledgement_status ,
	A.payment_acknowledgement_received_on = B.payment_acknowledgement_received_on ;</t>
  </si>
  <si>
    <t>UPDATE ctmis_pilot.payment_base A 
SET gross_amount = (SELECT SUM(B.gross_amount) 
FROM ctmis_pilot.payment_bills B 
WHERE A.id = B.payment_base_id);</t>
  </si>
  <si>
    <t>UPDATE ctmis_pilot.payment_base A 
SET total_deduction = (SELECT SUM(B.total_deduction) 
FROM ctmis_pilot.payment_bills B 
WHERE A.id = B.payment_base_id);</t>
  </si>
  <si>
    <t>UPDATE ctmis_pilot.payment_bills 
SET payment_information_id = CONCAT(TREASURY_CODE, 
REPLACE(DATE_FORMAT(TOKEN_DATE,'%d-%m-%Y'),'-','') , LPAD(TOKEN_NUMBER, 6, '0'));</t>
  </si>
  <si>
    <t>ctmis_pilot.payment_bill_details</t>
  </si>
  <si>
    <t>INSERT
	INTO
	ctmis_pilot.payment_bill_details (
	incumbent_detail_id,
	incumbent_type,
	incumbent_name,
	bank_account,
	bank_ifsc ,
	TREASURY_CODE,
	TOKEN_NUMBER,
	TOKEN_DATE,
	treasury_id,
	UNIQUE_ID,
	bill_detail_id,
	ECS_ID)
SELECT
	A.beneficiary_id,
	A.beneficiary_type,
	A.beneficiary_name,
	A.beneficiary_bank_account,
	A.beneficiary_bank_ifsc,
	A.TREASURY_CODE,
	A.TOKEN_NUMBER,
	A.TOKEN_DATE,
	0,
	A.UNIQUE_ID,
	A.id,
	A.ECS_ID
FROM
	ctmis_pilot.bill_details_beneficiary A
join ctmis_pilot.bill_details_base B On
	(A.bill_base = B.id)
where
	B.PROCESSING_FLAG = 'A';</t>
  </si>
  <si>
    <t>UPDATE ctmis_pilot.payment_bill_details A 
JOIN ctmis_pilot.payment_bills B 
ON (A.UNIQUE_ID = B.UNIQUE_ID) 
SET A.payment_bill_id = B.id;</t>
  </si>
  <si>
    <t>UPDATE ctmis_pilot.payment_bill_details A 
JOIN ctmis_pilot.payment_bills B 
ON A.payment_bill_id = B.id
SET A.payment_acknowledgement = 1, 
A.payment_acknowledgement_status = B.payment_acknowledgement_status,
A.payment_acknowledgement_received_on = B.payment_acknowledgement_received_on;</t>
  </si>
  <si>
    <t>UPDATE ctmis_pilot.payment_bill_details A 
JOIN ctmis_to_be_inserted.RBI_EKUBER_PAY_FILE_DETAILS_TO_BE_INSERTED B 
ON (A.UNIQUE_ID = B.UNIQUE_ID
AND A.ECS_ID = B.ECS_ID) 
SET A.end_to_end_id = B.END_TO_END_ID;
UPDATE ctmis_pilot.payment_bill_details A 
JOIN ctmis_to_be_inserted.RBI_EKUBER_PAY_FILE_DETAILS_TO_BE_INSERTED B 
ON (A.UNIQUE_ID = B.UNIQUE_ID
AND A.incumbent_name = B.BENEFICIARY_NAME) 
SET A.end_to_end_id = B.END_TO_END_ID
WHERE A.end_to_end_id IS NULL;</t>
  </si>
  <si>
    <t>UPDATE ctmis_pilot.payment_bill_details A 
JOIN ctmis_to_be_inserted.EMP_SAL_DTL_TO_BE_INSERTED B 
ON (A.UNIQUE_ID = B.UNIQUE_ID 
AND A.ECS_ID = B.ECS_ID) 
SET A.net_amount = B.AMOUNT,
A.gross_amount = '0.00',
A.total_deduction = '0.00';</t>
  </si>
  <si>
    <t>UPDATE ctmis_pilot.payment_bill_details 
SET incumbent_type = 'P' 
WHERE incumbent_type IS NULL;</t>
  </si>
  <si>
    <t>UPDATE ctmis_pilot.payment_bill_details A 
JOIN ctmis_pilot.payment_base B 
ON A.UNIQUE_ID = B.UNIQUE_ID
SET A.financial_year = B.financial_year;</t>
  </si>
  <si>
    <t>UPDATE ctmis_pilot.payment_bill_details A 
JOIN ctmis_pilot.payment_base B 
ON A.UNIQUE_ID = B.UNIQUE_ID
SET A.treasury_id = B.treasury_id;</t>
  </si>
  <si>
    <t>INSERT INTO ctmis_pilot.receipt_base(challan_type, voucher_number, 
challan_date, financial_year, remarks, particulars, challan_deposit_date, total_receipt, 
CHALLAN_SEQ, TREASURY_CODE, receipt_type, CH_UNIQUE_ID, challan_number, voucher_date, major_head, head_desc, scroll_no, scroll_page_no) 
SELECT 
    B.CHALLAN_TYPE,
    B.CHALLAN_NUMBER,
    B.CHALLAN_DATE,
    CASE
        WHEN
            MONTH(B.CHALLAN_DEPOSIT_DATE) &gt;= 4
        THEN
            CONCAT(YEAR(B.CHALLAN_DEPOSIT_DATE),
                    '-',
                    RIGHT(YEAR(B.CHALLAN_DEPOSIT_DATE) + 1, 2))
        ELSE CONCAT(YEAR(B.CHALLAN_DEPOSIT_DATE) - 1,
                '-',
                RIGHT(YEAR(B.CHALLAN_DEPOSIT_DATE), 2))
    END,
    B.REMARKS,
    B.PARTICULARS,
    B.CHALLAN_DEPOSIT_DATE,
    B.AMOUNT,
    B.CHALLAN_SEQ,
    B.TREASURY_CODE,
    B.RECEIPT_TYPE,
    B.CH_UNIQUE_ID,
    B.TREASURY_CHALLAN_NO,
    B.CHALLAN_DEPOSIT_DATE ,
    B.PROCESSING_FLAG, 
    B.DIVISION_CODE,
    B.SCROLL_NUMBER,
    B.SCROLL_PAGE_NO
FROM
    ctmis_to_be_inserted.RCT_CHALLAN_HDR_TO_BE_INSERTED B;</t>
  </si>
  <si>
    <t>UPDATE ctmis_pilot.receipt_base A 
JOIN ctmis_to_be_inserted.PAY_TRANSFER_DTL_TO_BE_INSERTED B 
ON A.CH_UNIQUE_ID = B.CH_UNIQUE_ID 
SET A.UNIQUE_ID = B.UNIQUE_ID;</t>
  </si>
  <si>
    <t>UPDATE ctmis_pilot.receipt_base A
JOIN pfmaster.hierarchy_setup B 
ON A.treasury_code = B.hierarchy_Code 
SET A.treasury_id = B.hierarchy_Id;</t>
  </si>
  <si>
    <t>UPDATE ctmis_pilot.receipt_base A 
JOIN ctmis_pilot.bill_details_base B 
ON A.UNIQUE_ID = B.UNIQUE_ID 
SET A.token_number = B.TOKEN_NUMBER;</t>
  </si>
  <si>
    <t>UPDATE ctmis_pilot.receipt_base A 
JOIN ctmis_pilot.bill_details_base B 
ON A.UNIQUE_ID = B.UNIQUE_ID 
SET A.token_date = B.TOKEN_DATE;</t>
  </si>
  <si>
    <t>UPDATE ctmis_pilot.receipt_base A
SET A.financial_year = CASE
WHEN MONTH(A.challan_deposit_date) &gt;= 4 
THEN CONCAT(YEAR(A.challan_deposit_date), '-', 
RIGHT(YEAR(A.challan_deposit_date) + 1, 2))
ELSE CONCAT(YEAR(A.challan_deposit_date) - 1, '-', 
RIGHT(YEAR(A.challan_deposit_date), 2))
END
WHERE A.financial_year IS NULL;</t>
  </si>
  <si>
    <t>UPDATE ctmis_pilot.receipt_base 
SET month = MONTH(challan_date);</t>
  </si>
  <si>
    <t>UPDATE ctmis_pilot.receipt_base 
SET year = YEAR(challan_date);</t>
  </si>
  <si>
    <t>UPDATE ctmis_pilot.receipt_base A 
JOIN ctmis_pilot.bill_details_base B 
ON A.UNIQUE_ID = B.UNIQUE_ID 
SET A.source_reference = B.id, 
A.source_type = 'BILLS' ;</t>
  </si>
  <si>
    <t>UPDATE ctmis_pilot.receipt_base A 
JOIN ctmis_pilot.bill_details_base B 
ON A.source_reference = B.id 
SET A.department_id = B.department_id
WHERE A.source_type = 'BILLS' ;</t>
  </si>
  <si>
    <t>UPDATE ctmis_pilot.receipt_base A 
JOIN ctmis_pilot.bill_details_base B 
ON A.source_reference = B.id 
SET A.office_id = B.ddo_office_id
WHERE A.source_type = 'BILLS';</t>
  </si>
  <si>
    <t>UPDATE ctmis_pilot.receipt_base A 
JOIN pfmaster.hierarchy_setup B 
ON A.office_id = B.hierarchy_Id 
SET A.office_name = B.office_name 
WHERE A.source_type = 'BILLS' ;</t>
  </si>
  <si>
    <t>UPDATE ctmis_pilot.receipt_base A 
JOIN ctmis_to_be_inserted.RCT_CHALLAN_HDR B 
ON A.CH_UNIQUE_ID = B.CH_UNIQUE_ID 
SET A.office_name = B.WHO_DEPOSITED 
WHERE A.office_name IS NULL;</t>
  </si>
  <si>
    <t>UPDATE ctmis_pilot.receipt_base A 
JOIN ctmis_pilot.bill_details_component B 
ON A.CH_UNIQUE_ID = B.CH_UNIQUE_ID 
SET A.source_master_code = B.component_master;</t>
  </si>
  <si>
    <t>UPDATE ctmis_pilot.receipt_base A 
JOIN ctmis_pilot.bill_details_base B 
ON A.source_reference = B.id 
SET A.ddo_id = B.ddo_id
WHERE A.source_type = 'BILLS';</t>
  </si>
  <si>
    <t>UPDATE ctmis_pilot.receipt_base A 
JOIN pfmaster.hierarchy_setup B 
ON A.department_id = B.hierarchy_Id 
SET A.department_code = B.hierarchy_Code;</t>
  </si>
  <si>
    <t>UPDATE ctmis_pilot.receipt_base A 
JOIN pfmaster.hierarchy_setup B 
ON A.department_id = B.hierarchy_Id 
SET A.department_name = B.hierarchy_Name;</t>
  </si>
  <si>
    <t>UPDATE ctmis_pilot.receipt_base A 
JOIN ctmis_pilot.bill_details_component B 
ON A.CH_UNIQUE_ID = B.CH_UNIQUE_ID 
SET A.TRANSFER_FLAG = B.TRANSFER_FLAG 
WHERE B.TYPE = 'D';</t>
  </si>
  <si>
    <t>UPDATE ctmis_pilot.receipt_base 
SET source_type = 'GSTN' 
where remarks like '%GSTN';</t>
  </si>
  <si>
    <t>UPDATE ctmis_pilot.receipt_base 
SET source_type = 'MANUAL' 
where challan_type = 'C';</t>
  </si>
  <si>
    <t>UPDATE ctmis_pilot.receipt_base 
SET challan_type = 'T'
WHERE source_type = 'BILLS';</t>
  </si>
  <si>
    <t>UPDATE ctmis_egras.receipt_base SET source_type = 'EXCEL' where treasury_code = 'CYB' AND challan_number NOT LIKE 'AS%' AND major_head &lt;&gt; 0006;</t>
  </si>
  <si>
    <t>UPDATE ctmis_egras.receipt_base SET source_type = 'GRAS' WHERE TREASURY_CODE = 'CYB' AND challan_number LIKE 'AS%' ;</t>
  </si>
  <si>
    <t>UPDATE ctmis_pilot.receipt_base A 
JOIN ctmis_to_be_inserted.PAY_LF_TRANSFER_DTL_TO_BE_INSERTED B 
ON A.CH_UNIQUE_ID = B.CH_UNIQUE_ID 
SET A.token_number = B.TOKEN_NUMBER;</t>
  </si>
  <si>
    <t>UPDATE ctmis_pilot.receipt_base A 
JOIN ctmis_to_be_inserted.PAY_LF_TRANSFER_DTL_TO_BE_INSERTED B 
ON A.CH_UNIQUE_ID = B.CH_UNIQUE_ID 
SET A.token_date = B.TOKEN_DATE;</t>
  </si>
  <si>
    <t>UPDATE ctmis_pilot.receipt_base 
SET UNIQUE_ID = CONCAT(TREASURY_CODE, token_number, token_date) 
WHERE UNIQUE_ID IS NULL;</t>
  </si>
  <si>
    <t>UPDATE ctmis_pilot.receipt_base A 
JOIN ctmis_pilot.bill_details_base B 
ON A.UNIQUE_ID = B.UNIQUE_ID 
SET A.source_reference = B.id,
A.source_type = 'BILLS' 
WHERE A.source_reference IS NULL ;</t>
  </si>
  <si>
    <t>UPDATE ctmis_pilot.receipt_base 
SET receipt_type = 'GT' 
WHERE receipt_type = 'TD';</t>
  </si>
  <si>
    <t>UPDATE ctmis_pilot.receipt_base 
SET financial_year = CASE 
WHEN MONTH(challan_date) &gt;= 4 THEN CONCAT(YEAR(challan_date), '-', 
RIGHT(YEAR(challan_date) + 1, 2)) ELSE CONCAT(YEAR(challan_date) - 1, '-', 
RIGHT(YEAR(challan_date), 2)) END 
WHERE financial_year IS NULL;</t>
  </si>
  <si>
    <t>UPDATE ctmis_egras.receipt_base SET source_type = 'EXCEL' WHERE challan_type = 'E' AND TREASURY_CODE = 'DIS';</t>
  </si>
  <si>
    <t>UPDATE ctmis_egras.receipt_base SET challan_type = 'Z' WHERE challan_type = 'T';</t>
  </si>
  <si>
    <t>UPDATE ctmis_pilot.receipt_base SET challan_type = 'T' 
WHERE challan_type = 'B';</t>
  </si>
  <si>
    <t>UPDATE ctmis_pilot.receipt_base 
SET challan_number = CONCAT(year, '/', 
LPAD(month, 2, '0'), '/', LPAD(CHALLAN_SEQ, 5, '0')) 
WHERE challan_number IS NULL
AND challan_seq IS NOT NULL;</t>
  </si>
  <si>
    <t>INSERT INTO ctmis_pilot.voucher_master(treasury_hierarchy, month, year, major_head, token, voucher_number, voucher_date, receipt_base)
SELECT 
    A.treasury_id,
    A.month,
    A.year,
    SUBSTRING(A.voucher_number, 1, 4),
    CAST(SUBSTRING_INDEX(A.voucher_number, '/', -1) AS UNSIGNED),
    A.voucher_number, 
    A.challan_deposit_date,
   A.id
FROM ctmis_pilot.receipt_base A
WHERE A.voucher_number IS NOT NULL;</t>
  </si>
  <si>
    <t>UPDATE ctmis_pilot.receipt_base A 
JOIN ctmis_pilot.voucher_master B 
ON (A.voucher_number = B.voucher_number 
AND A.challan_deposit_date = B.voucher_date 
AND A.treasury_id = B.treasury_hierarchy) 
SET A.voucher_id = B.id;</t>
  </si>
  <si>
    <t>UPDATE ctmis_pilot.voucher_master A
JOIN probityfinancials.head_setup B 
ON A.major_head = B.head_code 
SET A.major_head_id = B.head_setup_id
WHERE A.major_head_id IS NULL;</t>
  </si>
  <si>
    <t>UPDATE ctmis_pilot.receipt_base 
SET token_number = CONCAT(year, '/', 
LPAD(month, 2, '0'), '/', LPAD(token_number, 5, '0'))
WHERE LENGTH(token_number  )&lt;7;</t>
  </si>
  <si>
    <t>INSERT INTO ctmis_pilot.challan_master(treasury_hierarchy, month, year, type, token, challan_number, challan_date)
SELECT 
    treasury_id,
    month,
    year,
    challan_type,
    CHALLAN_SEQ,
    challan_number,
    challan_date
FROM
    ctmis_pilot.receipt_base;</t>
  </si>
  <si>
    <t>UPDATE ctmis_pilot.receipt_base A
JOIN ctmis_pilot.challan_master B 
ON A.CHALLAN_SEQ = B.token
AND A.challan_date = B.challan_date
AND A.treasury_id = B.treasury_hierarchy
SET A.challan_id = B.id;</t>
  </si>
  <si>
    <t xml:space="preserve">
UPDATE ctmis_pilot.receipt_base A 
JOIN  ctmis_to_be_inserted.RCT_CHALLAN_HDR_TO_BE_INSERTED B 
ON A.CH_UNIQUE_ID = B.CH_UNIQUE_ID
JOIN ctmis_dataset.bank_branch_master C 
ON B.BRANCH_CODE = C.branch_code
SET A.bank_id = C.id,
A.bank_name = C.bank_code;</t>
  </si>
  <si>
    <t>UPDATE ctmis_pilot.receipt_base A
JOIN ctmis_dataset.division_master B 
ON A.treasury_id = B.treasury_id 
AND A.head_desc = B.code 
SET A.division_id = B.id;</t>
  </si>
  <si>
    <t>UPDATE ctmis_pilot.receipt_base A 
JOIN ctmis_pilot.bill_details_base B 
ON A.source_reference = B.id 
SET A.department_id = B.department_id
WHERE A.source_type = 'BILLS'
AND A.department_id IS NULL;</t>
  </si>
  <si>
    <t>UPDATE ctmis_pilot.receipt_base A 
JOIN ctmis_pilot.bill_details_base B 
ON A.source_reference = B.id 
SET A.office_id = B.ddo_office_id
WHERE A.source_type = 'BILLS'
AND A.office_id IS NULL;</t>
  </si>
  <si>
    <t>UPDATE ctmis_pilot.receipt_base A 
JOIN pfmaster.hierarchy_setup B 
ON A.office_id = B.hierarchy_Id 
SET A.office_name = B.office_name 
WHERE A.source_type = 'BILLS'
AND A.office_name IS NULL;</t>
  </si>
  <si>
    <t>UPDATE ctmis_pilot.receipt_base A
JOIN ctmis_dataset.operator_master B 
ON A.treasury_id = B.treasury_id 
AND A.head_desc = B.code 
SET A.operator_id = B.id;</t>
  </si>
  <si>
    <t>UPDATE ctmis_egras.receipt_base 
SET receipt_type = 'GS'
WHERE receipt_type = 'GIS'
AND porting_status = 'S';</t>
  </si>
  <si>
    <t>UPDATE ctmis_egras.receipt_base 
SET receipt_type = 'GF'
WHERE receipt_type = 'GPF';</t>
  </si>
  <si>
    <t>UPDATE ctmis_egras.receipt_base A
JOIN pfmaster.hierarchy_setup B 
ON A.treasury_id = B.parent_hierarchy 
JOIN pfmaster.seat_user_alloted C
ON B.hierarchy_Id = C.seat_Id
SET A.approved_by = C.allot_Id
WHERE B.hierarchy_Code like 'to%'
AND C.active_Status = 'Y'
AND A.major_head = 'A';</t>
  </si>
  <si>
    <t>UPDATE ctmis_egras.receipt_base A
JOIN pfmaster.hierarchy_setup B 
ON A.treasury_id = B.parent_hierarchy 
JOIN pfmaster.seat_user_alloted C
ON B.hierarchy_Id = C.seat_Id
SET A.rejected_by = C.allot_Id
WHERE B.hierarchy_Code like 'to%'
AND C.active_Status = 'Y'
AND A.major_head = 'R';</t>
  </si>
  <si>
    <t>UPDATE ctmis_egras.receipt_base 
SET source_type = 'REFUND'
WHERE receipt_type = 'EK';</t>
  </si>
  <si>
    <t>INSERT INTO ctmis_pilot.receipt_hoa_details(receipt_base, amount, CHALLAN_SEQ, ACCOUNT_CODE, CHALLAN_DATE, 
TREASURY_CODE, SERIAL_NO, temp_identifier, CH_UNIQUE_ID, voucher_number, voucher_date)
SELECT 
    B.id,
    A.AMOUNT,
    A.CHALLAN_SEQ,
    A.ACCOUNT_CODE,
    A.CHALLAN_DATE,
    A.TREASURY_CODE,
    A.SERIAL_NO,
    A.temp_identifier,
    A.CH_UNIQUE_ID,
    B.voucher_number,
    B.challan_deposit_date
FROM
    ctmis_to_be_inserted.RCT_CHALLAN_DTL_TO_BE_INSERTED A
    JOIN ctmis_pilot.receipt_base B 
    ON A.CH_UNIQUE_ID = B.CH_UNIQUE_ID;</t>
  </si>
  <si>
    <t>UPDATE ctmis_pilot.receipt_hoa_details A 
JOIN budget_temp.GEN_ACCOUNT_MST B 
ON A.ACCOUNT_CODE = B.ACCOUNT_CODE 
SET A.HEAD = B.HEAD;</t>
  </si>
  <si>
    <t>UPDATE ctmis_pilot.receipt_hoa_details 
SET HEAD = REPLACE(HEAD, 'EE', 'NP')
WHERE HEAD LIKE '%-EE-%';</t>
  </si>
  <si>
    <t>UPDATE
	ctmis_pilot.receipt_hoa_details
SET
	HEAD = REPLACE(HEAD, '-01-00-', '-01-01-' )
WHERE
	HEAD LIKE '%-01-00-%';</t>
  </si>
  <si>
    <t>UPDATE ctmis_pilot.receipt_hoa_details A 
JOIN probityfinancials.heads B 
ON A.HEAD = B.T_HEADS 
SET A.head_id = B.head_id 
WHERE A.head_id IS NULL;</t>
  </si>
  <si>
    <t>INSERT INTO ctmis_pilot.receipt_payer_details(receipt_base, name)
SELECT 
    A.id,
    A.office_name
FROM ctmis_pilot.receipt_base A;</t>
  </si>
  <si>
    <t>UPDATE ctmis_pilot.receipt_payer_details A 
JOIN  ctmis_pilot.receipt_base B 
ON A.receipt_base = B.id 
JOIN ctmis_to_be_inserted.RCT_CHALLAN_HDR_TO_BE_INSERTED C 
ON B.temp_identifier = C.temp_identifier 
SET A.name = C.WHO_DEPOSITED;</t>
  </si>
  <si>
    <t xml:space="preserve">INSERT INTO ctmis_pilot.ledger_expenditure(source_reference, financial_year, source_category, 
demand, department, ddo, treasury, head_of_account, amount, expenditure_date)
SELECT
id,
financial_year,
'BILLS',
demand_number,
department_id,
ddo_id,
treasury_id,
head_id,
total_allowance,
voucher_date
FROM
ctmis_pilot.bill_details_base
WHERE
PROCESSING_FLAG = 'A';  </t>
  </si>
  <si>
    <t xml:space="preserve">UPDATE ctmis_pilot.ledger_expenditure A 
JOIN ctmis_pilot.payment_bills B  
ON A.source_reference = B.bill_details_base_id 
SET A.source_payment_id = B.id
WHERE A.source_category = 'BILLS'; </t>
  </si>
  <si>
    <t xml:space="preserve">UPDATE ctmis_pilot.ledger_expenditure A 
JOIN ctmis_pilot.payment_bills B  
ON A.source_reference = B.bill_details_base_id 
SET A.source_payment_information_id = B.payment_information_id
WHERE A.source_category = 'BILLS'; </t>
  </si>
  <si>
    <t>UPDATE ctmis_pilot.ledger_expenditure A 
JOIN  ctmis_pilot.bill_details_base B 
ON A.source_reference = B.id
SET A.ddo = B.ddo_id
WHERE A.ddo IS NULL
AND A.source_category = 'BILLS';</t>
  </si>
  <si>
    <t xml:space="preserve">INSERT INTO ctmis_pilot.ledger_expenditure(source_reference, financial_year, source_category, 
demand, treasury, amount, expenditure_date)
SELECT
A.id,
A.financial_year,
'CHEQUE',
A.demand_no,
A.treasury_id,
'0.00',
A.VOUCHER_DATE
FROM
ctmis_pilot.pay_cheque_base A 
WHERE
A.cheque_status = 'A'; </t>
  </si>
  <si>
    <t xml:space="preserve">UPDATE ctmis_pilot.ledger_expenditure A 
JOIN ctmis_pilot.payment_cheque B  
ON A.source_reference = B.pay_cheque_base_id 
SET A.source_payment_id = B.id
WHERE A.source_category = 'CHEQUE'; </t>
  </si>
  <si>
    <t xml:space="preserve">UPDATE ctmis_pilot.ledger_expenditure A 
SET A.amount = ( SELECT SUM(B.amount)
FROM ctmis_pilot.pay_cheque_details B  
WHERE A.source_reference = B.base_id )
WHERE A.source_category = 'CHEQUE';  </t>
  </si>
  <si>
    <t>UPDATE ctmis_pilot.ledger_expenditure A 
JOIN ctmis_pilot.pay_cheque_details B 
on A.source_reference = B.base_id
SET A.head_of_account = B.head_id
WHERE A.head_of_account IS NULL
AND A.source_category = 'CHEQUE';</t>
  </si>
  <si>
    <t xml:space="preserve">UPDATE ctmis_pilot.ledger_expenditure A 
JOIN ctmis_pilot.payment_cheque B  
ON A.source_reference = B.pay_cheque_base_id 
SET A.source_payment_information_id = B.payment_information_id
WHERE A.source_category = 'CHEQUE'; </t>
  </si>
  <si>
    <t xml:space="preserve">INSERT INTO ctmis_pilot.ledger_expenditure_source_summary(financial_year, source_reference,source_category, demand, department, ddo, treasury, head_of_account, 
gross_amount, bill_type, bill_sub_type, deduction_amount_treasury, deduction_amount_ag, deduction_amount_others, deduction_amount_pension, expenditure_date)  
SELECT 
    A.financial_year,
    A.id,
    'BILLS',
    A.demand_number,
    A.department_id,
    A.ddo_id,
    A.treasury_id,
    A.head_id,
    A.total_allowance,
    A.type,
    A.sub_type,
    '0.00', '0.00', '0.00', '0.00',
   A.voucher_date
FROM
    ctmis_pilot.bill_details_base A
    WHERE A.voucher_number is not null; </t>
  </si>
  <si>
    <t xml:space="preserve">UPDATE ctmis_pilot.ledger_expenditure_source_summary A 
JOIN ctmis_pilot.payment_bills B  
ON A.source_reference = B.bill_details_base_id 
SET A.source_payment_bill_id = B.id
WHERE A.source_category = 'BILLS';   </t>
  </si>
  <si>
    <t xml:space="preserve">UPDATE ctmis_pilot.ledger_expenditure_source_summary A
JOIN probityfinancials.heads B 
ON A.head_of_account = B.head_id 
SET A.source_area_status = B.ga_ssa_status; </t>
  </si>
  <si>
    <t xml:space="preserve">UPDATE ctmis_pilot.ledger_expenditure_source_summary A 
JOIN ctmis_pilot.payment_bills B  
ON A.source_reference = B.bill_details_base_id 
SET A.source_payment_information_id = B.payment_information_id
WHERE A.source_category = 'BILLS'; </t>
  </si>
  <si>
    <t xml:space="preserve">UPDATE ctmis_pilot.ledger_expenditure_source_summary A 
JOIN ctmis_pilot.bill_details_base B 
ON A.source_reference = B.id
JOIN probityfinancials.emp_group C 
ON B.bill_group = C.id
SET A.beneficiary_category = C.reference
WHERE A.source_category = 'BILLS'; </t>
  </si>
  <si>
    <t xml:space="preserve">UPDATE ctmis_pilot.ledger_expenditure_source_summary A   
JOIN  ctmis_pilot.bill_details_base B   
ON A.source_reference = B.id  
JOIN pfmaster.hierarchy_setup C  
ON (SUBSTRING_INDEX(B.ddo_code, '/', 1) = C.hierarchy_Code)   
SET A.sub_department = C.hierarchy_Id 
WHERE A.source_category = 'BILLS'; </t>
  </si>
  <si>
    <t>UPDATE ctmis_pilot.ledger_expenditure_source_summary AS A
JOIN (
    SELECT source_reference, COALESCE(SUM(COALESCE(total_receipt, 0)),0) AS total_receipt_sum
    FROM ctmis_pilot.receipt_base
    WHERE source_type = 'BILLS' AND TRANSFER_FLAG = 'A'
    GROUP BY source_reference
) AS B ON A.source_reference = B.source_reference
SET A.deduction_amount_ag = B.total_receipt_sum
WHERE A.source_category = 'BILLS';</t>
  </si>
  <si>
    <t>UPDATE ctmis_pilot.ledger_expenditure_source_summary AS A
JOIN (
    SELECT source_reference, COALESCE(SUM(COALESCE(total_receipt, 0)),0) AS total_receipt_sum
    FROM ctmis_pilot.receipt_base
    WHERE source_type = 'BILLS' AND TRANSFER_FLAG &lt;&gt; 'A'
    GROUP BY source_reference
) AS B ON A.source_reference = B.source_reference
SET A.deduction_amount_treasury = B.total_receipt_sum
WHERE A.source_category = 'BILLS';</t>
  </si>
  <si>
    <t>UPDATE ctmis_pilot.ledger_expenditure_source_summary AS A
JOIN (
    SELECT source_reference, COALESCE(SUM(COALESCE(total_receipt, 0)),0) AS total_receipt_sum
    FROM ctmis_pilot.receipt_base
    WHERE source_type = 'BILLS' AND TRANSFER_FLAG NOT IN ('A','O','G','B')
    GROUP BY source_reference
) AS B ON A.source_reference = B.source_reference
SET A.deduction_amount_others = B.total_receipt_sum
WHERE A.source_category = 'BILLS';</t>
  </si>
  <si>
    <t>UPDATE ctmis_pilot.ledger_expenditure_source_summary AS A
JOIN (
    SELECT source_reference, COALESCE(SUM(COALESCE(total_receipt, 0)),0) AS total_receipt_sum
    FROM ctmis_pilot.receipt_base
    WHERE source_type = 'BILLS' AND TRANSFER_FLAG = 'P'
    GROUP BY source_reference
) AS B ON A.source_reference = B.source_reference
SET A.deduction_amount_pension = B.total_receipt_sum
WHERE A.source_category = 'BILLS';</t>
  </si>
  <si>
    <t>UPDATE ctmis_pilot.ledger_expenditure_source_summary A 
JOIN ctmis_pilot.bill_details_base B 
ON A.source_reference = B.id
JOIN ctmis_direct_porting.GEN_ACCOUNT_MST C 
ON B.ACCOUNT_CODE = C.ACCOUNT_CODE
SET A.plan_status = C.PLAN_STATUS
WHERE A.source_category = 'BILLS';</t>
  </si>
  <si>
    <t>INSERT INTO ctmis_pilot.ledger_expenditure_source_summary(financial_year, source_reference,
source_category, department, ddo, treasury, expenditure_date, op_or_div_type, 
division_id, operator_id, head_of_account, gross_amount)  
SELECT 
    A.financial_year,
    A.id,
    'CHEQUE',
    A.department_id,
    A.ddo_id,
    A.treasury_id,
    A.VOUCHER_DATE,
    A.opr_or_div_type,
    A.division_id,
    A.operator_id,
    B.head_id,
    B.amount
FROM
    ctmis_pilot.pay_cheque_base A
    JOIN ctmis_pilot.pay_cheque_details B 
    ON A.id = B.base_id
    WHERE A.voucher_number is not null;</t>
  </si>
  <si>
    <t xml:space="preserve">UPDATE ctmis_pilot.ledger_expenditure_source_summary A 
JOIN ctmis_pilot.payment_cheque B  
ON A.source_reference = B.pay_cheque_base_id 
SET A.source_payment_cheque_id = B.id
WHERE A.source_category = 'CHEQUE'; </t>
  </si>
  <si>
    <t xml:space="preserve">UPDATE ctmis_pilot.ledger_expenditure_source_summary A 
JOIN ctmis_pilot.payment_cheque B  
ON A.source_reference = B.pay_cheque_base_id 
SET A.source_payment_information_id = B.payment_information_id
WHERE A.source_category = 'CHEQUE'; </t>
  </si>
  <si>
    <t xml:space="preserve">UPDATE ctmis_pilot.ledger_expenditure_source_summary A   
JOIN ctmis_pilot.pay_cheque_base B   
ON A.source_reference = B.id  
JOIN pfmaster.hierarchy_setup C  
ON (SUBSTRING_INDEX(B.opr_or_div_code, '/', 1) = C.hierarchy_Code)   
SET A.sub_department = C.hierarchy_Id 
WHERE A.source_category = 'CHEQUE'; </t>
  </si>
  <si>
    <t xml:space="preserve">UPDATE ctmis_pilot.ledger_expenditure_source_summary A
JOIN probityfinancials.heads B 
ON A.head_of_account = B.head_id 
SET A.source_area_status = B.ga_ssa_status
WHERE A.source_category = 'CHEQUE'; </t>
  </si>
  <si>
    <t>UPDATE ctmis_pilot.ledger_expenditure_source_summary A 
JOIN ctmis_pilot.pay_cheque_details B 
ON A.source_reference = B.base_id
JOIN ctmis_direct_porting.GEN_ACCOUNT_MST C 
ON B.ACCOUNT_CODE = C.ACCOUNT_CODE
SET A.plan_status = C.PLAN_STATUS
WHERE A.source_category = 'CHEQUE';</t>
  </si>
  <si>
    <t xml:space="preserve">UPDATE ctmis_pilot.ledger_expenditure_source_summary A 
JOIN ctmis_pilot.pay_cheque_details B 
on A.source_reference = B.base_id
SET A.head_of_account = B.head_id
WHERE A.source_category = 'CHEQUE'
AND A.head_of_account IS NULL; </t>
  </si>
  <si>
    <t>UPDATE ctmis_pilot.ledger_expenditure_source_summary A   
JOIN ctmis_pilot.bill_details_base B   
ON A.source_reference = B.id  
SET A.head_of_account = B.head_id
WHERE A.source_category = 'BILLS'
AND A.head_of_account IS NULL;</t>
  </si>
  <si>
    <t>UPDATE ctmis_pilot.ledger_expenditure_source_summary A 
JOIN ctmis_pilot.pay_cheque_base B 
ON (A.source_reference=B.id) 
JOIN ctmis_pilot.pay_cheque_details  C
ON (B.id=C.base_id) 
SET A.demand=B.demand_no ,
A.ddo_account_head=C.ddo_account_head,
A.cheque_book_no=C.micr_number,
A.cheque_leaf_no=C.cheque_number,
A.op_or_div_type=B.opr_or_div_type,
A.division_id=B.division_id,
A.operator_id=B.operator_id
WHERE A.source_category="Cheque" ;</t>
  </si>
  <si>
    <t>UPDATE ctmis_pilot.ledger_expenditure_source_summary A 
SET A.deduction_amount_pension = '0.00'
WHERE A.deduction_amount_pension IS NULL;</t>
  </si>
  <si>
    <t>UPDATE ctmis_pilot.ledger_expenditure_source_summary A 
SET A.deduction_amount_others = '0.00'
WHERE A.deduction_amount_others IS NULL;</t>
  </si>
  <si>
    <t>UPDATE ctmis_pilot.ledger_expenditure_source_summary A 
SET A.deduction_amount_treasury = '0.00'
WHERE A.deduction_amount_treasury IS NULL;</t>
  </si>
  <si>
    <t>UPDATE ctmis_pilot.ledger_expenditure_source_summary A 
SET A.deduction_amount_ag = '0.00'
WHERE A.deduction_amount_ag IS NULL;</t>
  </si>
  <si>
    <t xml:space="preserve">UPDATE ctmis_accounts.ledger_expenditure_source_summary A
JOIN ctmis_master.payment_bills B 
ON A.source_payment_bill_id = B.id 
SET A.bank_id = B.bank_id,
A.scroll_no = B.scroll_no, 
A.scroll_page_no = B.scroll_page_no
WHERE A.source_category = 'BILLS'; </t>
  </si>
  <si>
    <t xml:space="preserve">UPDATE ctmis_accounts.ledger_expenditure_source_summary A
JOIN ctmis_master.payment_cheque B 
ON A.source_payment_cheque_id = B.id 
SET A.bank_id = B.bank_id,
A.scroll_no = B.scroll_no, 
A.scroll_page_no = B.scroll_page_no
WHERE A.source_category = 'CHEQUE'; </t>
  </si>
  <si>
    <t>INSERT INTO `ctmis_pilot`.`ledger_receipts`
(`financial_year`,
`source_reference`,
`source_category`,
`who_deposited`,
`for_whom_deposited`,
`department`,
ddo,
`treasury`,
`head_of_account`,
`amount`,
`receipt_date`,
`voucher_number`,
`voucher_date`)
SELECT 
    A.financial_year,
    A.id,
    A.source_type,
    A.office_name,
    A.office_name,
    A.department_id,
    A.ddo,
    A.treasury_id,
    B.head_id,
    B.amount,
    A.challan_deposit_date,
    B.voucher_number,
    B.voucher_date
FROM ctmis_pilot.receipt_base A
JOIN ctmis_pilot.receipt_hoa_details B 
ON A.id = B.receipt_base
WHERE A.voucher_number IS NOT NULL
AND A.challan_deposit_date IS NOT NULL
AND A.transfer_flag &lt;&gt; 'P';</t>
  </si>
  <si>
    <t>UPDATE ctmis_pilot.ledger_receipts A 
JOIN ctmis_pilot.receipt_base B 
ON A.source_reference = B.id
JOIN ctmis_to_be_inserted.RCT_CHALLAN_HDR_TO_BE_INSERTED C 
ON B.CH_UNIQUE_ID = C.CH_UNIQUE_ID 
SET A.for_whom_deposited = C.FOR_WHOM_DEPOSITED
WHERE A.for_whom_deposited IS NULL;</t>
  </si>
  <si>
    <t>UPDATE ctmis_pilot.ledger_receipts A 
JOIN ctmis_pilot.receipt_base B 
ON A.source_reference = B.id
JOIN ctmis_to_be_inserted.RCT_CHALLAN_HDR_TO_BE_INSERTED C 
ON B.CH_UNIQUE_ID = C.CH_UNIQUE_ID 
SET A.who_deposited = C.WHO_DEPOSITED
WHERE A.who_deposited IS NULL;</t>
  </si>
  <si>
    <t>UPDATE ctmis_pilot.ledger_receipts A 
JOIN ctmis_pilot.receipt_base B 
ON A.source_reference = B.id
SET A.migration_rejection_status = 'Y'
WHERE B.major_head = 'R';</t>
  </si>
  <si>
    <t>UPDATE ctmis_pilot.ledger_receipts 
SET migration_rejection_status = 'N'
WHERE migration_rejection_status IS NULL;</t>
  </si>
  <si>
    <t xml:space="preserve">INSERT INTO `ctmis_pilot`.`ledger_deposit`
(
`financial_year`,
 source_category,
`source_reference`,
`department`,
`ddo`,
`treasury`,
`head_of_account`,
`amount`,
receipt_type,
`deposit_date`,
challan_number,
CHALLAN_SEQ,
CHALLAN_DATE,
TREASURY_CODE,
CH_UNIQUE_ID
)
SELECT 
   A.financial_year,
   A.source_type,
   A.id,
   A.department_id,
   A.ddo_id,
   A.treasury_id,
   B.head_id,
   B.amount,
   A.receipt_type,
   A.challan_deposit_date,
   A.challan_number,
   A.CHALLAN_SEQ,
   A.CHALLAN_DATE,
   A.TREASURY_CODE,
   A.CH_UNIQUE_ID
FROM
    ctmis_pilot.receipt_base A
        JOIN
    ctmis_pilot.receipt_hoa_details B
    ON A.id = B.receipt_base
    WHERE A.receipt_type IN ('CO','RE','RV','SE','CI','ST','CR','BC','GT','EK')
    AND A.challan_type &lt;&gt; 'E'
    AND A.challan_deposit_date IS NOT NULL; </t>
  </si>
  <si>
    <t>UPDATE  ctmis_pilot.ledger_deposit A
JOIN ctmis_to_be_inserted.PAY_DEPOSIT_REFUND_TO_BE_INSERTED B 
ON A.CH_UNIQUE_ID = B.CH_UNIQUE_ID
SET A.current_flag = 'O'
WHERE B.CURRENT_FLAG = 'C';</t>
  </si>
  <si>
    <t>UPDATE ctmis_pilot.ledger_deposit 
SET current_flag = 'O' 
WHERE id NOT IN (
SELECT A.ledger_deposit 
FROM ctmis_pilot.ledger_deposit_refund A );</t>
  </si>
  <si>
    <t>INSERT INTO ctmis_master.bill_details_transfer
(UNIQUE_ID, CH_UNIQUE_ID, TREASURY_CODE)
SELECT UNIQUE_ID, CH_UNIQUE_ID
FROM ctmis_to_be_inserted.PAY_LF_TRANSFER_DETAILS;</t>
  </si>
  <si>
    <t>UPDATE ctmis_master.bill_details_transfer A 
JOIN ctmis_master_bill_details_base B 
ON A.UNIQUE_ID = B.UNIQUE_ID
SET A.bill_base = B.id,
A.gross_amount = B.total_allowance,
A.net_amount = B.total_allowance - B.total_deduction,
A.deduction = B.total_deduction;</t>
  </si>
  <si>
    <t>UPDATE ctmis_master.bill_details_transfer A 
JOIN ctmis_egras.receipt_base B 
ON A.bill_base = B.source_reference
JOIN ctmis_egras.receipt_hoa_details C 
ON B.id = C.receipt_base
SET A.head_id = C.head_id,
A.operator_id = B.operator_id
WHERE B.source_type = 'BILLS';</t>
  </si>
  <si>
    <t>ctmis_pilot.pay_lf_transfer_details</t>
  </si>
  <si>
    <r>
      <rPr>
        <sz val="11"/>
        <color rgb="FF000000"/>
        <rFont val="Calibri"/>
        <charset val="1"/>
      </rPr>
      <t xml:space="preserve">INSERT INTO </t>
    </r>
    <r>
      <rPr>
        <b/>
        <sz val="11"/>
        <color rgb="FF000000"/>
        <rFont val="Calibri"/>
        <charset val="1"/>
      </rPr>
      <t>ctmis_pilot.pay_lf_transfer_details</t>
    </r>
    <r>
      <rPr>
        <sz val="11"/>
        <color rgb="FF000000"/>
        <rFont val="Calibri"/>
        <charset val="1"/>
      </rPr>
      <t>(treasury_code, CHALLAN_SEQ, CHALLAN_DATE,
TOKEN_NUMBER, TOKEN_DATE)
SELECT 
    A.TREASURY_CODE,
    A.CHALLAN_SEQ,
    A.CHALLAN_DATE,
    A.TOKEN_NUMBER,
    A.TOKEN_DATE
FROM
    treasury_temp.PAY_LF_TRANSFER_DTL A;</t>
    </r>
  </si>
  <si>
    <t xml:space="preserve">ALTER TABLE ctmis_master.pay_lf_transfer_details  
ADD INDEX `unique_id_idx` (`UNIQUE_ID` ASC),
ADD INDEX `ch_unique_id_idx` (`CH_UNIQUE_ID` ASC) ;  </t>
  </si>
  <si>
    <t xml:space="preserve">UPDATE ctmis_master.pay_lf_transfer_details 
SET UNIQUE_ID = CONCAT(treasury_code, token_number, token_date); </t>
  </si>
  <si>
    <t>UPDATE
	ctmis_pilot.pay_lf_transfer_details
SET
	CH_UNIQUE_ID = CONCAT(treasury_code, CHALLAN_SEQ, CHALLAN_DATE);</t>
  </si>
  <si>
    <t>UPDATE ctmis_master.pay_lf_transfer_details A 
JOIN ctmis_egras.receipt_base B 
ON A.CH_UNIQUE_ID = B.CH_UNIQUE_ID
SET A.receipt_id = B.id;</t>
  </si>
  <si>
    <t xml:space="preserve">UPDATE ctmis_master.pay_lf_transfer_details A 
JOIN ctmis_master.bill_details_transfer B 
ON A.UNIQUE_ID = B.UNIQUE_ID
SET A.detail_id = B.id; </t>
  </si>
  <si>
    <t xml:space="preserve"> ctmis_pilot.pay_lf_receipt_details</t>
  </si>
  <si>
    <t xml:space="preserve">INSERT
	INTO
	ctmis_pilot.pay_lf_receipt_details
(
lf_scheme_id,
	treasury_code ,
	amount,
	operator_code,
	CH_UNIQUE_ID)
SELECT
	LF_SCHEME_ID,
	TREASURY_CODE,
	AMOUNT,
	OPERATOR_CODE,
	CH_UNIQUE_ID
FROM
	ctmis_to_be_inserted.RCT_LF_RECEIPT_DTL_TO_BE_INSERTED;
</t>
  </si>
  <si>
    <t>UPDATE ctmis_pilot.pay_lf_receipt_details A
JOIN ctmis_dataset.operator_master B 
ON A.operator_code = B.code
AND A.treasury_code = B.treasury_code
SET A.operator_id = B.id;</t>
  </si>
  <si>
    <t>UPDATE ctmis_pilot.pay_lf_receipt_details A
JOIN ctmis_pilot.bill_details_transfer B 
ON A.CH_UNIQUE_ID = B.CH_UNIQUE_ID
SET A.transfer_id = B.id;</t>
  </si>
  <si>
    <t>UPDATE ctmis_pilot.pay_lf_receipt_details A
JOIN ctmis_pilot.receipt_base B 
ON A.CH_UNIQUE_ID = B.CH_UNIQUE_ID
SET A.receipt_id = B.id;</t>
  </si>
  <si>
    <t>UPDATE ctmis_pilot.pay_lf_receipt_details A 
JOIN ctmis_dataset.lf_operator_scheme_master B 
ON (A.lf_scheme_id=B.lf_scheme_id 
AND A.treasury_code=B.treasury_code 
AND A.operator_id=B.operator_id)
SET A.lf_scheme_id=B.id
WHERE B.active_status="Y";</t>
  </si>
  <si>
    <t xml:space="preserve"> ctmis_pilot.ledger_lf_source_summary</t>
  </si>
  <si>
    <t>INSERT INTO ctmis_accounts.ledger_lf_source_summary (payment,receipt,lf_scheme_id,treasury_code,opening_balance,final_balance,operator_code,created_on,transaction_date)
SELECT PAYMENT,RECEIPT,LF_SCHEME_ID,TREASURY_CODE,OPENING_BALANCE,FINAL_BALANCE,OPERATOR_CODE,CREATE_DATE,TRANSACTION_DATE FROM treasury_temp.PAY_LF_BALANCE_DTL
ORDER BY TRANSACTION_DATE ;</t>
  </si>
  <si>
    <t xml:space="preserve">UPDATE ctmis_pilot.ledger_lf_source_summary SET source_category = "BILLS"
WHERE payment IS NULL AND receipt &lt;&gt; 0;
UPDATE
ctmis_pilot.ledger_lf_source_summary 
SET source_category = "CHEQUE"
WHERE payment&lt;&gt;0 AND source_category IS NULL ;
</t>
  </si>
  <si>
    <t>UPDATE ctmis_accounts.ledger_lf_source_summary A
INNER JOIN pfmaster.hierarchy_setup B
ON A.treasury_code=B.hierarchy_Code
SET A.treasury_id=B.hierarchy_Id;</t>
  </si>
  <si>
    <t>UPDATE ctmis_accounts.ledger_lf_source_summary A 
JOIN ctmis_dataset.operator_master  B 
ON (A.operator_code=B.code 
AND A.treasury_id=B.treasury_id)
SET A.operator_id=B.id;</t>
  </si>
  <si>
    <t xml:space="preserve"> UPDATE ctmis_pilot.ledger_lf_source_summary A 
SET A.financial_year = (SELECT 
CASE WHEN MONTH(A.created_on) &gt;= 4
THEN CONCAT(YEAR(A.created_on), '-',
RIGHT(YEAR(A.created_on) + 1, 2))
ELSE CONCAT(YEAR(A.created_on) - 1, '-',
RIGHT(YEAR(A.created_on), 2))
END AS FinancialYear );</t>
  </si>
  <si>
    <t>UPDATE
ctmis_accounts.ledger_lf_source_summary A JOIN ctmis_dataset.lf_operator_scheme_master B ON (A.lf_scheme_id=B.lf_scheme_id AND A.treasury_id=B.treasury_id AND A.operator_id=B.operator_id)
SET A.lf_scheme_id=B.id
WHERE B.active_status="Y";</t>
  </si>
  <si>
    <t xml:space="preserve">INSERT INTO ctmis_pilot.ledger_deposit_refund(financial_year, gross_amount, deduction_amount, expenditure_date, balance_amount,
 TREASURY_CODE, TOKEN_NUMBER, TOKEN_DATE, FROM_TREASURY_CODE, CHALLAN_SEQ, CHALLAN_DATE, temp_identifier )
SELECT CASE
        WHEN MONTH(A.CHALLAN_DEPOSIT_DATE) &gt;= 4
        THEN CONCAT(YEAR(A.CHALLAN_DEPOSIT_DATE),
          '-', RIGHT(YEAR(A.CHALLAN_DEPOSIT_DATE) + 1,
           2)) ELSE CONCAT(YEAR(A.CHALLAN_DEPOSIT_DATE) - 1,
            '-', RIGHT(YEAR(A.CHALLAN_DEPOSIT_DATE), 2))
    END, A.AMOUNT, A.BILL_AMOUNT, A.CHALLAN_DEPOSIT_DATE, A.BALANCE_AMOUNT, A.TREASURY_CODE, A.TOKEN_NUMBER, A.TOKEN_DATE,
    A.FROM_TREASURY_CODE, A.CHALLAN_SEQ, A.CHALLAN_DATE, A.temp_identifier
    FROM ctmis_to_be_inserted.PAY_DEPOSIT_REFUND_TO_BE_INSERTED A;  </t>
  </si>
  <si>
    <t xml:space="preserve">UPDATE ctmis_pilot.ledger_deposit_refund
SET UNIQUE_ID = CONCAT(TREASURY_CODE, TOKEN_NUMBER, TOKEN_DATE);  </t>
  </si>
  <si>
    <t xml:space="preserve">UPDATE ctmis_pilot.ledger_deposit_refund
SET CH_UNIQUE_ID = CONCAT(TREASURY_CODE, CHALLAN_SEQ, CHALLAN_DATE);  </t>
  </si>
  <si>
    <t>UPDATE ctmis_pilot.ledger_deposit_refund A 
JOIN ctmis_pilot.pay_cheque_base B 
ON A.UNIQUE_ID = B.UNIQUE_ID
SET A.source_reference = B.id,
A.source_category = 'CHEQUE'
WHERE A.source_reference IS NULL;</t>
  </si>
  <si>
    <t>UPDATE ctmis_pilot.ledger_deposit_refund A 
JOIN ctmis_pilot.bill_details_base B 
ON A.UNIQUE_ID = B.UNIQUE_ID
SET A.source_reference = B.id,
A.source_category = 'BILLS'
WHERE A.source_reference IS NULL;</t>
  </si>
  <si>
    <t>UPDATE ctmis_pilot.ledger_deposit_refund A 
JOIN  ctmis_pilot.bill_details_base B 
ON A.UNIQUE_ID = B.UNIQUE_ID
SET A.demand = B.demand_number
WHERE A.source_category = 'BILLS'
AND A.demand IS NULL;</t>
  </si>
  <si>
    <t xml:space="preserve">UPDATE ctmis_pilot.ledger_deposit_refund A 
JOIN  ctmis_pilot.pay_cheque_base B 
ON A.UNIQUE_ID = B.UNIQUE_ID
SET A.demand = B.demand_no
WHERE A.source_category = 'CHEQUE';  </t>
  </si>
  <si>
    <t xml:space="preserve">UPDATE ctmis_pilot.ledger_deposit_refund A 
JOIN  ctmis_pilot.bill_details_base B 
ON A.UNIQUE_ID = B.UNIQUE_ID
SET A.department = B.department_id
WHERE A.source_category = 'BILLS';   </t>
  </si>
  <si>
    <t xml:space="preserve">UPDATE ctmis_pilot.ledger_deposit_refund A 
JOIN  ctmis_pilot.pay_cheque_base B 
ON A.source_reference = B.id
SET A.department = B.department_id
WHERE A.source_category = 'CHEQUE';  </t>
  </si>
  <si>
    <t xml:space="preserve">UPDATE ctmis_pilot.ledger_deposit_refund A 
JOIN ctmis_pilot.ledger_deposit B
ON A.CH_UNIQUE_ID = B.CH_UNIQUE_ID
SET A.ledger_deposit = B.id; </t>
  </si>
  <si>
    <t>UPDATE ctmis_pilot.ledger_deposit_refund A 
JOIN ctmis_pilot.ledger_deposit B 
ON A.ledger_deposit = B.id
SET A.source_category = B.source_category
WHERE A.source_category IS NULL;</t>
  </si>
  <si>
    <t xml:space="preserve">UPDATE ctmis_pilot.ledger_deposit_refund A 
JOIN ctmis_pilot.bill_details_base B 
ON A.source_reference = B.id
SET A.ddo = B.ddo_id, 
A.treasury = B.treasury_id
WHERE A.source_category = 'BILLS'; </t>
  </si>
  <si>
    <t xml:space="preserve">UPDATE ctmis_pilot.ledger_deposit_refund A 
JOIN ctmis_pilot.ledger_deposit B 
ON A.ledger_deposit = B.id
SET A.head_of_account = B.head_of_account;      </t>
  </si>
  <si>
    <t xml:space="preserve">UPDATE ctmis_pilot.ledger_deposit_refund A 
JOIN ctmis_pilot.bill_details_base B 
ON A.source_reference = B.id
SET A.head_of_account = B.head_id
WHERE A.source_category = 'BILLS'
AND A.head_of_account IS NULL;   </t>
  </si>
  <si>
    <t xml:space="preserve">UPDATE ctmis_pilot.ledger_deposit_refund A 
JOIN  ctmis_pilot.pay_cheque_base B 
ON A.UNIQUE_ID = B.UNIQUE_ID
JOIN ctmis_pilot.pay_cheque_details C
ON B.id = C.base_id
SET A.head_of_account = C.head_id
WHERE A.source_category = 'CHEQUE'
AND A.head_of_account IS NULL; </t>
  </si>
  <si>
    <t>UPDATE ctmis_pilot.ledger_deposit_refund A 
JOIN ctmis_pilot.ledger_expenditure_source_summary B 
ON A.source_reference = B.source_reference
AND A.source_category = B.source_category
SET A.expenditure_date = B.expenditure_date
WHERE A.source_category = 'BILLS';</t>
  </si>
  <si>
    <t>UPDATE ctmis_pilot.ledger_deposit_refund A 
JOIN ctmis_pilot.ledger_expenditure_source_summary B 
ON A.source_reference = B.source_reference
AND A.source_category = B.source_category
SET A.expenditure_date = B.expenditure_date
WHERE A.source_category = 'CHEQUE';</t>
  </si>
  <si>
    <t>UPDATE ctmis_pilot.ledger_deposit_refund A 
JOIN ctmis_pilot.receipt_base B 
ON A.CH_UNIQUE_ID = B.CH_UNIQUE_ID 
SET A.particulars = B.particulars;</t>
  </si>
  <si>
    <t>UPDATE ctmis_pilot.ledger_deposit_refund A 
JOIN ctmis_pilot.payment_bills B 
ON A.source_reference = B.bill_details_base_id 
SET A.source_payment_bill_id = B.id 
WHERE A.source_category = 'BILLS';</t>
  </si>
  <si>
    <t>UPDATE ctmis_pilot.ledger_deposit_refund A 
JOIN ctmis_pilot.payment_cheque B 
ON A.source_reference = B.pay_cheque_base_id 
SET A.source_payment_cheque_id = B.id 
WHERE A.source_category = 'CHEQUE';</t>
  </si>
  <si>
    <t>UPDATE ctmis_pilot.ledger_deposit_refund A 
JOIN ctmis_pilot.payment_bills B 
ON A.source_payment_bill_id = B.id 
SET A.source_payment_information_id = B.payment_information_id
WHERE A.source_category = 'BILLS';</t>
  </si>
  <si>
    <t>UPDATE ctmis_pilot.ledger_deposit_refund A 
JOIN ctmis_pilot.payment_cheque B 
ON A.source_payment_cheque_id = B.id 
SET A.source_payment_information_id = B.payment_information_id
WHERE A.source_category = 'CHEQUE';</t>
  </si>
  <si>
    <t xml:space="preserve">UPDATE ctmis_pilot.ledger_deposit_refund A 
JOIN ctmis_pilot.bill_details_base B 
ON A.source_reference = B.id
JOIN pfmaster.hierarchy_setup C 
ON (SUBSTRING_INDEX(B.ddo_code, '/', 1) = C.hierarchy_Code) 
SET A.sub_department = C.hierarchy_Id
WHERE A.source_category = 'BILLS';  </t>
  </si>
  <si>
    <t xml:space="preserve">UPDATE ctmis_pilot.ledger_deposit_refund A 
JOIN ctmis_pilot.pay_cheque_base B 
ON A.source_reference = B.id
JOIN pfmaster.hierarchy_setup C 
ON (SUBSTRING_INDEX(B.opr_or_div_code, '/', 1) = C.hierarchy_Code) 
SET A.sub_department = C.hierarchy_Id
WHERE A.source_category = 'CHEQUE';  </t>
  </si>
  <si>
    <t>UPDATE ctmis_pilot.ledger_deposit_refund 
SET demand = null 
WHERE demand = 0
and source_category = 'BILLS';</t>
  </si>
  <si>
    <t>INSERT
	INTO
	ctmis_pilot.ledger_bills_beneficiary(financial_year,
	source_reference,
	source_category,
	source_end_to_end_id,
	bill_details_beneficiary_id,
	treasury_id,
	allowance_amount,
	deduction_amount)
SELECT
	A.financial_year,
	A.id,
	'BILLS',
	A.end_to_end_id,
	A.bill_detail_id,
	A.treasury_id,
	'0.00',
	'0.00'
FROM
	ctmis_pilot.payment_bill_details A;</t>
  </si>
  <si>
    <t>UPDATE ctmis_pilot.ledger_bills_beneficiary A 
JOIN ctmis_pilot.payment_bill_details B 
ON A.source_reference = B.id
JOIN ctmis_pilot.ledger_expenditure_source_summary C 
ON B.payment_bill_id = C.source_payment_bill_id
SET A.source_summary_reference = C.id;</t>
  </si>
  <si>
    <t>UPDATE ctmis_pilot.ledger_bills_beneficiary A 
JOIN ctmis_pilot.ledger_expenditure_source_summary B 
ON A.source_summary_reference = B.id
SET A.demand = B.demand,
A.department = B.department,
A.sub_department = B.sub_department;</t>
  </si>
  <si>
    <t>UPDATE ctmis_pilot.ledger_bills_beneficiary A 
JOIN ctmis_pilot.ledger_expenditure_source_summary B 
ON A.source_summary_reference = B.id
SET A.ddo = B.ddo,
A.head_of_account = B.head_of_account,
A.expenditure_date = B.expenditure_date;</t>
  </si>
  <si>
    <t>UPDATE ctmis_pilot.ledger_bills_beneficiary A 
JOIN ctmis_pilot.ledger_expenditure_source_summary B 
ON A.source_summary_reference = B.id
JOIN ctmis_pilot.bill_details_base C 
ON B.source_reference = C.id
SET A.bill_year = C.pay_year,
A.bill_month = C.pay_month
WHERE B.source_category = 'BILLS';</t>
  </si>
  <si>
    <t>INSERT INTO ctmis_pilot.psai_base(first_name, apen_dod, category_type, state_code, apen_tro_code, bank_account_no, pension_type, ppo_code)
SELECT 
    PENSIONER_NAME,
    DATE_OF_DEATH,
    CTYPE_CODE,
    STATE_CODE,
    TREASURY_CODE,
    BANK_ACCOUNT,
    PTYPE_CODE,
    PPO_CODE
FROM
    ctmis_to_be_inserted.PEN_PPO_1_MST_TO_BE_INSERTED A 
WHERE
    CREATE_DATE&gt;'2023-08-11%' AND APPROVING_AUTHORITY LIKE 'AG%';</t>
  </si>
  <si>
    <t>UPDATE ctmis_pilot.psai_base A
INNER JOIN ctmis_to_be_inserted.PEN_PPO_2_MST_TO_BE_INSERTED B 
ON A.ppo_code = B.PPO_CODE
AND A.apen_tro_code = B.TREASURY_CODE 
SET 
    A.non_qs = B.net_qualifying_service,
    A.designation_description = B.POST_HELD,
    A.ar_city_name = B.DISTRICT,
    A.br_address = B.ADDRESS1,
    A.dob = B.DATE_OF_BIRTH,
    A.ar_address = B.ADDRESS2,
    A.last_pay = B.LAST_PAY_DRAWN,
    A.br_pincode = B.PIN
;</t>
  </si>
  <si>
    <t>UPDATE ctmis_eppo.psai_base A 
SET 
    A.treasury_id = (SELECT 
            B.hierarchy_Id
        FROM
            pfmaster.hierarchy_setup B
        WHERE
            A.apen_tro_code = B.hierarchy_Code);</t>
  </si>
  <si>
    <t xml:space="preserve">UPDATE ctmis_pilot.psai_base A 
JOIN ctmis_direct_porting.PEN_BILL_HDR B 
ON A.ppo_code = B.PPO_CODE
AND A.apen_tro_code = B.TREASURY_CODE
SET A.UNIQUE_ID = B.UNIQUE_ID;
</t>
  </si>
  <si>
    <t>UPDATE ctmis_pilot.bill_details_beneficiary A 
JOIN ctmis_pilot.psai_base B 
ON A.UNIQUE_ID = B.UNIQUE_ID
SET A.beneficiary_id = B.id,
A.beneficiary_type = 'p';</t>
  </si>
  <si>
    <t>UPDATE ctmis_pilot.psai_base A
JOIN pfmaster.hierarchy_setup B 
ON A.treasury_id = B.parent_hierarchy 
JOIN pfmaster.hierarchy_setup C 
ON B.hierarchy_Id = C.parent_hierarchy
JOIN pfmaster.seat_user_alloted D
ON C.hierarchy_Id = D.seat_Id
SET A.accepted_by = D.allot_Id
WHERE C.hierarchy_Code LIKE 'da%'
AND D.active_Status = 'Y';</t>
  </si>
  <si>
    <t>UPDATE ctmis_pilot.psai_base A
JOIN pfmaster.hierarchy_setup B 
ON A.treasury_id = B.parent_hierarchy 
JOIN pfmaster.seat_user_alloted C 
ON B.hierarchy_Id = C.seat_Id
JOIN ctmis_to_be_inserted.PEN_PPO_1_MST_TO_BE_INSERTED D 
ON A.temp_identifier = D.temp_identifier
SET A.approved_by = C.allot_Id
WHERE B.hierarchy_Code LIKE 'to%'
AND C.active_Status = 'Y'
AND D.APPROVED_FLAG = 'Y';</t>
  </si>
  <si>
    <t>INSERT INTO ctmis_pilot.psai_ppo_data(ppo_no, pension_start_date, TREASURY_CODE)
SELECT 
    A.PPO_CODE, A.PENSION_START_DATE, A.TREASURY_CODE
FROM
    ctmis_to_be_inserted.PEN_PPO_1_MST_TO_BE_INSERTED A 
    JOIN ctmis_pilot.psai_base B 
    ON A.PPO_CODE = B.ppo_code
    AND A.TREASURY_CODE = B.apen_tro_code
WHERE
    APPROVING_AUTHORITY LIKE 'AG%'
GROUP BY A.PPO_CODE, A.TREASURY_CODE;</t>
  </si>
  <si>
    <t>UPDATE ctmis_pilot.psai_ppo_data A
JOIN ctmis_to_be_inserted.PEN_PPO_2_MST_TO_BE_INSERTED B
ON A.ppo_no = B.PPO_CODE
AND A.TREASURY_CODE = B.TREASURY_CODE
SET A.commencement_date = B.COMMENCEMENT_DATE,
A.ag_approval_date = B.ISSUE_DATE;</t>
  </si>
  <si>
    <t>UPDATE ctmis_pilot.psai_ppo_data A
JOIN ctmis_pilot.psai_base B 
ON A.ppo_no = B.PPO_CODE
AND A.TREASURY_CODE = B.apen_tro_code 
SET A.psai_base_id = B.id;</t>
  </si>
  <si>
    <t>UPDATE ctmis_pilot.psai_ppo_data A 
JOIN ctmis_direct_migration.pen_pension_breakup_dtl B
ON A.ppo_no = B.ppo_code 
AND A.TREASURY_CODE = B.TREASURY_CODE 
SET A.normal_basic = B.NORMAL_BASIC,
A.super_basic = B.SUPER_BASIC,
A.enhanced_basic = B.ENHANCED_BASIC
WHERE A.temp_identifier IS NOT NULL;</t>
  </si>
  <si>
    <t>INSERT INTO ctmis_pilot.psai_family_details(psai_base_id, member_name, relation_code, guardian_name, dob )
SELECT A.id, B.name, B.relationship_code, B.gardian_name, B.date_of_birth
FROM ctmis_pilot.psai_base A 
JOIN ctmis_direct_migration.pen_nomination_dtl B 
ON A.ppo_code = B.ppo_code 
AND A.apen_tro_code = B.treasury_code ;</t>
  </si>
  <si>
    <t>UPDATE ctmis_pilot.psai_family_details 
SET relation_desc = CASE relation_code 
WHEN 'W' THEN 'WIFE'
WHEN 'H' THEN 'HUSBAND'
WHEN 'M' THEN 'MOTHER'
WHEN 'F' THEN 'FATHER'
WHEN 'S' THEN 'SON'
WHEN 'D' THEN 'DAUGHTER'
END;</t>
  </si>
  <si>
    <t>INSERT
	INTO
	ctmis_eppo.psai_dcrg_details(PPO_CODE,
	TREASURY_CODE,
	dcrg_no,
	gross_gratuity_amt,
	sanctioned_gratuity_amt)
SELECT
	PPO_CODE,
	TREASURY_CODE,
	GPO_NO,
	DCRG_AMOUNT,
	TOKEN_AMOUNT
FROM
	ctmis_direct_migration.pen_dcrg_amount_dtl;</t>
  </si>
  <si>
    <t>UPDATE ctmis_eppo.psai_dcrg_details A 
JOIN ctmis_eppo.psai_base B 
ON A.PPO_CODE = B.ppo_code 
AND A.TREASURY_CODE = B.apen_tro_code 
SET A.psai_base_id = B.id,
A.pensioner_benefit_name = B.first_name ;</t>
  </si>
  <si>
    <t>INSERT INTO ctmis_pilot.kritagyata_base (temp_identifier, employee_id, ppo_code,
 pensioner_name, approve_flag,employee_name,  paid_upto, date_of_death, ctype_code, state_code, 
 life_certificate,treasury_code, create_date, bank_account_no, bill_type, create_id, ptype_code,  
 approving_authority, branch_code, bank_code, pensioner_start_date) 
SELECT 
    temp_identifier,EMPLOYEE_ID,
    PPO_CODE,PENSIONER_NAME,
    APPROVED_FLAG,EMPLOYEE_NAME,
    PAID_UPTO,DATE_OF_DEATH,
    CTYPE_CODE,STATE_CODE,
    LIFE_CERTIFICATE_DATE,TREASURY_CODE,
    CREATE_DATE,BANK_ACCOUNT,
    BILL_TYPE,CREATE_UID,
    PTYPE_CODE,APPROVING_AUTHORITY,
    BRANCH_CODE,BANK_CODE,
    PENSION_START_DATE
FROM
    ctmis_to_be_inserted.PEN_PPO_1_MST_TO_BE_INSERTED
WHERE
    APPROVING_AUTHORITY LIKE 'DP%';</t>
  </si>
  <si>
    <t xml:space="preserve">UPDATE ctmis_pilot.kritagyata_base A  
INNER JOIN ctmis_to_be_inserted.PEN_PPO_2_MST_TO_BE_INSERTED B 
ON (A.ppo_code = B.PPO_CODE
AND A.treasury_code = B.TREASURY_CODE) 
SET 
    A.nationality = B.NATIONALITY,
    A.net_qualifying_service = B.NET_QUALIFYING_SERVICE,
    A.dcrg_molument = B.DCRG_EMOLUMENT,
    A.issue_by = B.ISSUED_BY,
    A.remarks = B.REMARKS,
    A.post_held = B.POST_HELD, A.district = B.DISTRICT,
    A.gross_service = B.GROSS_SERVICE,
    A.date_of_entryin_service = B.DATE_OF_ENTRY_INTO_SERVICE,
    A.issue_date = B.ISSUE_DATE,A.retirement_age = B.RETIREMENT_AGE,
    A.commencement_date = B.COMMENCEMENT_DATE,
    A.address1 = B.ADDRESS1,A.date_of_birth = B.DATE_OF_BIRTH,
    A.address2 = B.ADDRESS2,A.last_pay_drawn = B.LAST_PAY_DRAWN,
    A.create_date = B.CREATE_DATE,A.pin = B.PIN,
    A.religion = B.RELIGION,A.average_emolument = B.AVERAGE_EMOLUMENT,
    A.father_husband_name = B.FATHER_HUSBAND_NAME,
    A.create_id = B.CREATE_UID,
    A.super_annuation = B.SUPER_ANNUATION; </t>
  </si>
  <si>
    <t>UPDATE ctmis_pilot.kritagyata_base A
INNER JOIN pfmaster.hierarchy_setup B 
ON A.treasury_code = B.hierarchy_Code 
SET A.treasury_id = B.hierarchy_Id;</t>
  </si>
  <si>
    <t>UPDATE ctmis_pilot.kritagyata_base A
JOIN pfmaster.hierarchy_setup B 
ON A.treasury_id = B.parent_hierarchy 
JOIN pfmaster.hierarchy_setup C 
ON B.hierarchy_Id = C.parent_hierarchy
JOIN pfmaster.seat_user_alloted D
ON C.hierarchy_Id = D.seat_Id
SET A.accepted_by = D.allot_Id
WHERE C.hierarchy_Code LIKE 'accnt%'
AND D.active_Status = 'Y';</t>
  </si>
  <si>
    <t>UPDATE ctmis_pilot.kritagyata_base A
JOIN pfmaster.hierarchy_setup B 
ON A.treasury_id = B.parent_hierarchy 
JOIN pfmaster.seat_user_alloted C 
ON B.hierarchy_Id = C.seat_Id
JOIN ctmis_to_be_inserted.PEN_PPO_1_MST_TO_BE_INSERTED D 
ON A.temp_identifier = D.temp_identifier
SET A.approved_by = C.allot_Id
WHERE B.hierarchy_Code LIKE 'to%'
AND C.active_Status = 'Y'
AND D.APPROVED_FLAG = 'Y';</t>
  </si>
  <si>
    <t>INSERT INTO ctmis_pilot.kritagyata_family_record(temp_identifier,  with_effective_from, effective_upto, 
enhancement_type, active_flag, create_uid, create_date,treasury_code,ppo_code )
SELECT 
    A.temp_identifier,
    A.WITH_EFFECT_FROM,
    A.EFFECTIVE_UPTO,
    A.ENHANCEMENT_TYPE,
    A.ACTIVE_FLAG,
    A.CREATE_UID,
    A.CREATE_DATE,
    A.TREASURY_CODE,
    A.PPO_CODE
FROM ctmis_direct_migration.pen_family_records_dtl A
JOIN ctmis_pilot.kritagyata_base B 
ON A.PPO_CODE = B.ppo_code
AND A.TREASURY_CODE = B.treasury_code;</t>
  </si>
  <si>
    <t>UPDATE ctmis_pilot.kritagyata_family_record A
INNER JOIN ctmis_pilot.kritagyata_base B 
ON (A.ppo_code = B.ppo_code
AND A.treasury_code = B.treasury_code) 
SET A.kritagyata_base_id = B.id;</t>
  </si>
  <si>
    <t>INSERT INTO ctmis_pilot.kritagyata_nomination
(temp_identifier, active_flag, relationship_code, guardian_name, nominee_name, pension_paid_upto, sl_no,
sex_code, create_date, create_uid, date_of_birth, pension_start_date, ppo_code, treasury_code)
SELECT 
    B.temp_identifier,
    B.ACTIVE_FLAG,
    B.RELATIONSHIP_CODE,
    B.GARDIAN_NAME,
    B.NAME,
    B.PENSION_PAID_UPTO,
    B.SL_NO,
    B.SEX_CODE,
    B.CREATE_DATE,
    B.CREATE_UID,
    B.DATE_OF_BIRTH,
    B.pension_start_date,
    B.PPO_CODE,
    B.TREASURY_CODE
FROM ctmis_direct_migration.pen_nomination_dtl B
JOIN ctmis_pilot.kritagyata_base A 
ON A.ppo_code = B.PPO_CODE
AND A.treasury_code = B.TREASURY_CODE;</t>
  </si>
  <si>
    <t>UPDATE ctmis_pilot.kritagyata_nomination A
INNER JOIN ctmis_pilot.kritagyata_base B 
ON (A.ppo_code = B.ppo_code
AND A.treasury_code = B.treasury_code) 
SET A.kritagyata_base_id = B.id;</t>
  </si>
  <si>
    <t>INSERT INTO ctmis_pilot.kritagyata_nonqualifying_service
(from_date, create_date, modified_uid, to_date, create_uid, reason_code, remarks, modified_date, treasury_code ,ppo_code)
SELECT 
    B.FROM_DATE,
    B.CREATE_DATE,
    B.MODIFIED_UID,
    B.TO_DATE,
    B.CREATE_UID,
    B.REASON_CODE,
    B.REMARKS,
    B.MODIFIED_DATE,
    B.TREASURY_CODE,
    B.PPO_CODE
FROM ctmis_direct_porting.PEN_NON_QUALIFYING_SERVICE_DTL B
JOIN ctmis_pilot.kritagyata_base A 
ON A.ppo_code = B.PPO_CODE
AND A.treasury_code = B.TREASURY_CODE;</t>
  </si>
  <si>
    <t>UPDATE ctmis_pilot.kritagyata_nonqualifying_service A
INNER JOIN ctmis_pilot.kritagyata_base B 
ON (A.ppo_code = B.ppo_code
AND A.treasury_code = B.treasury_code) 
SET A.kritagyata_base_id = B.id;</t>
  </si>
  <si>
    <t>INSERT INTO ctmis_pilot.kritagyata_provisional_details
(from_date, to_date, gross, basic, modified_date, medical_allowance, create_date, 
dearness_relief, modified_uid, create_uid, interim_relief, ppo_code, treasury_code)
SELECT 
    B.FROM_DATE,
    B.TO_DATE,
    B.GROSS,
    B.BASIC,
    B.MODIFIED_DATE,
    B.MEDICAL_ALLOWANCE,
    B.CREATE_DATE,
    B.DEARNESS_RELIEF,
    B.MODIFIED_UID,
    B.CREATE_UID,
    B.INTERIM_RELIEF,
    B.PPO_CODE,
    B.TREASURY_CODE
FROM ctmis_direct_porting.PEN_PROVISIONAL_PENSION_DTL B 
JOIN ctmis_pilot.kritagyata_base A 
ON A.ppo_code = B.PPO_CODE
AND A.treasury_code = B.TREASURY_CODE;</t>
  </si>
  <si>
    <t>UPDATE ctmis_pilot.kritagyata_provisional_details A
INNER JOIN ctmis_pilot.kritagyata_base B 
ON (A.ppo_code = B.ppo_code
AND A.treasury_code = B.treasury_code) 
SET A.kritagyata_base_id = B.id;</t>
  </si>
  <si>
    <t>INSERT INTO ctmis_pilot.kritagyata_breakup_details 
(effective_date, normal_basic, enhanced_ir, super_gross, super_others, remarks, normal_gross, 
super_ma, sl_no, super_basic, enhanced_gross, modified_uid, normal_dr, normal_dp, enhanved_others, super_dp,
 super_dr, normal_ma, enhanced_dr, enhanced_dp, super_ir, disability_element, enhanced_ma, normal_others, modified_date, 
 create_date, normal_ir, create_uid, enhanced_basic, ppo_code, treasury_code)
SELECT 
    B.EFFECTIVE_DATE,
    B.NORMAL_BASIC,
    B.ENHANCED_IR,
    B.SUPER_GROSS,
    B.SUPER_OTHERS,
    B.REMARKS,
    B.NORMAL_GROSS,
    B.SUPER_MA,
    B.SL_NO,
    B.SUPER_BASIC,
    B.ENHANCED_GROSS,
    B.MODIFIED_UID,
    B.NORMAL_DR,
    B.NORMAL_DP,
    B.ENHANCED_OTHERS,
    B.SUPER_DP,
    B.SUPER_DR,
    B.NORMAL_MA,
    B.ENHANCED_DR,
    B.ENHANCED_DP,
    B.SUPER_IR,
    B.DISABLITY_ELEMENT,
    B.ENHANCED_MA,
    B.NORMAL_OTHERS,
    B.MODIFIED_DATE,
    B.CREATE_DATE,
    B.NORMAL_IR,
    B.CREATE_UID,
    B.ENHANCED_BASIC,
    B.PPO_CODE,
    B.TREASURY_CODE
FROM ctmis_direct_porting.PEN_PENSION_BREAKUP_DTL B
JOIN ctmis_pilot.kritagyata_base A 
ON A.ppo_code = B.PPO_CODE
AND A.treasury_code = B.TREASURY_CODE;</t>
  </si>
  <si>
    <t>UPDATE ctmis_pilot.kritagyata_breakup_details A
INNER JOIN ctmis_pilot.kritagyata_base B 
ON (A.ppo_code = B.ppo_code
AND A.treasury_code = B.treasury_code) 
SET A.kritagyata_base_id = B.id;</t>
  </si>
  <si>
    <t>UPDATE ctmis_pilot.kritagyata_base A 
JOIN ctmis_direct_porting.PEN_BILL_HDR B 
ON A.ppo_code = B.PPO_CODE
AND A.treasury_code = B.TREASURY_CODE
SET A.UNIQUE_ID = B.UNIQUE_ID;</t>
  </si>
  <si>
    <t>UPDATE ctmis_pilot.bill_details_beneficiary A 
JOIN ctmis_pilot.kritagyata_base B 
ON A.UNIQUE_ID = B.UNIQUE_ID
SET A.beneficiary_id = B.id,
A.beneficiary_type = 'K';</t>
  </si>
  <si>
    <t>INSERT
	INTO
	ctmis_pilot.bills_nps_deduction(ppan,
	year,
	PAY_MONTH,
	TOKEN_NUMBER,
	TOKEN_DATE,
	TREASURY_CODE,
	CHALLAN_SEQ,
	CHALLAN_DATE,
	DDO_CODE,
	TRANS_ID,	
	type,
	employee_contribution_percent,
	employer_contribution_percent,
	employee_contribution,
	employer_contribution,
	temp_identifier,
	UNIQUE_ID)
SELECT
	A.EMPLOYEE_ID,
	A.PAY_YEAR,
	A.PAY_MONTH,
	A.TOKEN_NUMBER,
	A.TOKEN_DATE,
	A.TREASURY_CODE,
	A.CHALLAN_SEQ,
	A.CHALLAN_DATE,
	A.DDO_CODE,
	A.TRANSACTION_ID,
	'R',
	10,
	14,
	A.AMOUNT,
	A.GOVT_CONTR,
	A.temp_identifier,
	A.UNIQUE_ID
FROM
	ctmis_to_be_inserted.RCT_NPS_SUBSCRIBERS_DTL_TO_BE_INSERTED A ;</t>
  </si>
  <si>
    <t>INSERT
	INTO
	ctmis_pilot.bills_nps_deduction(ppan,
	year,
	PAY_MONTH,
	TOKEN_NUMBER,
	TOKEN_DATE,
	TREASURY_CODE,
	CHALLAN_SEQ,
	CHALLAN_DATE,
	DDO_CODE,
	TRANS_ID,	
	type,
	employee_contribution_percent,
	employer_contribution_percent,
	employee_contribution,
	employer_contribution,
	temp_identifier,
 UNIQUE_ID)
SELECT
	A.EMPLOYEE_ID,
	A.PAY_YEAR,
	A.PAY_MONTH,
	A.TOKEN_NUMBER,
	A.TOKEN_DATE,
	A.TREASURY_CODE,
	A.CHALLAN_SEQ,
	A.CHALLAN_DATE,
	A.DDO_CODE,
	A.TRANSACTION_ID,
	'A',
	10,
	14,
	A.AMOUNT,
	A.GOVT_CONTR,
	A.temp_identifier,
UNIQUE_ID
FROM
	ctmis_to_be_inserted.RCT_NPS_SUBSCRIBERS_ARR_DTL_TO_BE_INSERTED A ;</t>
  </si>
  <si>
    <t xml:space="preserve">UPDATE ctmis_pilot.bills_nps_deduction 
SET UNIQUE_ID = CONCAT(TREASURY_CODE, TOKEN_NUMBER, TOKEN_DATE); </t>
  </si>
  <si>
    <t xml:space="preserve">UPDATE ctmis_pilot.bills_nps_deduction A
SET A.month =
CASE A.PAY_MONTH
                WHEN 'Jan' THEN 1
                WHEN 'Feb' THEN 2
                WHEN 'Mar' THEN 3
                WHEN 'Apr' THEN 4
                WHEN 'May' THEN 5
                WHEN 'Jun' THEN 6
                WHEN 'Jul' THEN 7
                WHEN 'Aug' THEN 8
                WHEN 'Sep' THEN 9
                WHEN 'Oct' THEN 10
                WHEN 'Nov' THEN 11
                WHEN 'Dec' THEN 12
                ELSE NULL
END WHERE A.month IS NULL ; </t>
  </si>
  <si>
    <t>UPDATE ctmis_pilot.bills_nps_deduction A 
JOIN ctmis_direct_porting.PRA_EMPLOYEE_MST B 
ON A.ppan = B.EMPLOYEE_ID 
SET A.pran = B.PRAN;</t>
  </si>
  <si>
    <t>UPDATE ctmis_pilot.bills_nps_deduction A 
JOIN ctmis_pilot.bill_details_base B
ON CONCAT(A.UNIQUE_ID,'.000') = B.UNIQUE_ID
SET A.bill_id = B.id ;</t>
  </si>
  <si>
    <t xml:space="preserve">ALTER TABLE ctmis_pilot.bills_nps_deduction 
ADD COLUMN STATUS_TEMP VARCHAR(5) DEFAULT NULL; </t>
  </si>
  <si>
    <t>UPDATE ctmis_pilot.bills_nps_deduction A 
JOIN ctmis_to_be_inserted.RCT_NPS_SUBSCRIBERS_DTL_TO_BE_INSERTED B 
ON A.temp_identifier = B.temp_identifier 
SET A.STATUS_TEMP = B.UPLOAD_FLG
WHERE A.type = 'R';</t>
  </si>
  <si>
    <t>UPDATE ctmis_pilot.bills_nps_deduction A 
JOIN ctmis_to_be_inserted.RCT_NPS_SUBSCRIBERS_ARR_DTL_TO_BE_INSERTED B 
ON A.temp_identifier = B.temp_identifier 
SET A.STATUS_TEMP = B.UPLOAD_STATUS
WHERE A.type = 'A';</t>
  </si>
  <si>
    <t>UPDATE ctmis_pilot.bills_nps_deduction A
JOIN pfmaster.hierarchy_setup B 
ON A.TREASURY_CODE = B.hierarchy_Code 
SET A.treasury_id = B.hierarchy_Id ;</t>
  </si>
  <si>
    <t>UPDATE ctmis_pilot.bills_nps_deduction m 
SET m.ddo_id = (SELECT hierarchy_Id
FROM pfmaster.hierarchy_setup
WHERE hierarchy_Code = CONCAT(m.TREASURY_CODE, m.ddo_code)) ;</t>
  </si>
  <si>
    <t>UPDATE ctmis_pilot.bills_nps_deduction A 
JOIN probityfinancials.eis_data B 
ON A.ppan = B.gpf_or_ppan_no
SET A.employee_id = B.id;</t>
  </si>
  <si>
    <t>UPDATE ctmis_pilot.bills_nps_deduction A 
JOIN ctmis_pilot.bill_details_beneficiary B 
ON A.ppan = B.beneficiary_code
SET A.bill_beneficiary_id = B.id;</t>
  </si>
  <si>
    <t>INSERT
	INTO
	ctmis_pilot.bills_nps_contribution_base(transaction_id,
	batch_id,
	file_reference_number,
	year,
	month)
SELECT
	A.TRANSACTION_ID,
	A.BATCH_ID,
	A.FILE_REF_NO,
	A.ACC_YEAR,
	A.ACC_MONTH
FROM
	ctmis_direct_porting.NSDL_CONTR_UPLOAD_MST A
WHERE
	A.TRANSACTION_ID IS NOT NULL;</t>
  </si>
  <si>
    <t>INSERT
	INTO
	ctmis_pilot.bills_nps_contribution_details(bill_nps_deduction_id)
SELECT
	id
from
	ctmis_pilot.bills_nps_deduction ;</t>
  </si>
  <si>
    <t>UPDATE ctmis_pilot.bills_nps_contribution_details A 
JOIN ctmis_pilot.bills_nps_deduction B 
ON A.bill_nps_deduction_id = B.id
JOIN ctmis_pilot.bills_nps_contribution_base C 
ON B.TRANS_ID = C.transaction_id
SET A.bill_nps_contribution_base_id = C.id;</t>
  </si>
  <si>
    <t>INSERT
	INTO
	ctmis_pilot.pay_grade_master ( post_name,
	post_code,
	grade,
	pay_scale,
	direc_id,
	dept_id,
	updated_by,
	updated_on,
	created_date,
	direc_code,
	dept_code,
	UNIQUE_ID )  
SELECT
	POST_NAME,
	POST_NAME_CODE,
	GRADE,
	PAY_SCALE,
	null,
	null,
	null,
	MODIFIED_DATE,
	CREATE_DATE,
	SUB_DEPARTMENT_CODE,
	DEPARTMENT_CODE,
	UNIQUE_ID
FROM
	ctmis_to_be_inserted.PAY_GRADE_MST_TO_BE_INSERTED ;</t>
  </si>
  <si>
    <t>UPDATE ctmis_pilot.pay_grade_master m 
SET  m.direc_id = (SELECT hierarchy_Id
FROM pfmaster.hierarchy_setup
WHERE hierarchy_Code = m.direc_code)
WHERE m.direc_id IS NULL;</t>
  </si>
  <si>
    <t>UPDATE
	ctmis_pilot.pay_grade_master m
SET
	m.dept_id = (
	SELECT
		hierarchy_Id
	FROM
		pfmaster.hierarchy_setup
	WHERE
		hierarchy_Code = m.dept_code)
WHERE
	m.dept_id IS NULL;</t>
  </si>
  <si>
    <t>UPDATE
	ctmis_pilot.pay_grade_master p
JOIN pfmaster.hierarchy_flow f
JOIN pfmaster.hierarchy_setup h 
ON
	f.above_Hierarchy = h.hierarchy_Id 
SET
	dept_id = h.hierarchy_Id
WHERE
	category = 'D'
	AND f.below_Hierarchy = p.direc_id
	AND p.dept_id IS NULL;</t>
  </si>
  <si>
    <t>DELETE FROM ctmis_dataset.pay_grade_master 
WHERE id NOT IN (SELECT MIN(id)
FROM ctmis_dataset.pay_grade_master
GROUP BY post_code, direc_code, grade);</t>
  </si>
  <si>
    <t>INSERT
	INTO
	ctmis_pilot.post_sanction_mapping (no_of_staff,
	sanction_no,
	sanction_date,
	expiry_date,
	created_on,
	ddo_id,
	treasury_id,
	updated_by,
	updated_on,
	active_status,
	post_code,
	category_code,
	type_code,
	treasury_code,
	ddo_code,
	direc_code,
	GRADE,
 UNIQUE_CODE)  
SELECT
	NUMBER_OF_STAFF,
	SANCTION_NUMBER,
	SANCTION_DATE,
	EXPIRY_DATE,
	CREATE_DATE,
	null,
	null,
	null,
	MODIFIED_DATE,
	'Y',
	POST_NAME_CODE,
	CATEGORY_CODE,
	POST_TYPE,
	TREASURY_CODE,
	DDO_CODE,
	SUB_DEPARTMENT_CODE,
	GRADE,
 UNIQUE_CODE
FROM
	treasury_temp.PAY_SANCTION_MST;</t>
  </si>
  <si>
    <t>UPDATE ctmis_pilot.post_sanction_mapping m 
SET m.direc_id = (SELECT hierarchy_Id
FROM pfmaster.hierarchy_setup
WHERE hierarchy_Code = m.direc_code)
WHERE m.direc_id IS NULL;</t>
  </si>
  <si>
    <t>UPDATE ctmis_pilot.post_sanction_mapping m 
SET m.post_category = (SELECT g.id
FROM probityfinancials.emp_group g
WHERE g.id = m.category_code)
WHERE m.post_category IS NULL;</t>
  </si>
  <si>
    <t>UPDATE ctmis_pilot.post_sanction_mapping m 
SET m.treasury_id = (SELECT hierarchy_Id
FROM pfmaster.hierarchy_setup
WHERE hierarchy_Code = m.treasury_code)
WHERE m.treasury_id IS NULL;</t>
  </si>
  <si>
    <t>UPDATE ctmis_pilot.post_sanction_mapping m 
SET m.ddo_id = (SELECT hierarchy_Id
FROM pfmaster.hierarchy_setup
WHERE hierarchy_Code = 
CONCAT(m.treasury_code, '/', m.ddo_code))
WHERE m.ddo_id IS NULL;</t>
  </si>
  <si>
    <t>UPDATE ctmis_pilot.post_sanction_mapping 
SET 
    post_type = CASE
        WHEN type_code = 'P' THEN 1
        WHEN type_code = 'T' THEN 2
        WHEN type_code = 'A' THEN 3
        WHEN type_code = 'C' THEN 4
    END;</t>
  </si>
  <si>
    <t>UPDATE ctmis_pilot.post_sanction_mapping m 
SET m.post_id = (SELECT g.id
FROM ctmis_pilot.pay_grade_master g
WHERE g.post_code = m.post_code
AND g.direc_code = m.direc_code
AND g.grade = m.GRADE) ;</t>
  </si>
  <si>
    <t>INSERT
INTO
ctmis_pilot.month_end_balance(TREASURY_CODE,
YEAR,
MONTH,
MAJOR_HEAD,
SUB_MAJOR_HEAD,
MINOR_HEAD,
CUM_PAYMENT_PREV,
CUM_RECEIPT_PREV,
CUM_PAYMENT,
CUM_RECEIPT,
PAYMENT,
RECEIPT,
PAY_VOUCHER,
REC_VOUCHER,
TREASURY_ID,
ENTRY_DATE,
LAST_UPDATED_ON)
SELECT
TREASURY_CODE,
YEAR,
MONTH,
MAJOR_HEAD,
SUBMAJOR_HEAD,
MINOR_HEAD,
CUM_PAYMENT_PREV,
CUM_RECEIPT_PREV,
CUM_PAYMENT,
CUM_RECEIPT,
PAYMENT,
RECEIPT,
PAY_VOUCHERS,
REC_VOUCHERS,
NULL,
CURRENT_TIMESTAMP(),
CURRENT_TIMESTAMP()
FROM ctmis_to_be_inserted.MONTH_END_BALANCE_TO_BE_INSERTED
WHERE TREASURY_CODE IN ('KKJ','AKM') AND MONTH &gt; 3 
AND YEAR = 2023;</t>
  </si>
  <si>
    <t>UPDATE ctmis_master.month_end_balance m
SET m.treasury_id = ( SELECT hierarchy_Id
FROM pfmaster.hierarchy_setup
WHERE hierarchy_Code = m.treasury_code)
WHERE m.treasury_id IS NULL;</t>
  </si>
  <si>
    <t>UPDATE ctmis_master.month_end_balance 
SET payment = 0 
WHERE payment is null;
UPDATE ctmis_master.month_end_balance 
SET receipt  = 0 
WHERE receipt is null;</t>
  </si>
  <si>
    <t>UPDATE ctmis_master.month_end_balance 
SET pay_voucher  = 0 
WHERE pay_voucher  is null;
UPDATE ctmis_master.month_end_balance 
SET rec_voucher  = 0 
WHERE rec_voucher  is null;</t>
  </si>
  <si>
    <t>month_end_balance_headwise</t>
  </si>
  <si>
    <t>INSERT INTO ctmis_pilot.month_end_balance_headwise(treasury_id, year, month,
head_id, payment, receipt, opening_balance, lapsed_deposit)
SELECT A.treasury, YEAR(A.receipt_date), month(A.receipt_date), A.head_of_account, '0', sum(A.amount), '0','0'
FROM ctmis_pilot.ledger_receipts A 
JOIN ctmis_pilot.receipt_base C 
ON A.source_reference = C.id 
JOIN probityfinancials.heads B 
ON A.head_of_account = B.head_id 
WHERE (C.transfer_flag NOT IN ('A', 'P') OR C.transfer_flag IS NULL)
GROUP BY A.head_of_account;</t>
  </si>
  <si>
    <t>INSERT INTO ctmis_pilot.month_end_balance_headwise(treasury_id, year, month,
head_id, payment, receipt, opening_balance, lapsed_deposit)
SELECT A.treasury, YEAR(A.expenditure_date), month(A.expenditure_date), 
A.head_of_account, SUM(gross_amount-(deduction_amount_ag+deduction_amount_pension)), '0', '0','0'
FROM ctmis_pilot.ledger_expenditure_source_summary A 
JOIN probityfinancials.heads B 
ON A.head_of_account = B.head_id 
WHERE A.head_of_account NOT IN (
SELECT head_id FROM ctmis_pilot.month_end_balance_headwise)
GROUP BY A.head_of_account;</t>
  </si>
  <si>
    <t>UPDATE ctmis_pilot.month_end_balance_headwise A 
JOIN ctmis_pilot.ledger_expenditure_source_summary B
ON A.head_id = B.head_of_account 
SET A.payment = (B.gross_amount-(B.deduction_amount_ag+B.deduction_amount_pension))
WHERE A.payment = 0;</t>
  </si>
  <si>
    <t>pfms.states_lgd</t>
  </si>
  <si>
    <t>INSERT INTO pfms.states_lgd(state_Lgd_Code , state_Name, status, created_On , updated_On)
	 SELECT
	A.STATELGDCODE,
	A.STATENAME,
	A.APIRESPONSESTATUS,
	A.CREATE_DATE,
	A.MODIFIED_DATE
	FROM
	treasury_temp.PFMS_STATELGDCODE A;</t>
  </si>
  <si>
    <t>pfms.districts_lgd</t>
  </si>
  <si>
    <t>INSERT INTO pfms.districts_lgd(state_Lgd_Code , state_Name, district_Lgd_Code, district_Name , status , created_On , updated_On)
	 SELECT
	A.STATELGDCODE,
	A.STATENAME,
	A.DISTRICTLGDCODE,
	A.DISTRICTNAME,
	A.APIRESPONSESTATUS,
	A.CREATE_DATE,
	A.MODIFIED_DATE
	FROM
	treasury_temp.PFMS_DISTRICT_LGD_CODE A;</t>
  </si>
  <si>
    <t>pfms.blocks_lgd</t>
  </si>
  <si>
    <t>INSERT INTO pfms.blocks_lgd(state_Lgd_Code , state_Name, district_Lgd_Code, district_Name , block_Lgd_Code, block_Name, status , created_On , updated_On)
	 SELECT
	A.STATELGDCODE,
	A.STATENAME,
	A.DISTRICTLGDCODE,
	A.DISTRICTNAME,
	A.BLOCKLGDCODE,
	A.BLOCKNAME,
	A.APIRESPONSESTATUS,
	A.CREATE_DATE,
	A.MODIFIED_DATE
	FROM
	treasury_temp.PFMS_BLOCK_LGD_CODE A;</t>
  </si>
  <si>
    <t>pfms.panchayats_lgd</t>
  </si>
  <si>
    <t>INSERT INTO pfms.panchayats_lgd(state_Lgd_Code, state_Name, district_Lgd_Code, district_Name, block_Lgd_Code, block_Name, panchayat_Lgd_Code, panchayat_Name, status , created_On , updated_On)
	 SELECT
	A.STATELGDCODE,
	A.STATENAME,
	A.DISTRICTLGDCODE,
	A.DISTRICTNAME,
	A.BLOCKLGDCODE,
	A.BLOCKNAME,
	A.PANCHAYATLGDCODE,
	A.PANCHAYATNAME,
	A.APIRESPONSESTATUS,
	A.CREATE_DATE,
	A.MODIFIED_DATE
	FROM
	treasury_temp.PFMS_PANCHAYAT_LGD_CODE A;</t>
  </si>
  <si>
    <t>pfms.bank_master_details</t>
  </si>
  <si>
    <t>INSERT INTO pfms.bank_master_details(bank_Id, bank_Name, bank_Status, bank_IIN_Number, status, created_On, updated_On)
	 SELECT
	A.BANKID,
	A.BANKNAME,
	A.BANKSTATUS,
	A.BANKIINNUMBER,
	A.APIRESPONSESTATUS,
	A.CREATE_DATE,
	A.MODIFIED_DATE
	FROM
	treasury_temp.PFMS_BANK_DETAILS_MST A;</t>
  </si>
  <si>
    <t>pfms.bank_branch_details</t>
  </si>
  <si>
    <t>INSERT INTO pfms.bank_branch_details(branch_Id, bank_Id, bank_Name, branch_Code, ifsc, branch_Address, state, district, bank_Status, 
	branch_Status, created_Date, status, created_On, updated_On)
	 SELECT
	A.BRANCHID,
	A.BANKID,
	A.BANKNAME,
	A.BRANCHCODE,
	A.IFSCCODE,
	A.BRANCHADDRESS,
	A.STATE,
	A.DISTRICT,
	A.BANKSTATUS,
	A.BRANCHSTATUS,
	A.ENTRYDATE,
	A.APIRESPONSESTATUS,
	A.CREATE_DATE,
	A.MODIFIED_DATE
	FROM
	treasury_temp.PFMS_BANK_BRANCH_DETAILS A;</t>
  </si>
  <si>
    <t>pfms.scheme_component</t>
  </si>
  <si>
    <t>INSERT INTO pfms.scheme_component(scheme_code, scheme_name, component_code, component_name, entry_date, api_response_status, created_on, updated_on)
	 SELECT
	A.SCHEMECODE,
	A.SCHEMENAME,
	A.COMPONENTCODE,
	A.COMPONENTNAME,
	A.ENTRYDATE,
	A.APIRESPONSESTATUS,
	A.CREATE_DATE,
	A.MODIFIED_DATE
	FROM
	treasury_temp.PFMS_COMPONENT_DETAILS A;</t>
  </si>
  <si>
    <t>pfms.scheme_hierarchy</t>
  </si>
  <si>
    <t>INSERT INTO pfms.scheme_hierarchy(scheme_code, hierarchy_name, hierarchy_location, hierarchy_level_order, entry_date, api_response_status, created_on, updated_on)
	 SELECT
	A.STATESCHEMECODE,
	A.HIERARCHYNAME,
	A.HIERARCHYLOCATION,
	A.HIERARCHYLEVELORDER,
	A.ENTRYDATE,
	A.APIRESPONSESTATUS,
	A.CREATE_DATE,
	A.MODIFIED_DATE
	FROM
	treasury_temp.PFMS_SCHEME_HIERARCHY_DETAILS A;</t>
  </si>
  <si>
    <t>pfms.sna_detail</t>
  </si>
  <si>
    <t>INSERT INTO pfms.sna_detail(state_scheme_code, central_scheme_code, sna, center_share, state_share, sna_unique_agency_code, sna_agency_name, sna_account_number, 
	sna_bank_name, sna_ifsc_code, state, api_response_status, created_on, updated_on)
	 SELECT
	A.STATESCHEMECODE,
	A.CENTRALSCHEMECODE,
	A.SNA,
	A.CENTERSHARE,
	A.STATESHARE,
	A.SNAUNIQUEAGENCYCODE,
	A.SNAAGENCYNAME,
	A.SNAACCOUNTNUMBER,
	A.BANKNAME,
	A.IFSCCODE,
	A.STATE,
	A.APIRESPONSESTATUS,
	A.CREATE_DATE,
	A.MODIFIED_DATE
	FROM
	treasury_temp.PFMS_SNA_ACCOUNT_DETAILS A;</t>
  </si>
  <si>
    <t>pfms.agency_mapping</t>
  </si>
  <si>
    <t>INSERT INTO pfms.agency_mapping(parent_agency_code, parent_agency_name, parent_bank_name, parent_ifsc_code, parent_account_number, scheme_hierarchy_level,
	child_agency_code, child_agency_name, child_bank_name, child_ifsc_code, child_account_number, entry_date, status, api_response_status, scheme_code, created_on, updated_on)
	 SELECT
	A.PARENTAGENCYCODE,
	A.PARENTAGENCYNAME,
	A.PARENTBANKNAME,
	A.PARENTIFSCCODE,
	A.PARENTACCOUNTNUMBER,
	A.SCHEMEHIERARCHYLEVEL,
	A.CHILDAGENCYCODE,
	A.CHILDAGENCYNAME,
	A.CHILDBANKNAME,
	A.CHILDIFSCCODE,
	A.CHILDACCOUNTNUMBER,
	A.ENTRYDATE,
	A.STATUS,
	A.APIRESPONSESTATUS,
	A.SCHEMECODE,
	A.CREATE_DATE,
	A.MODIFIED_DATE
	FROM
	treasury_temp.PFMS_AGENCY_DETAILS A;</t>
  </si>
  <si>
    <t>pfms.budget_data_details</t>
  </si>
  <si>
    <t>INSERT INTO pfms.budget_data_details(id, ind, fin_year_1, fin_year_2, state_code, budget_code,
	object_head_code, goi_share, state_share, amount, state_budget_unique_id, remarks, status)
	 SELECT
	A.temp_identifier,
	A.IND,
	A.FIN_YEAR1,
	A.FIN_YEAR2,
	A.STATE_CODE,
	A.BUDGET_CODE,
	A.OBJECT_HEAD,
	A.GOI_SHARE,
	A.STATE_SHARE,
	A.AMOUNT,
	A.STATE_BUDGET_ID,
	A.REMARKS,
	A.STATUS
	FROM
	treasury_temp.PFMS_BUDGET A;</t>
  </si>
  <si>
    <t>update pfms.budget_data_details a set a.created_on = (select FILENAME from treasury_temp.PFMS_BUDGET b where b.temp_identifier = a.id);</t>
  </si>
  <si>
    <t>update pfms.budget_data_details a set a.pfms_message_id = (select id from pfms.pfms_message_base b where b.message_id = substring_index(a.created_on , '.xml', 1));</t>
  </si>
  <si>
    <t>update pfms.budget_data_details set created_on = null;</t>
  </si>
  <si>
    <t>pfms.release_data_details</t>
  </si>
  <si>
    <t>INSERT INTO pfms.release_data_details(fin_year_1, fin_year_2, state_code, budget_code,
	object_head_code, ddo_code, total_grant_released, date_of_release, release_type, state_rel_unique_id, remarks, status, created_on, CEILING_NUMBER, CEILING_DATE,
    	CEILING_APPLICABLE, temp_identifier)
	 SELECT
	A.FIN_YEAR1,
	A.FIN_YEAR2,
	A.STATECODE,
	A.BUDGETCODE,
	A.OBJECTHEADCODE,
	A.DDOCODE,
	A.TOTALGRANT_RELEASE,
	A.DATE_OF_RELEASE,
	A.RELEASE_TYPE,
	A.STATE_UNIQUE_ID,
	A.REMARKS,
	A.STATUS,
	A.CREATE_DATE,
    	A.CELLING_NUMBER,
    	A.CELLING_DATE,
    	A.CEELING_APPLICABLE,
    	A.temp_identifier
	FROM
	ctmis_direct_porting.PFMS_RELEASE A;</t>
  </si>
  <si>
    <t>// insert filename in remarks column to match the message id
update pfms.release_data_details a set a.test = (select substring_index(b.FILENAME , '.xml', 1) from ctmis_direct_porting.PFMS_RELEASE b 
where b.temp_identifier =  a.temp_identifier);</t>
  </si>
  <si>
    <t>update pfms.release_data_details a set a.pfms_message_id = (select id from pfms.pfms_message_base b where b.message_id = a.test);</t>
  </si>
  <si>
    <t>After pfms.pfms_message_base</t>
  </si>
  <si>
    <t>pfms.scheme_code</t>
  </si>
  <si>
    <t>INSERT INTO pfms.scheme_code(id, state_scheme_code, central_scheme_code, central_scheme_name, state_share, center_share, fin_year, dept_code, 
	dept_name, object_code, central_budget_code, state_budget_code, scheme_type, mapped, remarks, share_expenditure, created_on, updated_on, 
	flag_api, validate_status, validate_code)
	 SELECT
	A.temp_identifier,
	A.STATE_SCHEME_CODE,
	A.CENTRAL_SCHEME_CODE,
	A.CENTRAL_SCHEME_NAME,
	A.STATESHARE,
	A.CENTERSHARE,
	A.FIN_YEAR,
	A.DEPT_CODE,
	A.DEPT_NAME,
	A.OBJECT_CODE,
	A.CENTRAL_BUDGETCODE,
	A.BUDGET_CODE,
	A.SCHEMETYPE,
	A.MAPPED,
	A.REMARKS,
	A.SHAREEXPENDITURE,
	A.CREATE_DATE,
	A.UPDATE_DATE,
	A.FLAF_API,
	A.VALIDATE_STATUS,
	A.VALIDATE_CODE
	FROM
	treasury_temp.PFMS_STATE_SCHEME_CODE A;</t>
  </si>
  <si>
    <t>pfms.agency_details</t>
  </si>
  <si>
    <t>INSERT INTO pfms.agency_details(id, unique_agency_code, agency_name, bank_name, account_number, ifsc_code, eid, state_lgd_code, district_lgd_code, 
	block_lgd_code, panchayat_lgd_code, village_code, tehsil_lgd_code, ward_lgd_code, city_name, api_response_status, state_scheme_code, center_scheme_code, created_on, 
	updated_on)
	 SELECT
	A.temp_identifier,
	A.UNIQUEAGENCYCODE,
	A.AGENCYNAME,
	A.BANKNAME,
	A.ACCOUNTNUMBER,
	A.IFSCCODE,
	A.EID,
	A.STATELGDCODE,
	A.DISTRICTLGDCODE,
	A.BLOCKLGDCODE,
	A.PANCHAYATLGDCODE,
	A.VILLAGECODE,
	A.TEHSILLGDCODE,
	A.WARDLGDCODE,
	A.CITYNAME,
	A.APIRESPONSESTATUS,
	A.STATESCHEMECODE,
	A.CENTERSCHEMECODE,
	A.CREATE_DATE,
	A.MODIFIED_DATE
	FROM
	treasury_temp.PFMS_AGENCY_CODE A;</t>
  </si>
  <si>
    <t>pfms.pfms_state_backup</t>
  </si>
  <si>
    <t>INSERT INTO pfms.pfms_state_backup(central_scheme_code, description, voted_charge, state_scheme_code, state_code, budget_code, dept_code, mapped, created_on)
	 SELECT
	A.CENTRAL_CODE,
	A.BUD_DESC,
	A.VOTED_CHARGE,
	A.STATE_SCHEME_CODE,
	A.STATE_CODE,
	A.BUDGET_CODE,
	A.DEPT_CODE,
	A.MAP,
	A.CREATE_DATE
	FROM
	treasury_temp.PFMS_STATE_17_18 A;</t>
  </si>
  <si>
    <t>UPDATE pfms.pfms_state_backup
	SET backup_table = '17_18';</t>
  </si>
  <si>
    <t>INSERT INTO pfms.pfms_state_backup(central_scheme_code, description, voted_charge, state_scheme_code, state_code, budget_code, dept_code, mapped)
	 SELECT
	A.CENTRAL_CODE,
	A.BUD_DESC,
	A.VOTED_CHARGE,
	A.STATE_SCHEME_CODE,
	A.STATE_CODE,
	A.BUDGET_CODE,
	A.DEPT_CODE,
	A.MAP
	FROM
	treasury_temp.PFMS_STATE_17_18_1 A;</t>
  </si>
  <si>
    <t>UPDATE pfms.pfms_state_backup
	SET backup_table = '17_18_1' where backup_table is null</t>
  </si>
  <si>
    <t xml:space="preserve">
</t>
  </si>
  <si>
    <t>INSERT INTO pfms.pfms_state_backup(central_scheme_code, description, plan_status, voted_charge, state_code, budget_code, dept_code, mapped)
	 SELECT
	A.CENTRAL_CODE,
	A.BUD_DESC,
	A.PLAN_STATUS,
	A.VOTED_CHARGE,
	A.STATE_CODE,
	A.BUDGET_CODE,
	A.DEPT_CODE,
	A.MAP
	FROM
	treasury_temp.PFMS_STATE_17_18_DUP A;</t>
  </si>
  <si>
    <t>UPDATE pfms.pfms_state_backup
	SET backup_table = '17_18_DUP' where backup_table is null;</t>
  </si>
  <si>
    <t xml:space="preserve">
</t>
  </si>
  <si>
    <t>INSERT INTO pfms.pfms_state_backup(central_scheme_code, description, voted_charge, state_scheme_code, state_code, budget_code, dept_code, mapped, created_on)
	 SELECT
	A.CENTRAL_CODE,
	A.BUD_DESC,
	A.VOTED_CHARGE,
	A.STATE_SCHEME_CODE,
	A.STATE_CODE,
	A.BUDGET_CODE,
	A.DEPT_CODE,
	A.MAP,
	A.CREATE_DATE
	FROM
	treasury_temp.PFMS_STATE_17_18_ORG A;</t>
  </si>
  <si>
    <t>UPDATE pfms.pfms_state_backup
	SET backup_table = '17_18_ORG' where backup_table is null;</t>
  </si>
  <si>
    <t>INSERT INTO pfms.pfms_state_backup(description, plan_status, voted_charge, state_code, budget_code, dept_code)
	 SELECT
	A.BUD_DESC,
	A.PLAN_STATUS,
	A.VOTED_CHARGE,
	A.STATE_CODE,
	A.BUDGET_CODE,
	A.DEPT_CODE	
	FROM
	treasury_temp.PFMS_STATE_17_18_3 A;</t>
  </si>
  <si>
    <t>UPDATE pfms.pfms_state_backup
	SET backup_table = '17_18_3' where backup_table is null;</t>
  </si>
  <si>
    <t>INSERT INTO pfms.pfms_state_backup(central_scheme_code, description, detail_head, voted_charge, state_scheme_code, state_code, budget_code, dept_code, mapped, created_on)
	 SELECT
	A.CENTRAL_CODE,
	A.BUD_DESC,
	A.DETAIL_HEAD,
	A.VOTED_CHARGE,
	A.STATE_SCHEME_CODE,
	A.STATE_CODE,
	A.BUDGET_CODE,
	A.DEPT_CODE,
	A.MAP,
	A.CREATE_DATE
	FROM
	treasury_temp.PFMS_STATE_18_19 A;</t>
  </si>
  <si>
    <t>UPDATE pfms.pfms_state_backup
	SET backup_table = '18_19' where backup_table is null;</t>
  </si>
  <si>
    <t>INSERT INTO pfms.pfms_state_backup(central_scheme_code, scheme_name, detail_head, state_scheme_code, state_code, dept_code, head_of_account, mapped, status)
	 SELECT
	A.CENTRAL_CODE,
	A.SCHEME_NAME,
	A.OBJ_HEAD,
	A.STATE_SCHEME_CODE,
	A.STATE_CODE,
	A.DEPT_CODE,
	A.HEAD_OF_ACCOUNT,
	A.MAPED,
	A.STATUS
	FROM
	treasury_temp.PFMS_STATE_18_19_AG A;</t>
  </si>
  <si>
    <t>UPDATE pfms.pfms_state_backup
	SET backup_table = '18_19_AG' where backup_table is null;</t>
  </si>
  <si>
    <t>INSERT INTO pfms.pfms_state_backup(pfms_code, scheme_name, plan_status, state_code, dept_code, head_of_account)
	 SELECT
	A.PFMS_CODE,
	A.SCHEME_NAME,
	A.SCHEME,
	A.STATE_CODE,
	A.DEPT_CODE,
	A.HEAD_OF_ACCOUNT
	FROM
	treasury_temp.PFMS_STATE_18_19_ANUPAM A;</t>
  </si>
  <si>
    <t>UPDATE pfms.pfms_state_backup
	SET backup_table = '18_19_ANUPAM' where backup_table is null;</t>
  </si>
  <si>
    <t>pfms.pfms_message_base</t>
  </si>
  <si>
    <t>INSERT INTO pfms.pfms_message_base (message_id)
	SELECT DISTINCT substring_index(FILENAME , '.xml', 1) FROM treasury_temp.PFMS_BUDGET
	where FILENAME is not null;</t>
  </si>
  <si>
    <t xml:space="preserve">	UPDATE pfms.pfms_message_base A 
	SET message_date_time = (SELECT min(EXP_UPDATE_DATE) FROM treasury_temp.PFMS_BUDGET B WHERE B.FILENAME = CONCAT(A.message_id,'.xml'));</t>
  </si>
  <si>
    <t xml:space="preserve">	UPDATE pfms.pfms_message_base
	SET type = 'B',
	    source = '18',
	    destination = 'CPSMS',
	    state_name = 'ASSAM',
	    xmlns = 'http://cpsms.com/StateTreasuryBudget',
	    status = 'S',
	    acknowledgement_status = 'SUCCESS';</t>
  </si>
  <si>
    <t>UPDATE pfms.pfms_message_base A SET A.records_count = (SELECT COUNT(B.FILENAME) FROM treasury_temp.PFMS_BUDGET B WHERE B.FILENAME = CONCAT(A.message_id,'.xml'));</t>
  </si>
  <si>
    <t>update pfms.pfms_message_base a set a.amount_sum = (select sum(b.AMOUNT) from treasury_temp.PFMS_BUDGET b where b.FILENAME = concat(a.message_id,'.xml'));</t>
  </si>
  <si>
    <t xml:space="preserve">
INSERT INTO pfms.pfms_message_base (message_id)
SELECT DISTINCT test FROM pfms.release_data_details;</t>
  </si>
  <si>
    <t>update pfms.pfms_message_base a set a.message_date_time = (select min(created_on) from pfms.release_data_details b
where b.test = a.message_id) where message_date_time is null;</t>
  </si>
  <si>
    <t>UPDATE pfms.pfms_message_base
SET type = 'R' where type is null;</t>
  </si>
  <si>
    <t>UPDATE pfms.pfms_message_base A SET A.records_count = (SELECT COUNT(B.test) FROM pfms.release_data_details B WHERE B.test = A.message_id)
where A.type = 'R';</t>
  </si>
  <si>
    <t>UPDATE pfms.pfms_message_base
SET source = '18',
destination = 'CPSMS',
state_name = 'ASSAM',
xmlns = 'http://cpsms.com/StateTreasuryRelease',
status = 'S',
acknowledgement_status = 'SUCCESS' where type = 'R';</t>
  </si>
  <si>
    <t>update pfms.pfms_message_base a set a.net_total_grant_released =
(select sum(b.total_grant_released) from pfms.release_data_details b where b.test = a.message_id) where a.type = 'R';</t>
  </si>
  <si>
    <t>UPDATE pfms.pfms_message_base
SET type = 'E' where type is null;</t>
  </si>
  <si>
    <t>UPDATE pfms.pfms_message_base
SET source = '18',
destination = 'CPSMS',
state_name = 'ASSAM',
xmlns = 'http://cpsms.com/StateTreasuryExp',
status = 'S',
acknowledgement_status = 'SUCCESS' where type = 'E';</t>
  </si>
  <si>
    <t>update pfms.pfms_message_base a set a.net_amount_sum =
(select sum(b.net_amount) from pfms.expenditure_data_details b where b.created_on = a.message_id) where a.type = 'E';</t>
  </si>
  <si>
    <t>After pfms.expenditure_data_details</t>
  </si>
  <si>
    <t>update pfms.pfms_message_base a 
set a.message_date_time = (select min(UPLOAD_DATE) from treasury_temp.PFMS_EPENDITURE b where b.FILE_NAME = concat(a.message_id,'.xml')) 
where a.type = 'E';</t>
  </si>
  <si>
    <t>pfms.expenditure_data_details</t>
  </si>
  <si>
    <t>INSERT INTO pfms.expenditure_data_details(id, fin_year_1, fin_year_2, state_code, budget_code, object_head_code, ddo_code, voucher_number, date, 
gross_amount, deduction_amount, net_amount, state_exp_unique_id, remarks, status,DEPT_CODE, ACCOUNT_CODE, IFSC, CITY, AGENCY_CODE, DDONAME, AMOUNT, EID, ACTUAL_HOA)
 SELECT
A.temp_identifier,
A.FIN_YEAR1,
A.FIN_YEAR2,
A.STATE_CODE,
A.BUD_CODE,
A.OBJ,
A.DDO_CODE,
A.VOUCHER_NUMBER,
A.VOUCHER_DATE,
A.GROSS_AMT,
A.DEDUCTION_AMT,
A.NET_AMT,
A.UNIQUE_ID,
A.REMARKS,
A.STATUS,
A.DEPT_CODE,
A.ACCOUNT_CODE,
A.IFSC,
A.CITY,
A.AGENCY_CODE,
A.DDONAME,
A.AMOUNT,
A.EID,
A.ACTUAL_HOA
FROM
treasury_temp.PFMS_EPENDITURE A where A.UNIQUE_ID not like '18%';
// UNIQUE_ID has message acknowledgement number. so 'not like %18 constraint is added to prevent the acknowledgement row from inserting'</t>
  </si>
  <si>
    <t xml:space="preserve">update pfms.expenditure_data_details a set a.created_on = (select substring_index(b.FILE_NAME , '.xml', 1) from treasury_temp.PFMS_EPENDITURE b where b.temp_identifier = a.id);
</t>
  </si>
  <si>
    <t>update pfms.expenditure_data_details a set a.pfms_message_id = (select id from pfms.pfms_message_base b where b.message_id = a.created_on);</t>
  </si>
  <si>
    <t>pfms.pfms_sanction_data</t>
  </si>
  <si>
    <t>INSERT INTO pfms.pfms_sanction_data(id, sanction_unique_id, sanction_id, financial_year, controller_code, controller_name, sanction_number, sanction_date, 
scheme_code, scheme_name, sub_scheme_code, sub_scheme_name, func_head_no, func_head_name, object_code, category_code, grant_no, agency_name, unique_agency_code,
agency_type, state_code, state_name, ifd_date, ifd_number, pao_code, pao_name, ddo_code, ddo_name, advice_date, advice_no, eadvice, clearance_memo_date,
clearance_memo_no, sanction_amount, sanction_type, created_on)
 SELECT
A.temp_identifier,
A.SANCTIONUNIQUEID,
A.SANCTIONID,
A.FINANCIALYEAR,
A.CONTROLLERCODE,
A.CONTROLLERNAME,
A.SANCTIONNUMBER,
A.SANCTIONDATE,
A.SCHEMECODE,
A.SCHEMENAME,
A.SUBSCHEMECODE,
A.SUBSCHEMENAME,
A.FUNCHEADNO,
A.FUNCHEADNAME,
A.OBJECTCODE,
A.CATEGORYCODE,
A.GRANTNO,
A.AGENCYNAME,
A.UNIQUEAGENCYCODE,
A.AGENCYTYPE,
A.STATECODE,
A.STATENAME,
A.IFDDATE,
A.IFDNUMBER,
A.PAOCODE,
A.PAONAME,
A.DDOCODE,
A.DDONAME,
A.ADVICEDATE,
A.ADVICENO,
A.EADVICE,
A.CLEARANCEMEMODATE,
A.CLEARANCEMEMONO,
A.SANCTIONAMOUNT,
A.SANCTIONTYPE,
A.CREATE_DATE
FROM
treasury_temp.PFMS_SANCTION_DTL A;</t>
  </si>
  <si>
    <t>pfms.state_schemes</t>
  </si>
  <si>
    <t>INSERT INTO pfms.state_schemes(id, state_code, department_code, state_scheme_code, description, status)
 SELECT
A.temp_identifier,
A.STATE_CODE,
A.DEPT_CODE,
A.STATE_SCHEME_CODE,
A.SCHEME_NAME,
A.STATUS
FROM
treasury_temp.PFMS_STATE_STATE_SCHEMES A;</t>
  </si>
  <si>
    <t>pfms.unique_agency_code</t>
  </si>
  <si>
    <t>INSERT INTO pfms.unique_agency_code(id, unique_agency_code, agency_name, bank_name, account_number, ifsc_code, state_lgd_code, district_lgd_code, 
block_lgd_code, panchayat_lgd_code, village_code, tehsil_lgd_code, ward_lgd_code, city_name, api_response_status, state_scheme_code, 
center_scheme_code, created_on, updated_on)
	 SELECT
	A.temp_identifier,
	A.UNIQUEAGENCYCODE,
	A.AGENCYNAME,
	A.BANKNAME,
	A.ACCOUNTNUMBER,
	A.IFSCCODE,
	A.STATELGDCODE,
	A.DISTRICTLGDCODE,
	A.BLOCKLGDCODE,
	A.PANCHAYATLGDCODE,
	A.VILLAGECODE,
	A.TEHSILLGDCODE,
	A.WARDLGDCODE,
	A.CITYNAME,
	A.APIRESPONSESTATUS,
	A.STATESCHEMECODE,
	A.CENTERSCHEMECODE,
	A.CREATE_DATE,
	A.MODIFIED_DATE
	FROM
	treasury_temp.PFMS_UNIQUEAGENCYDETAILS A;</t>
  </si>
  <si>
    <t>pfms.pfms_state</t>
  </si>
  <si>
    <t>INSERT INTO pfms.pfms_state(id, central_scheme_code, created_on, description, fin_year, state_code, state_name, dept_code, head_of_account)
	 SELECT
	A.temp_identifier,
    A.CENTRAL_CODE,
    A.DATE_UPLOAD,
	A.DISCRIPTION,
	A.FIN_YEAR,
	A.STATE_CODE,
	A.STATE_NAME,
	A.DEPARTMENT_CODE,
	A.HEAD_OF_ACCOUNT
	FROM
	ctmis_direct_porting.PFMS_STATE A;</t>
  </si>
  <si>
    <t>stampstock.stamp_type</t>
  </si>
  <si>
    <t>INSERT INTO stampstock.stamp_type(temp_identifier, name, description, has_subtype, active_flag, entered_by_allot_id, create_date, modified_uid, create_uid, modified_date) SELECT temp_identifier, STAMP_TYPE_CODE, STAMP_TYPE_DESC, HAS_SUBTYPE, ACTIVE_FLAG, '23522', CREATE_DATE, MODIFIED_UID, CREATE_UID, MODIFIED_DATE FROM treasury_temp.STAMP_TYPE_MST;</t>
  </si>
  <si>
    <t>stampstock.stamp_sub_type</t>
  </si>
  <si>
    <t>INSERT INTO stampstock.stamp_sub_type (is_deleted, name, description, stamp_type_code, temp_identifier, entered_by_allot_id) SELECT CASE WHEN ACTIVE_FLAG = 'Y' THEN 0 WHEN ACTIVE_FLAG = 'N' THEN 1 END, STAMP_SUBTYPE_CODE, STAMP_SUBTYPE_DESC, STAMP_TYPE_CODE, temp_identifier, '23522' FROM treasury_temp.STAMP_SUBTYPE_MST;</t>
  </si>
  <si>
    <t>UPDATE stampstock.stamp_sub_type A SET A.stamp_type_id = (SELECT B.id FROM stampstock.stamp_type B WHERE A.stamp_type_code = B.name);</t>
  </si>
  <si>
    <t>stampstock.commission</t>
  </si>
  <si>
    <t>INSERT INTO stampstock.commission( commission, is_deleted, entered_by_allot_id, temp_identifier, vendor_type_code, create_date, denomination, stamp_type_code, stamp_subtype_code) SELECT COMMISSION, CASE WHEN ACTIVE_FLAG = 'Y' THEN 0 WHEN ACTIVE_FLAG = 'N' THEN 1 END, '23522', temp_identifier, VENDOR_TYPE_CODE, CREATE_DATE, DENOMINATION, STAMP_TYPE_CODE, STAMP_SUBTYPE_CODE FROM treasury_temp.STAMP_COMMISSION_MST;</t>
  </si>
  <si>
    <t>UPDATE stampstock.commission A SET A.vendor_type_id = (SELECT B.id FROM stampstock.stamp_vendor_type_mst B WHERE A.vendor_type_code = B.vendor_type_code);</t>
  </si>
  <si>
    <t>stampstock.denomination</t>
  </si>
  <si>
    <t>INSERT INTO stampstock.denomination( temp_identifier, denomination, entered_by_allot_id, is_deleted, stamp_type_code, stamp_subtype_code, create_date ) SELECT temp_identifier, DENOMINATION, '23522', CASE WHEN ACTIVE_FLAG = 'Y' THEN 0 WHEN ACTIVE_FLAG = 'N' THEN 1 END, STAMP_TYPE_CODE, STAMP_SUBTYPE_CODE, CREATE_DATE FROM treasury_temp.STAMP_DENOMINATION_MST;</t>
  </si>
  <si>
    <t>stampstock.stamp_vendor_type_mst</t>
  </si>
  <si>
    <t>INSERT INTO stampstock.stamp_vendor_type_mst(temp_identifier, create_date, active_flag, modified_uid, create_uid, vendor_type_code, vendor_type_desc) SELECT temp_identifier, CREATE_DATE, ACTIVE_FLAG, MODIFIED_UID, CREATE_UID, VENDOR_TYPE_CODE, VENDOR_TYPE_DESC FROM treasury_temp.STAMP_VENDOR_TYPE_MST;</t>
  </si>
  <si>
    <t>stampstock.stamp_vendor_mst</t>
  </si>
  <si>
    <t>INSERT INTO stampstock.stamp_vendor_mst( temp_identifier, vendor_name, operational_area1, active_flag, remarks, operational_area2, modified_date, treasury_code, create_date, license_number, modified_uid, license_date, father_husband_name, create_uid, vendor_code, vendor_type_code, address1, operational_city, address2) SELECT temp_identifier, VENDOR_NAME, OPERATIONAL_AREA1, ACTIVE_FLAG, REMARKS, OPERATIONAL_AREA2, MODIFIED_DATE, TREASURY_CODE, CREATE_DATE, LICENSE_NUMBER, MODIFIED_UID, LICENSE_DATE, FATHER_HUSBAND_NAME, CREATE_UID, VENDOR_CODE, VENDOR_TYPE_CODE, ADDRESS1, OPERATIONAL_CITY, ADDRESS2 FROM treasury_temp.STAMP_VENDOR_MST;</t>
  </si>
  <si>
    <t>Basic insertion</t>
  </si>
  <si>
    <t>Bill Type Update</t>
  </si>
  <si>
    <t>Bill Type Update (Mapping table of sub type and numeric bill type)</t>
  </si>
  <si>
    <t>Treasury Code Update</t>
  </si>
  <si>
    <t>Financical Year Update</t>
  </si>
  <si>
    <t xml:space="preserve">Head of account full string </t>
  </si>
  <si>
    <t>Head ID Update</t>
  </si>
  <si>
    <t>This will update actual demand number</t>
  </si>
  <si>
    <t>Demand Number later updated to Primary key of grant setup</t>
  </si>
  <si>
    <t>Month Update</t>
  </si>
  <si>
    <t>Department Code Update</t>
  </si>
  <si>
    <t>Not Needed</t>
  </si>
  <si>
    <t>DDO Code Update</t>
  </si>
</sst>
</file>

<file path=xl/styles.xml><?xml version="1.0" encoding="utf-8"?>
<styleSheet xmlns="http://schemas.openxmlformats.org/spreadsheetml/2006/main">
  <fonts count="21">
    <font>
      <sz val="11"/>
      <color rgb="FF000000"/>
      <name val="Calibri"/>
      <family val="2"/>
      <charset val="1"/>
    </font>
    <font>
      <b/>
      <sz val="11"/>
      <color rgb="FF000000"/>
      <name val="Consolas"/>
      <charset val="1"/>
    </font>
    <font>
      <sz val="11"/>
      <color rgb="FF000000"/>
      <name val="Consolas"/>
      <charset val="1"/>
    </font>
    <font>
      <b/>
      <sz val="12"/>
      <color rgb="FF000000"/>
      <name val="Calibri"/>
      <family val="2"/>
      <charset val="1"/>
    </font>
    <font>
      <b/>
      <sz val="11"/>
      <color rgb="FF000000"/>
      <name val="Calibri"/>
      <family val="2"/>
      <charset val="1"/>
    </font>
    <font>
      <i/>
      <sz val="12"/>
      <color rgb="FF002060"/>
      <name val="Calibri"/>
      <family val="2"/>
      <charset val="1"/>
    </font>
    <font>
      <i/>
      <sz val="11"/>
      <color rgb="FF002060"/>
      <name val="Calibri"/>
      <family val="2"/>
      <charset val="1"/>
    </font>
    <font>
      <sz val="11"/>
      <color rgb="FFFF0000"/>
      <name val="Calibri"/>
      <family val="2"/>
      <charset val="1"/>
    </font>
    <font>
      <sz val="11"/>
      <color rgb="FF262626"/>
      <name val="Calibri"/>
      <family val="2"/>
      <charset val="1"/>
    </font>
    <font>
      <i/>
      <sz val="12"/>
      <color rgb="FF000000"/>
      <name val="Calibri"/>
      <family val="2"/>
      <charset val="1"/>
    </font>
    <font>
      <b/>
      <i/>
      <sz val="11"/>
      <color rgb="FFFF0000"/>
      <name val="Calibri"/>
      <family val="2"/>
      <charset val="1"/>
    </font>
    <font>
      <sz val="12"/>
      <color rgb="FF000000"/>
      <name val="Calibri"/>
      <family val="2"/>
      <charset val="1"/>
    </font>
    <font>
      <b/>
      <sz val="11"/>
      <color rgb="FFFF0000"/>
      <name val="Calibri"/>
      <family val="2"/>
      <charset val="1"/>
    </font>
    <font>
      <b/>
      <sz val="12"/>
      <color rgb="FF000000"/>
      <name val="Consolas"/>
      <charset val="1"/>
    </font>
    <font>
      <sz val="11"/>
      <color rgb="FF000000"/>
      <name val="Tahoma"/>
      <charset val="1"/>
    </font>
    <font>
      <b/>
      <sz val="12"/>
      <color rgb="FF000000"/>
      <name val="Tahoma"/>
      <charset val="1"/>
    </font>
    <font>
      <sz val="11"/>
      <color rgb="FF000000"/>
      <name val="Calibri"/>
      <charset val="1"/>
    </font>
    <font>
      <b/>
      <sz val="11"/>
      <color rgb="FF000000"/>
      <name val="Calibri"/>
      <charset val="1"/>
    </font>
    <font>
      <sz val="11"/>
      <color rgb="FF000000"/>
      <name val="Candara"/>
      <charset val="1"/>
    </font>
    <font>
      <b/>
      <sz val="12"/>
      <color rgb="FF000000"/>
      <name val="Candara"/>
      <charset val="1"/>
    </font>
    <font>
      <b/>
      <sz val="10"/>
      <color rgb="FF000000"/>
      <name val="Arial"/>
      <charset val="1"/>
    </font>
  </fonts>
  <fills count="8">
    <fill>
      <patternFill patternType="none"/>
    </fill>
    <fill>
      <patternFill patternType="gray125"/>
    </fill>
    <fill>
      <patternFill patternType="solid">
        <fgColor rgb="FFD9D9D9"/>
        <bgColor rgb="FFD6DCE5"/>
      </patternFill>
    </fill>
    <fill>
      <patternFill patternType="solid">
        <fgColor rgb="FFF2F2F2"/>
        <bgColor rgb="FFE7E6E6"/>
      </patternFill>
    </fill>
    <fill>
      <patternFill patternType="solid">
        <fgColor rgb="FFFFFFFF"/>
        <bgColor rgb="FFF2F2F2"/>
      </patternFill>
    </fill>
    <fill>
      <patternFill patternType="solid">
        <fgColor rgb="FFE7E6E6"/>
        <bgColor rgb="FFF2F2F2"/>
      </patternFill>
    </fill>
    <fill>
      <patternFill patternType="solid">
        <fgColor rgb="FFD6DCE5"/>
        <bgColor rgb="FFD9D9D9"/>
      </patternFill>
    </fill>
    <fill>
      <patternFill patternType="solid">
        <fgColor rgb="FFD0CECE"/>
        <bgColor rgb="FFD9D9D9"/>
      </patternFill>
    </fill>
  </fills>
  <borders count="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1">
    <xf numFmtId="0" fontId="0" fillId="0" borderId="0"/>
  </cellStyleXfs>
  <cellXfs count="103">
    <xf numFmtId="0" fontId="0" fillId="0" borderId="0" xfId="0"/>
    <xf numFmtId="0" fontId="0" fillId="0" borderId="0" xfId="0" applyFont="1"/>
    <xf numFmtId="0" fontId="1" fillId="2" borderId="1" xfId="0" applyFont="1" applyFill="1" applyBorder="1" applyAlignment="1">
      <alignment horizontal="center" vertical="center"/>
    </xf>
    <xf numFmtId="0" fontId="1" fillId="2" borderId="2" xfId="0" applyFont="1" applyFill="1" applyBorder="1" applyAlignment="1">
      <alignment horizontal="left"/>
    </xf>
    <xf numFmtId="0" fontId="1" fillId="2" borderId="0" xfId="0" applyFont="1" applyFill="1" applyAlignment="1">
      <alignment horizontal="left"/>
    </xf>
    <xf numFmtId="0" fontId="2" fillId="0" borderId="1" xfId="0" applyFont="1" applyBorder="1" applyAlignment="1">
      <alignment horizontal="center" vertical="center"/>
    </xf>
    <xf numFmtId="0" fontId="2" fillId="0" borderId="2" xfId="0" applyFont="1" applyBorder="1"/>
    <xf numFmtId="0" fontId="2" fillId="0" borderId="1" xfId="0" applyFont="1" applyBorder="1"/>
    <xf numFmtId="0" fontId="2" fillId="0" borderId="2" xfId="0" applyFont="1" applyBorder="1" applyAlignment="1">
      <alignment wrapText="1"/>
    </xf>
    <xf numFmtId="0" fontId="0" fillId="0" borderId="2" xfId="0" applyFont="1" applyBorder="1"/>
    <xf numFmtId="0" fontId="0" fillId="0" borderId="1" xfId="0" applyFont="1" applyBorder="1"/>
    <xf numFmtId="0" fontId="2" fillId="0" borderId="3" xfId="0" applyFont="1" applyBorder="1" applyAlignment="1">
      <alignment horizontal="center" vertical="center"/>
    </xf>
    <xf numFmtId="0" fontId="0" fillId="0" borderId="4" xfId="0" applyFont="1" applyBorder="1"/>
    <xf numFmtId="0" fontId="0" fillId="0" borderId="3" xfId="0" applyFont="1" applyBorder="1"/>
    <xf numFmtId="0" fontId="2" fillId="0" borderId="4" xfId="0" applyFont="1" applyBorder="1" applyAlignment="1">
      <alignment wrapText="1"/>
    </xf>
    <xf numFmtId="0" fontId="0" fillId="3" borderId="4" xfId="0" applyFont="1" applyFill="1" applyBorder="1" applyAlignment="1">
      <alignment horizontal="center" vertical="center"/>
    </xf>
    <xf numFmtId="0" fontId="0" fillId="0" borderId="2" xfId="0" applyFont="1" applyBorder="1" applyAlignment="1">
      <alignment horizontal="center" vertical="center"/>
    </xf>
    <xf numFmtId="0" fontId="0" fillId="0" borderId="0" xfId="0" applyAlignment="1">
      <alignment horizontal="center" vertical="center"/>
    </xf>
    <xf numFmtId="0" fontId="0" fillId="4" borderId="0" xfId="0" applyFill="1"/>
    <xf numFmtId="0" fontId="3" fillId="5" borderId="4" xfId="0" applyFont="1" applyFill="1" applyBorder="1" applyAlignment="1">
      <alignment horizontal="center" vertical="center"/>
    </xf>
    <xf numFmtId="0" fontId="0" fillId="0" borderId="2" xfId="0" applyBorder="1" applyAlignment="1">
      <alignment horizontal="center" vertical="center"/>
    </xf>
    <xf numFmtId="0" fontId="0" fillId="4" borderId="2" xfId="0" applyFont="1" applyFill="1" applyBorder="1" applyAlignment="1">
      <alignment wrapText="1"/>
    </xf>
    <xf numFmtId="0" fontId="3" fillId="5" borderId="4" xfId="0" applyFont="1" applyFill="1" applyBorder="1" applyAlignment="1">
      <alignment horizontal="center"/>
    </xf>
    <xf numFmtId="0" fontId="0" fillId="0" borderId="4" xfId="0" applyBorder="1" applyAlignment="1">
      <alignment horizontal="center" vertical="center"/>
    </xf>
    <xf numFmtId="0" fontId="0" fillId="4" borderId="4" xfId="0" applyFont="1" applyFill="1" applyBorder="1" applyAlignment="1">
      <alignment wrapText="1"/>
    </xf>
    <xf numFmtId="0" fontId="0" fillId="0" borderId="5" xfId="0" applyBorder="1" applyAlignment="1">
      <alignment horizontal="center" vertical="center"/>
    </xf>
    <xf numFmtId="0" fontId="0" fillId="4" borderId="5" xfId="0" applyFont="1" applyFill="1" applyBorder="1" applyAlignment="1">
      <alignment wrapText="1"/>
    </xf>
    <xf numFmtId="0" fontId="4" fillId="0" borderId="0" xfId="0" applyFont="1" applyAlignment="1">
      <alignment vertical="top"/>
    </xf>
    <xf numFmtId="0" fontId="4" fillId="2" borderId="4" xfId="0" applyFont="1" applyFill="1" applyBorder="1" applyAlignment="1">
      <alignment horizontal="center" vertical="center"/>
    </xf>
    <xf numFmtId="0" fontId="4" fillId="0" borderId="0" xfId="0" applyFont="1" applyAlignment="1">
      <alignment vertical="top" wrapText="1"/>
    </xf>
    <xf numFmtId="0" fontId="0" fillId="0" borderId="0" xfId="0" applyAlignment="1">
      <alignment vertical="center" wrapText="1"/>
    </xf>
    <xf numFmtId="0" fontId="3" fillId="5" borderId="2" xfId="0" applyFont="1" applyFill="1" applyBorder="1" applyAlignment="1">
      <alignment horizontal="center"/>
    </xf>
    <xf numFmtId="0" fontId="0" fillId="4" borderId="2" xfId="0" applyFill="1" applyBorder="1"/>
    <xf numFmtId="0" fontId="5" fillId="3" borderId="2" xfId="0" applyFont="1" applyFill="1" applyBorder="1"/>
    <xf numFmtId="0" fontId="6" fillId="3" borderId="0" xfId="0" applyFont="1" applyFill="1"/>
    <xf numFmtId="0" fontId="0" fillId="0" borderId="2" xfId="0" applyBorder="1"/>
    <xf numFmtId="0" fontId="0" fillId="0" borderId="2" xfId="0" applyFont="1" applyBorder="1" applyAlignment="1">
      <alignment wrapText="1"/>
    </xf>
    <xf numFmtId="0" fontId="0" fillId="0" borderId="0" xfId="0" applyFont="1" applyAlignment="1">
      <alignment wrapText="1"/>
    </xf>
    <xf numFmtId="0" fontId="7" fillId="0" borderId="2" xfId="0" applyFont="1" applyBorder="1"/>
    <xf numFmtId="0" fontId="0" fillId="0" borderId="4" xfId="0" applyFont="1" applyBorder="1" applyAlignment="1">
      <alignment wrapText="1"/>
    </xf>
    <xf numFmtId="0" fontId="0" fillId="0" borderId="1" xfId="0" applyBorder="1"/>
    <xf numFmtId="0" fontId="0" fillId="0" borderId="2" xfId="0" applyBorder="1" applyAlignment="1">
      <alignment vertical="center" wrapText="1"/>
    </xf>
    <xf numFmtId="0" fontId="0" fillId="0" borderId="5" xfId="0" applyFont="1" applyBorder="1" applyAlignment="1">
      <alignment wrapText="1"/>
    </xf>
    <xf numFmtId="0" fontId="0" fillId="6" borderId="2" xfId="0" applyFont="1" applyFill="1" applyBorder="1"/>
    <xf numFmtId="0" fontId="0" fillId="0" borderId="2" xfId="0" applyFont="1" applyBorder="1" applyAlignment="1">
      <alignment vertical="top" wrapText="1"/>
    </xf>
    <xf numFmtId="0" fontId="8" fillId="0" borderId="0" xfId="0" applyFont="1" applyAlignment="1">
      <alignment vertical="center" wrapText="1"/>
    </xf>
    <xf numFmtId="0" fontId="0" fillId="3" borderId="2" xfId="0" applyFont="1" applyFill="1" applyBorder="1" applyAlignment="1">
      <alignment wrapText="1"/>
    </xf>
    <xf numFmtId="0" fontId="9" fillId="3" borderId="2" xfId="0" applyFont="1" applyFill="1" applyBorder="1"/>
    <xf numFmtId="0" fontId="7" fillId="0" borderId="0" xfId="0" applyFont="1" applyAlignment="1">
      <alignment vertical="center" wrapText="1"/>
    </xf>
    <xf numFmtId="0" fontId="7" fillId="0" borderId="0" xfId="0" applyFont="1"/>
    <xf numFmtId="0" fontId="0" fillId="0" borderId="0" xfId="0" applyFont="1" applyAlignment="1">
      <alignment vertical="center" wrapText="1"/>
    </xf>
    <xf numFmtId="0" fontId="10" fillId="0" borderId="2" xfId="0" applyFont="1" applyBorder="1"/>
    <xf numFmtId="0" fontId="0" fillId="0" borderId="4" xfId="0" applyBorder="1"/>
    <xf numFmtId="0" fontId="3" fillId="4" borderId="4" xfId="0" applyFont="1" applyFill="1" applyBorder="1" applyAlignment="1">
      <alignment horizontal="center"/>
    </xf>
    <xf numFmtId="0" fontId="3" fillId="0" borderId="2" xfId="0" applyFont="1" applyBorder="1" applyAlignment="1">
      <alignment horizontal="center" vertical="center"/>
    </xf>
    <xf numFmtId="0" fontId="11" fillId="4" borderId="2" xfId="0" applyFont="1" applyFill="1" applyBorder="1" applyAlignment="1">
      <alignment horizontal="left" wrapText="1"/>
    </xf>
    <xf numFmtId="0" fontId="7" fillId="0" borderId="2" xfId="0" applyFont="1" applyBorder="1" applyAlignment="1">
      <alignment horizontal="center" vertical="center"/>
    </xf>
    <xf numFmtId="0" fontId="12" fillId="0" borderId="0" xfId="0" applyFont="1" applyAlignment="1">
      <alignment vertical="top" wrapText="1"/>
    </xf>
    <xf numFmtId="0" fontId="7" fillId="0" borderId="0" xfId="0" applyFont="1" applyAlignment="1">
      <alignment wrapText="1"/>
    </xf>
    <xf numFmtId="0" fontId="11" fillId="4" borderId="5" xfId="0" applyFont="1" applyFill="1" applyBorder="1" applyAlignment="1">
      <alignment horizontal="left" wrapText="1"/>
    </xf>
    <xf numFmtId="0" fontId="3" fillId="4" borderId="4" xfId="0" applyFont="1" applyFill="1" applyBorder="1" applyAlignment="1">
      <alignment horizontal="center" wrapText="1"/>
    </xf>
    <xf numFmtId="0" fontId="3" fillId="5" borderId="2" xfId="0" applyFont="1" applyFill="1" applyBorder="1" applyAlignment="1">
      <alignment horizontal="center" vertical="center"/>
    </xf>
    <xf numFmtId="0" fontId="3" fillId="4" borderId="2" xfId="0" applyFont="1" applyFill="1" applyBorder="1" applyAlignment="1">
      <alignment horizontal="center"/>
    </xf>
    <xf numFmtId="0" fontId="0" fillId="0" borderId="0" xfId="0" applyAlignment="1">
      <alignment vertical="top"/>
    </xf>
    <xf numFmtId="0" fontId="2" fillId="0" borderId="0" xfId="0" applyFont="1"/>
    <xf numFmtId="0" fontId="13" fillId="4" borderId="4" xfId="0" applyFont="1" applyFill="1" applyBorder="1" applyAlignment="1">
      <alignment horizontal="center" wrapText="1"/>
    </xf>
    <xf numFmtId="0" fontId="2" fillId="4" borderId="2" xfId="0" applyFont="1" applyFill="1" applyBorder="1" applyAlignment="1">
      <alignment wrapText="1"/>
    </xf>
    <xf numFmtId="0" fontId="14" fillId="0" borderId="0" xfId="0" applyFont="1" applyAlignment="1">
      <alignment wrapText="1"/>
    </xf>
    <xf numFmtId="0" fontId="15" fillId="5" borderId="4" xfId="0" applyFont="1" applyFill="1" applyBorder="1" applyAlignment="1">
      <alignment horizontal="center" wrapText="1"/>
    </xf>
    <xf numFmtId="0" fontId="0" fillId="4" borderId="2" xfId="0" applyFill="1" applyBorder="1" applyAlignment="1">
      <alignment horizontal="center" vertical="center"/>
    </xf>
    <xf numFmtId="0" fontId="14" fillId="4" borderId="2" xfId="0" applyFont="1" applyFill="1" applyBorder="1" applyAlignment="1">
      <alignment wrapText="1"/>
    </xf>
    <xf numFmtId="0" fontId="14" fillId="0" borderId="0" xfId="0" applyFont="1"/>
    <xf numFmtId="0" fontId="3" fillId="5" borderId="3" xfId="0" applyFont="1" applyFill="1" applyBorder="1" applyAlignment="1">
      <alignment horizontal="center" vertical="center"/>
    </xf>
    <xf numFmtId="0" fontId="15" fillId="4" borderId="4" xfId="0" applyFont="1" applyFill="1" applyBorder="1" applyAlignment="1">
      <alignment horizontal="center" wrapText="1"/>
    </xf>
    <xf numFmtId="0" fontId="0" fillId="0" borderId="0" xfId="0" applyAlignment="1">
      <alignment vertical="top" wrapText="1"/>
    </xf>
    <xf numFmtId="0" fontId="4" fillId="2" borderId="4" xfId="0" applyFont="1" applyFill="1" applyBorder="1" applyAlignment="1">
      <alignment wrapText="1"/>
    </xf>
    <xf numFmtId="0" fontId="0" fillId="4" borderId="0" xfId="0" applyFill="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wrapText="1"/>
    </xf>
    <xf numFmtId="0" fontId="4" fillId="0" borderId="2" xfId="0" applyFont="1" applyBorder="1" applyAlignment="1">
      <alignment horizontal="center" vertical="center"/>
    </xf>
    <xf numFmtId="0" fontId="4" fillId="5" borderId="2" xfId="0" applyFont="1" applyFill="1" applyBorder="1" applyAlignment="1">
      <alignment wrapText="1"/>
    </xf>
    <xf numFmtId="0" fontId="16" fillId="4" borderId="2" xfId="0" applyFont="1" applyFill="1" applyBorder="1" applyAlignment="1">
      <alignment wrapText="1"/>
    </xf>
    <xf numFmtId="0" fontId="4" fillId="6" borderId="2" xfId="0" applyFont="1" applyFill="1" applyBorder="1"/>
    <xf numFmtId="0" fontId="12" fillId="0" borderId="0" xfId="0" applyFont="1" applyAlignment="1">
      <alignment vertical="top"/>
    </xf>
    <xf numFmtId="0" fontId="4" fillId="7" borderId="2" xfId="0" applyFont="1" applyFill="1" applyBorder="1"/>
    <xf numFmtId="0" fontId="18" fillId="0" borderId="0" xfId="0" applyFont="1"/>
    <xf numFmtId="0" fontId="19" fillId="4" borderId="2" xfId="0" applyFont="1" applyFill="1" applyBorder="1" applyAlignment="1">
      <alignment horizontal="center" wrapText="1"/>
    </xf>
    <xf numFmtId="0" fontId="18" fillId="4" borderId="2" xfId="0" applyFont="1" applyFill="1" applyBorder="1" applyAlignment="1">
      <alignment wrapText="1"/>
    </xf>
    <xf numFmtId="0" fontId="3" fillId="4" borderId="2" xfId="0" applyFont="1" applyFill="1" applyBorder="1" applyAlignment="1">
      <alignment horizontal="center" vertical="center"/>
    </xf>
    <xf numFmtId="0" fontId="13" fillId="4" borderId="2" xfId="0" applyFont="1" applyFill="1" applyBorder="1" applyAlignment="1">
      <alignment horizontal="center" wrapText="1"/>
    </xf>
    <xf numFmtId="0" fontId="0" fillId="4" borderId="2" xfId="0" applyFont="1" applyFill="1" applyBorder="1" applyAlignment="1">
      <alignment horizontal="center" vertical="center"/>
    </xf>
    <xf numFmtId="0" fontId="2" fillId="0" borderId="0" xfId="0" applyFont="1" applyAlignment="1">
      <alignment wrapText="1"/>
    </xf>
    <xf numFmtId="0" fontId="2" fillId="4" borderId="2" xfId="0" applyFont="1" applyFill="1" applyBorder="1"/>
    <xf numFmtId="0" fontId="13" fillId="5" borderId="2" xfId="0" applyFont="1" applyFill="1" applyBorder="1" applyAlignment="1">
      <alignment horizontal="center" wrapText="1"/>
    </xf>
    <xf numFmtId="0" fontId="0" fillId="4" borderId="4" xfId="0" applyFill="1" applyBorder="1" applyAlignment="1">
      <alignment horizontal="center" vertical="center"/>
    </xf>
    <xf numFmtId="0" fontId="2" fillId="4" borderId="4" xfId="0" applyFont="1" applyFill="1" applyBorder="1" applyAlignment="1">
      <alignment wrapText="1"/>
    </xf>
    <xf numFmtId="0" fontId="3" fillId="5" borderId="2" xfId="0" applyFont="1" applyFill="1" applyBorder="1" applyAlignment="1">
      <alignment horizontal="center" wrapText="1"/>
    </xf>
    <xf numFmtId="0" fontId="16" fillId="0" borderId="2" xfId="0" applyFont="1" applyBorder="1" applyAlignment="1">
      <alignment wrapText="1"/>
    </xf>
    <xf numFmtId="0" fontId="4" fillId="5" borderId="2" xfId="0" applyFont="1" applyFill="1" applyBorder="1"/>
    <xf numFmtId="0" fontId="20" fillId="5" borderId="2" xfId="0" applyFont="1" applyFill="1" applyBorder="1" applyAlignment="1">
      <alignment wrapText="1"/>
    </xf>
    <xf numFmtId="0" fontId="0" fillId="4" borderId="2" xfId="0" applyFill="1" applyBorder="1" applyAlignment="1">
      <alignment horizontal="left" vertical="center" wrapText="1"/>
    </xf>
    <xf numFmtId="0" fontId="0" fillId="4" borderId="2" xfId="0" applyFill="1" applyBorder="1" applyAlignment="1">
      <alignment wrapText="1"/>
    </xf>
    <xf numFmtId="0" fontId="0" fillId="0" borderId="6"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2F2F2"/>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2060"/>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FFFFFF"/>
      </a:dk1>
      <a:lt1>
        <a:sysClr val="window" lastClr="2D3236"/>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tabColor rgb="FF92D050"/>
  </sheetPr>
  <dimension ref="A1:D50"/>
  <sheetViews>
    <sheetView topLeftCell="A50" workbookViewId="0">
      <selection activeCell="C10" sqref="C10"/>
    </sheetView>
  </sheetViews>
  <sheetFormatPr defaultColWidth="58.42578125" defaultRowHeight="15"/>
  <cols>
    <col min="1" max="1" width="13.28515625" customWidth="1"/>
    <col min="2" max="2" width="58.42578125" style="1"/>
    <col min="4" max="4" width="61.28515625" customWidth="1"/>
  </cols>
  <sheetData>
    <row r="1" spans="1:4">
      <c r="A1" s="2" t="s">
        <v>0</v>
      </c>
      <c r="B1" s="3" t="s">
        <v>1</v>
      </c>
      <c r="C1" s="4" t="s">
        <v>2</v>
      </c>
      <c r="D1" s="4" t="s">
        <v>3</v>
      </c>
    </row>
    <row r="2" spans="1:4" ht="87.75" customHeight="1">
      <c r="A2" s="5">
        <v>1</v>
      </c>
      <c r="B2" s="6" t="s">
        <v>4</v>
      </c>
      <c r="C2" s="7" t="s">
        <v>5</v>
      </c>
      <c r="D2" s="8" t="str">
        <f>CONCATENATE("INSERT INTO ",B2,"  A
SELECT *
FROM ",C2," B 
WHERE B.TREASURY_CODE IN ( 'RGP' );")</f>
        <v>INSERT INTO TREASURY.EMPLOYEE_ACCOUNT_MST_TO_BE_INSERTED  A
SELECT *
FROM TREASURY.EMPLOYEE_ACCOUNT_MST B 
WHERE B.TREASURY_CODE IN ( 'RGP' );</v>
      </c>
    </row>
    <row r="3" spans="1:4" ht="90">
      <c r="A3" s="5">
        <v>2</v>
      </c>
      <c r="B3" s="6" t="s">
        <v>6</v>
      </c>
      <c r="C3" s="7" t="s">
        <v>7</v>
      </c>
      <c r="D3" s="8" t="str">
        <f>CONCATENATE("INSERT INTO ",B3,"  A
SELECT *
FROM ",C3," B 
WHERE B.TREASURY_CODE IN ( 'RGP' )
AND B.TOKEN_DATE &gt; TIMESTAMP '2023-03-31 00:00:00.000';")</f>
        <v>INSERT INTO TREASURY.EMP_SAL_DTL_TO_BE_INSERTED  A
SELECT *
FROM TREASURY.EMP_SAL_DTL B 
WHERE B.TREASURY_CODE IN ( 'RGP' )
AND B.TOKEN_DATE &gt; TIMESTAMP '2023-03-31 00:00:00.000';</v>
      </c>
    </row>
    <row r="4" spans="1:4" ht="105">
      <c r="A4" s="5">
        <v>3</v>
      </c>
      <c r="B4" s="6" t="s">
        <v>8</v>
      </c>
      <c r="C4" s="7" t="s">
        <v>9</v>
      </c>
      <c r="D4" s="8" t="str">
        <f>CONCATENATE("INSERT INTO ",B4,"  A
SELECT *
FROM ",C4," B 
WHERE B.TREASURY_CODE IN ( 'RGP' )
AND B.PROCESS_DATE &gt; TIMESTAMP '2023-03-31 00:00:00.000'; ")</f>
        <v xml:space="preserve">INSERT INTO BUDGET.GEN_WORKFLOW_LOG_TO_BE_INSERTED  A
SELECT *
FROM BUDGET.GEN_WORKFLOW_LOG B 
WHERE B.TREASURY_CODE IN ( 'RGP' )
AND B.PROCESS_DATE &gt; TIMESTAMP '2023-03-31 00:00:00.000'; </v>
      </c>
    </row>
    <row r="5" spans="1:4" ht="90">
      <c r="A5" s="5">
        <v>4</v>
      </c>
      <c r="B5" s="6" t="s">
        <v>10</v>
      </c>
      <c r="C5" s="7" t="s">
        <v>11</v>
      </c>
      <c r="D5" s="8" t="str">
        <f>CONCATENATE("INSERT INTO ",B5,"  A
SELECT *
FROM ",C5," B 
 WHERE B.CREATE_DATE &gt; TIMESTAMP '2023-03-31 00:00:00.000';")</f>
        <v>INSERT INTO TREASURY.NSDL_CONTR_UPLOAD_MST_TO_BE_INSERTED  A
SELECT *
FROM TREASURY.NSDL_CONTR_UPLOAD_MST B 
 WHERE B.CREATE_DATE &gt; TIMESTAMP '2023-03-31 00:00:00.000';</v>
      </c>
    </row>
    <row r="6" spans="1:4" ht="105">
      <c r="A6" s="5">
        <v>5</v>
      </c>
      <c r="B6" s="6" t="s">
        <v>12</v>
      </c>
      <c r="C6" s="7" t="s">
        <v>13</v>
      </c>
      <c r="D6" s="8" t="str">
        <f>CONCATENATE("INSERT INTO ",B6,"  A
SELECT *
FROM ",C6," B 
WHERE B.TREASURY_CODE IN ( 'RGP' )
AND B.TOKEN_DATE &gt; TIMESTAMP '2023-03-31 00:00:00.000';")</f>
        <v>INSERT INTO TREASURY.PAY_ADVICE_DTL_TO_BE_INSERTED  A
SELECT *
FROM TREASURY.PAY_ADVICE_DTL B 
WHERE B.TREASURY_CODE IN ( 'RGP' )
AND B.TOKEN_DATE &gt; TIMESTAMP '2023-03-31 00:00:00.000';</v>
      </c>
    </row>
    <row r="7" spans="1:4" ht="105">
      <c r="A7" s="5">
        <v>6</v>
      </c>
      <c r="B7" s="6" t="s">
        <v>14</v>
      </c>
      <c r="C7" s="7" t="s">
        <v>15</v>
      </c>
      <c r="D7" s="8" t="str">
        <f>CONCATENATE("INSERT INTO ",B7,"  A
SELECT *
FROM ",C7," B 
WHERE B.TREASURY_CODE IN ( 'RGP' )
AND B.TOKEN_DATE &gt; TIMESTAMP '2023-03-31 00:00:00.000';")</f>
        <v>INSERT INTO TREASURY.PAY_ADVICE_HDR_TO_BE_INSERTED  A
SELECT *
FROM TREASURY.PAY_ADVICE_HDR B 
WHERE B.TREASURY_CODE IN ( 'RGP' )
AND B.TOKEN_DATE &gt; TIMESTAMP '2023-03-31 00:00:00.000';</v>
      </c>
    </row>
    <row r="8" spans="1:4" ht="120">
      <c r="A8" s="5">
        <v>7</v>
      </c>
      <c r="B8" s="6" t="s">
        <v>16</v>
      </c>
      <c r="C8" s="7" t="s">
        <v>17</v>
      </c>
      <c r="D8" s="8" t="str">
        <f>CONCATENATE("INSERT INTO ",B8,"  A
SELECT *
FROM ",C8," B 
WHERE B.TREASURY_CODE IN ( 'RGP' )
AND B.CHEQUE_DATE &gt; TIMESTAMP '2023-03-31 00:00:00.000';")</f>
        <v>INSERT INTO TREASURY.PAY_BANK_SCROLL_NON_TREASURY_TO_BE_INSERTED  A
SELECT *
FROM TREASURY.PAY_BANK_SCROLL_NON_TREASURY B 
WHERE B.TREASURY_CODE IN ( 'RGP' )
AND B.CHEQUE_DATE &gt; TIMESTAMP '2023-03-31 00:00:00.000';</v>
      </c>
    </row>
    <row r="9" spans="1:4" ht="105">
      <c r="A9" s="5">
        <v>8</v>
      </c>
      <c r="B9" s="6" t="s">
        <v>18</v>
      </c>
      <c r="C9" s="7" t="s">
        <v>19</v>
      </c>
      <c r="D9" s="8" t="str">
        <f>CONCATENATE("INSERT INTO ",B9,"  A
SELECT *
FROM ",C9," B 
WHERE B.TREASURY_CODE IN ( 'RGP' )
AND B.TOKEN_DATE &gt; TIMESTAMP '2023-03-31 00:00:00.000';")</f>
        <v>INSERT INTO TREASURY.PAY_BANK_SCROLL_TREASURY_TO_BE_INSERTED  A
SELECT *
FROM TREASURY.PAY_BANK_SCROLL_TREASURY B 
WHERE B.TREASURY_CODE IN ( 'RGP' )
AND B.TOKEN_DATE &gt; TIMESTAMP '2023-03-31 00:00:00.000';</v>
      </c>
    </row>
    <row r="10" spans="1:4" ht="90">
      <c r="A10" s="5">
        <v>9</v>
      </c>
      <c r="B10" s="6" t="s">
        <v>20</v>
      </c>
      <c r="C10" s="7" t="s">
        <v>21</v>
      </c>
      <c r="D10" s="8" t="str">
        <f>CONCATENATE("INSERT INTO ",B10,"  A
SELECT *
FROM ",C10," B 
WHERE B.TREASURY_CODE IN ( 'RGP' )
AND B.TOKEN_DATE &gt; TIMESTAMP '2023-03-31 00:00:00.000';")</f>
        <v>INSERT INTO TREASURY.PAY_BILL_HDR_TO_BE_INSERTED  A
SELECT *
FROM TREASURY.PAY_BILL_HDR B 
WHERE B.TREASURY_CODE IN ( 'RGP' )
AND B.TOKEN_DATE &gt; TIMESTAMP '2023-03-31 00:00:00.000';</v>
      </c>
    </row>
    <row r="11" spans="1:4" ht="60">
      <c r="A11" s="5">
        <v>10</v>
      </c>
      <c r="B11" s="6" t="s">
        <v>22</v>
      </c>
      <c r="C11" s="7" t="s">
        <v>23</v>
      </c>
      <c r="D11" s="8" t="str">
        <f>CONCATENATE("INSERT INTO ",B11,"  A
SELECT *
FROM ",C11," B ;")</f>
        <v>INSERT INTO TREASURY.PAY_CHEQUE_REGISTER_TO_BE_INSERTED  A
SELECT *
FROM TREASURY.PAY_CHEQUE_REGISTER B ;</v>
      </c>
    </row>
    <row r="12" spans="1:4" ht="105">
      <c r="A12" s="5">
        <v>11</v>
      </c>
      <c r="B12" s="6" t="s">
        <v>24</v>
      </c>
      <c r="C12" s="7" t="s">
        <v>25</v>
      </c>
      <c r="D12" s="8" t="str">
        <f>CONCATENATE("INSERT INTO ",B12,"  A
SELECT *
FROM ",C12," B 
WHERE B.TREASURY_CODE IN ( 'RGP' )
AND B.TOKEN_DATE &gt; TIMESTAMP '2023-03-31 00:00:00.000';")</f>
        <v>INSERT INTO TREASURY.PAY_DEPOSIT_REFUND_TO_BE_INSERTED  A
SELECT *
FROM TREASURY.PAY_DEPOSIT_REFUND B 
WHERE B.TREASURY_CODE IN ( 'RGP' )
AND B.TOKEN_DATE &gt; TIMESTAMP '2023-03-31 00:00:00.000';</v>
      </c>
    </row>
    <row r="13" spans="1:4" ht="75">
      <c r="A13" s="5">
        <v>12</v>
      </c>
      <c r="B13" s="6" t="s">
        <v>26</v>
      </c>
      <c r="C13" s="7" t="s">
        <v>27</v>
      </c>
      <c r="D13" s="8" t="str">
        <f>CONCATENATE("INSERT INTO ",B13,"  A
SELECT *
FROM ",C13," B 
;")</f>
        <v>INSERT INTO TREASURY.PAY_LF_TRANSFER_DTL_TO_BE_INSERTED  A
SELECT *
FROM TREASURY.PAY_LF_TRANSFER_DTL B 
;</v>
      </c>
    </row>
    <row r="14" spans="1:4" ht="105">
      <c r="A14" s="5">
        <v>13</v>
      </c>
      <c r="B14" s="6" t="s">
        <v>28</v>
      </c>
      <c r="C14" s="7" t="s">
        <v>29</v>
      </c>
      <c r="D14" s="8" t="str">
        <f>CONCATENATE("INSERT INTO ",B14,"  A
SELECT *
FROM ",C14," B 
WHERE B.TREASURY_CODE IN ( 'RGP' )
AND B.TOKEN_DATE &gt; TIMESTAMP '2023-03-31 00:00:00.000';")</f>
        <v>INSERT INTO TREASURY.PAY_NON_TREASURY_CHEQUES_TO_BE_INSERTED  A
SELECT *
FROM TREASURY.PAY_NON_TREASURY_CHEQUES B 
WHERE B.TREASURY_CODE IN ( 'RGP' )
AND B.TOKEN_DATE &gt; TIMESTAMP '2023-03-31 00:00:00.000';</v>
      </c>
    </row>
    <row r="15" spans="1:4" ht="90">
      <c r="A15" s="5">
        <v>14</v>
      </c>
      <c r="B15" s="6" t="s">
        <v>30</v>
      </c>
      <c r="C15" s="7" t="s">
        <v>31</v>
      </c>
      <c r="D15" s="8" t="str">
        <f>CONCATENATE("INSERT INTO ",B15,"  A
SELECT *
FROM ",C15," B 
WHERE B.TREASURY_CODE IN ( 'RGP' )
AND B.TOKEN_DATE &gt; TIMESTAMP '2023-03-31 00:00:00.000';")</f>
        <v>INSERT INTO TREASURY.PAY_PAYORDER_TO_BE_INSERTED  A
SELECT *
FROM TREASURY.PAY_PAYORDER B 
WHERE B.TREASURY_CODE IN ( 'RGP' )
AND B.TOKEN_DATE &gt; TIMESTAMP '2023-03-31 00:00:00.000';</v>
      </c>
    </row>
    <row r="16" spans="1:4" ht="105">
      <c r="A16" s="5">
        <v>15</v>
      </c>
      <c r="B16" s="6" t="s">
        <v>32</v>
      </c>
      <c r="C16" s="7" t="s">
        <v>33</v>
      </c>
      <c r="D16" s="8" t="str">
        <f>CONCATENATE("INSERT INTO ",B16,"  A
SELECT *
FROM ",C16," B 
WHERE B.TREASURY_CODE IN ( 'RGP' )
AND B.TOKEN_DATE &gt; TIMESTAMP '2023-03-31 00:00:00.000';")</f>
        <v>INSERT INTO TREASURY.PAY_TRANSFER_DTL_TO_BE_INSERTED  A
SELECT *
FROM TREASURY.PAY_TRANSFER_DTL B 
WHERE B.TREASURY_CODE IN ( 'RGP' )
AND B.TOKEN_DATE &gt; TIMESTAMP '2023-03-31 00:00:00.000';</v>
      </c>
    </row>
    <row r="17" spans="1:4" ht="90">
      <c r="A17" s="5">
        <v>16</v>
      </c>
      <c r="B17" s="6" t="s">
        <v>34</v>
      </c>
      <c r="C17" s="7" t="s">
        <v>35</v>
      </c>
      <c r="D17" s="8" t="str">
        <f>CONCATENATE("INSERT INTO ",B17,"  A
SELECT *
FROM ",C17," B 
WHERE B.TREASURY_CODE IN ( 'RGP' )
AND B.YEAR &gt; 2022 AND B.MONTH &gt; 3;")</f>
        <v>INSERT INTO TREASURY.MONTH_END_BALANCE_TO_BE_INSERTED  A
SELECT *
FROM TREASURY.MONTH_END_BALANCE B 
WHERE B.TREASURY_CODE IN ( 'RGP' )
AND B.YEAR &gt; 2022 AND B.MONTH &gt; 3;</v>
      </c>
    </row>
    <row r="18" spans="1:4" ht="105">
      <c r="A18" s="5">
        <v>17</v>
      </c>
      <c r="B18" s="6" t="s">
        <v>36</v>
      </c>
      <c r="C18" s="7" t="s">
        <v>37</v>
      </c>
      <c r="D18" s="8" t="str">
        <f>CONCATENATE("INSERT INTO ",B18,"  A
SELECT *
FROM ",C18," B 
WHERE B.TREASURY_CODE IN ( 'RGP' )
AND B.TOKEN_DATE &gt; TIMESTAMP '2023-03-31 00:00:00.000';")</f>
        <v>INSERT INTO TREASURY.PAY_BILL_SUBDETAIL_DTL_TO_BE_INSERTED  A
SELECT *
FROM TREASURY.PAY_BILL_SUBDETAIL_DTL B 
WHERE B.TREASURY_CODE IN ( 'RGP' )
AND B.TOKEN_DATE &gt; TIMESTAMP '2023-03-31 00:00:00.000';</v>
      </c>
    </row>
    <row r="19" spans="1:4" ht="75">
      <c r="A19" s="5">
        <v>18</v>
      </c>
      <c r="B19" s="6" t="s">
        <v>38</v>
      </c>
      <c r="C19" s="7" t="s">
        <v>39</v>
      </c>
      <c r="D19" s="8" t="str">
        <f>CONCATENATE("INSERT INTO ",B19,"  A
SELECT *
FROM ",C19," B 
;")</f>
        <v>INSERT INTO TREASURY.PAY_LF_BALANCE_DTL_TO_BE_INSERTED  A
SELECT *
FROM TREASURY.PAY_LF_BALANCE_DTL B 
;</v>
      </c>
    </row>
    <row r="20" spans="1:4" ht="105">
      <c r="A20" s="5">
        <v>19</v>
      </c>
      <c r="B20" s="6" t="s">
        <v>40</v>
      </c>
      <c r="C20" s="7" t="s">
        <v>41</v>
      </c>
      <c r="D20" s="8" t="str">
        <f>CONCATENATE("INSERT INTO ",B20,"  A
SELECT *
FROM ",C20," B 
WHERE B.TREASURY_CODE IN ( 'RGP' ) 
AND B.CREATE_DATE &gt; TIMESTAMP '2023-03-31 00:00:00.000';")</f>
        <v>INSERT INTO EMPLOYEE.PEN_PPO_1_MST_TO_BE_INSERTED  A
SELECT *
FROM EMPLOYEE.PEN_PPO_1_MST B 
WHERE B.TREASURY_CODE IN ( 'RGP' ) 
AND B.CREATE_DATE &gt; TIMESTAMP '2023-03-31 00:00:00.000';</v>
      </c>
    </row>
    <row r="21" spans="1:4" ht="105">
      <c r="A21" s="5">
        <v>20</v>
      </c>
      <c r="B21" s="6" t="s">
        <v>42</v>
      </c>
      <c r="C21" s="7" t="s">
        <v>43</v>
      </c>
      <c r="D21" s="8" t="str">
        <f>CONCATENATE("INSERT INTO ",B21,"  A
SELECT *
FROM ",C21," B 
WHERE B.TREASURY_CODE IN ( 'RGP' )
AND B.CREATE_DATE &gt; TIMESTAMP '2023-03-31 00:00:00.000';")</f>
        <v>INSERT INTO EMPLOYEE.PEN_PPO_2_MST_TO_BE_INSERTED  A
SELECT *
FROM EMPLOYEE.PEN_PPO_2_MST B 
WHERE B.TREASURY_CODE IN ( 'RGP' )
AND B.CREATE_DATE &gt; TIMESTAMP '2023-03-31 00:00:00.000';</v>
      </c>
    </row>
    <row r="22" spans="1:4" ht="105">
      <c r="A22" s="5">
        <v>21</v>
      </c>
      <c r="B22" s="6" t="s">
        <v>44</v>
      </c>
      <c r="C22" s="7" t="s">
        <v>45</v>
      </c>
      <c r="D22" s="8" t="str">
        <f>CONCATENATE("INSERT INTO ",B22,"  A
SELECT *
FROM ",C22," B 
WHERE B.TREASURY IN ( 'RGP' )
AND B.TOKEN_DATE &gt; TIMESTAMP '2023-03-31 00:00:00.000';")</f>
        <v>INSERT INTO TREASURY.RBI_ACKNOWLEDGEMENT_TO_BE_INSERTED  A
SELECT *
FROM TREASURY.RBI_ACKNOWLEDGEMENT B 
WHERE B.TREASURY IN ( 'RGP' )
AND B.TOKEN_DATE &gt; TIMESTAMP '2023-03-31 00:00:00.000';</v>
      </c>
    </row>
    <row r="23" spans="1:4" ht="105">
      <c r="A23" s="5">
        <v>22</v>
      </c>
      <c r="B23" s="6" t="s">
        <v>46</v>
      </c>
      <c r="C23" s="7" t="s">
        <v>47</v>
      </c>
      <c r="D23" s="8" t="str">
        <f>CONCATENATE("INSERT INTO ",B23,"  A
SELECT *
FROM ",C23," B 
WHERE B.TREASURY_CODE IN ( 'RGP' )
AND B.TOKEN_DATE &gt; TIMESTAMP '2023-03-31 00:00:00.000';")</f>
        <v>INSERT INTO TREASURY.RBI_EKUBER_PAY_FILE_TO_BE_INSERTED  A
SELECT *
FROM TREASURY.RBI_EKUBER_PAY_FILE B 
WHERE B.TREASURY_CODE IN ( 'RGP' )
AND B.TOKEN_DATE &gt; TIMESTAMP '2023-03-31 00:00:00.000';</v>
      </c>
    </row>
    <row r="24" spans="1:4" ht="120">
      <c r="A24" s="5">
        <v>23</v>
      </c>
      <c r="B24" s="6" t="s">
        <v>48</v>
      </c>
      <c r="C24" s="7" t="s">
        <v>49</v>
      </c>
      <c r="D24" s="8" t="str">
        <f>CONCATENATE("INSERT INTO ",B24,"  A
SELECT *
FROM ",C24," B 
WHERE B.TREASURY_CODE IN ( 'RGP' )
AND B.TOKEN_DATE &gt; TIMESTAMP '2023-03-31 00:00:00.000';")</f>
        <v>INSERT INTO TREASURY.RBI_EKUBER_PAY_FILE_DETAILS_TO_BE_INSERTED  A
SELECT *
FROM TREASURY.RBI_EKUBER_PAY_FILE_DETAILS B 
WHERE B.TREASURY_CODE IN ( 'RGP' )
AND B.TOKEN_DATE &gt; TIMESTAMP '2023-03-31 00:00:00.000';</v>
      </c>
    </row>
    <row r="25" spans="1:4" ht="105">
      <c r="A25" s="5">
        <v>24</v>
      </c>
      <c r="B25" s="6" t="s">
        <v>50</v>
      </c>
      <c r="C25" s="7" t="s">
        <v>51</v>
      </c>
      <c r="D25" s="8" t="str">
        <f>CONCATENATE("INSERT INTO ",B25,"  A
SELECT *
FROM ",C25," B 
WHERE B.TREASURY_CODE IN ( 'RGP' )
AND B.CHALLAN_DEPOSIT_DATE &gt; TIMESTAMP '2023-03-31 00:00:00.000';")</f>
        <v>INSERT INTO TREASURY.RCT_CHALLAN_DTL_TO_BE_INSERTED  A
SELECT *
FROM TREASURY.RCT_CHALLAN_DTL B 
WHERE B.TREASURY_CODE IN ( 'RGP' )
AND B.CHALLAN_DEPOSIT_DATE &gt; TIMESTAMP '2023-03-31 00:00:00.000';</v>
      </c>
    </row>
    <row r="26" spans="1:4" ht="105">
      <c r="A26" s="5">
        <v>25</v>
      </c>
      <c r="B26" s="6" t="s">
        <v>52</v>
      </c>
      <c r="C26" s="7" t="s">
        <v>53</v>
      </c>
      <c r="D26" s="8" t="str">
        <f>CONCATENATE("INSERT INTO ",B26,"  A
SELECT *
FROM ",C26," B 
WHERE B.TREASURY_CODE IN ( 'RGP' )
AND B.CHALLAN_DEPOSIT_DATE &gt; TIMESTAMP '2023-03-31 00:00:00.000';")</f>
        <v>INSERT INTO TREASURY.RCT_CHALLAN_HDR_TO_BE_INSERTED  A
SELECT *
FROM TREASURY.RCT_CHALLAN_HDR B 
WHERE B.TREASURY_CODE IN ( 'RGP' )
AND B.CHALLAN_DEPOSIT_DATE &gt; TIMESTAMP '2023-03-31 00:00:00.000';</v>
      </c>
    </row>
    <row r="27" spans="1:4" ht="120">
      <c r="A27" s="5">
        <v>26</v>
      </c>
      <c r="B27" s="6" t="s">
        <v>54</v>
      </c>
      <c r="C27" s="7" t="s">
        <v>55</v>
      </c>
      <c r="D27" s="8" t="str">
        <f>CONCATENATE("INSERT INTO ",B27,"  A
SELECT *
FROM ",C27," B 
WHERE B.TREASURY_CODE IN ( 'RGP' )
AND B.TOKEN_DATE &gt; TIMESTAMP '2023-03-31 00:00:00.000';")</f>
        <v>INSERT INTO TREASURY.RCT_NPS_SUBSCRIBERS_ARR_DTL_TO_BE_INSERTED  A
SELECT *
FROM TREASURY.RCT_NPS_SUBSCRIBERS_ARR_DTL B 
WHERE B.TREASURY_CODE IN ( 'RGP' )
AND B.TOKEN_DATE &gt; TIMESTAMP '2023-03-31 00:00:00.000';</v>
      </c>
    </row>
    <row r="28" spans="1:4" ht="105">
      <c r="A28" s="5">
        <v>27</v>
      </c>
      <c r="B28" s="6" t="s">
        <v>56</v>
      </c>
      <c r="C28" s="7" t="s">
        <v>57</v>
      </c>
      <c r="D28" s="8" t="str">
        <f>CONCATENATE("INSERT INTO ",B28,"  A
SELECT *
FROM ",C28," B 
WHERE B.TREASURY_CODE IN ( 'RGP' )
AND B.TOKEN_DATE &gt; TIMESTAMP '2023-03-31 00:00:00.000';")</f>
        <v>INSERT INTO TREASURY.RCT_NPS_SUBSCRIBERS_DTL_TO_BE_INSERTED  A
SELECT *
FROM TREASURY.RCT_NPS_SUBSCRIBERS_DTL B 
WHERE B.TREASURY_CODE IN ( 'RGP' )
AND B.TOKEN_DATE &gt; TIMESTAMP '2023-03-31 00:00:00.000';</v>
      </c>
    </row>
    <row r="29" spans="1:4" ht="90">
      <c r="A29" s="5">
        <v>28</v>
      </c>
      <c r="B29" s="6" t="s">
        <v>58</v>
      </c>
      <c r="C29" s="7" t="s">
        <v>59</v>
      </c>
      <c r="D29" s="8" t="str">
        <f>CONCATENATE("INSERT INTO ",B29,"  A
SELECT *
FROM ",C29," B 
WHERE B.TREASURY_CODE IN ( 'RGP' );")</f>
        <v>INSERT INTO TREASURY.STAMP_CHEQUE_REGISTER_DTL_TO_BE_INSERTED  A
SELECT *
FROM TREASURY.STAMP_CHEQUE_REGISTER_DTL B 
WHERE B.TREASURY_CODE IN ( 'RGP' );</v>
      </c>
    </row>
    <row r="30" spans="1:4" ht="90">
      <c r="A30" s="5">
        <v>29</v>
      </c>
      <c r="B30" s="6" t="s">
        <v>60</v>
      </c>
      <c r="C30" s="7" t="s">
        <v>61</v>
      </c>
      <c r="D30" s="8" t="str">
        <f>CONCATENATE("INSERT INTO ",B30,"  A
SELECT *
FROM ",C30," B 
WHERE B.TREASURY_CODE IN ( 'RGP' );")</f>
        <v>INSERT INTO TREASURY.STAMP_CHEQUE_REGISTER_HDR_TO_BE_INSERTED  A
SELECT *
FROM TREASURY.STAMP_CHEQUE_REGISTER_HDR B 
WHERE B.TREASURY_CODE IN ( 'RGP' );</v>
      </c>
    </row>
    <row r="31" spans="1:4" ht="105">
      <c r="A31" s="5">
        <v>30</v>
      </c>
      <c r="B31" s="6" t="s">
        <v>62</v>
      </c>
      <c r="C31" s="7" t="s">
        <v>63</v>
      </c>
      <c r="D31" s="8" t="str">
        <f>CONCATENATE("INSERT INTO ",B31,"  A
SELECT *
FROM ",C31," B 
WHERE B.TREASURY_CODE IN ( 'RGP' )
AND B.TOKEN_DATE &gt; TIMESTAMP '2023-03-31 00:00:00.000';")</f>
        <v>INSERT INTO TREASURY.PAY_DEMAND_DTL_TO_BE_INSERTED  A
SELECT *
FROM TREASURY.PAY_DEMAND_DTL B 
WHERE B.TREASURY_CODE IN ( 'RGP' )
AND B.TOKEN_DATE &gt; TIMESTAMP '2023-03-31 00:00:00.000';</v>
      </c>
    </row>
    <row r="32" spans="1:4" ht="120">
      <c r="A32" s="5">
        <v>31</v>
      </c>
      <c r="B32" s="9" t="s">
        <v>64</v>
      </c>
      <c r="C32" s="10" t="s">
        <v>65</v>
      </c>
      <c r="D32" s="8" t="str">
        <f t="shared" ref="D32:D38" si="0">CONCATENATE("INSERT INTO ",B32,"  A
SELECT *
FROM ",C32," B 
WHERE B.TREASURY_CODE IN ( 'RGP' )
AND DATE(B.CREATE_DATE) &gt; TO_DATE('2023-08-11', 'YYYY-MM-DD');")</f>
        <v>INSERT INTO TREASURY.KRITAGYATA_PEN_FAMILY_RECORDS_DTL_TO_BE_INSERTED  A
SELECT *
FROM TREASURY.KRITAGYATA_PEN_FAMILY_RECORDS_DTL B 
WHERE B.TREASURY_CODE IN ( 'RGP' )
AND DATE(B.CREATE_DATE) &gt; TO_DATE('2023-08-11', 'YYYY-MM-DD');</v>
      </c>
    </row>
    <row r="33" spans="1:4" ht="120">
      <c r="A33" s="5">
        <v>32</v>
      </c>
      <c r="B33" s="9" t="s">
        <v>66</v>
      </c>
      <c r="C33" s="10" t="s">
        <v>67</v>
      </c>
      <c r="D33" s="8" t="str">
        <f t="shared" si="0"/>
        <v>INSERT INTO TREASURY.KRITAGYATA_PEN_NOMINATION_DTL_TO_BE_INSERTED  A
SELECT *
FROM TREASURY.KRITAGYATA_PEN_NOMINATION_DTL B 
WHERE B.TREASURY_CODE IN ( 'RGP' )
AND DATE(B.CREATE_DATE) &gt; TO_DATE('2023-08-11', 'YYYY-MM-DD');</v>
      </c>
    </row>
    <row r="34" spans="1:4" ht="150">
      <c r="A34" s="5">
        <v>33</v>
      </c>
      <c r="B34" s="9" t="s">
        <v>68</v>
      </c>
      <c r="C34" s="10" t="s">
        <v>69</v>
      </c>
      <c r="D34" s="8" t="str">
        <f t="shared" si="0"/>
        <v>INSERT INTO TREASURY.KRITAGYATA_PEN_NON_QUALIFYING_SERVICE_DTL_TO_BE_INSERTED  A
SELECT *
FROM TREASURY.KRITAGYATA_PEN_NON_QUALIFYING_SERVICE_DTL B 
WHERE B.TREASURY_CODE IN ( 'RGP' )
AND DATE(B.CREATE_DATE) &gt; TO_DATE('2023-08-11', 'YYYY-MM-DD');</v>
      </c>
    </row>
    <row r="35" spans="1:4" ht="120">
      <c r="A35" s="5">
        <v>34</v>
      </c>
      <c r="B35" s="9" t="s">
        <v>70</v>
      </c>
      <c r="C35" s="10" t="s">
        <v>71</v>
      </c>
      <c r="D35" s="8" t="str">
        <f t="shared" si="0"/>
        <v>INSERT INTO TREASURY.KRITAGYATA_PEN_PENSION_BREAKUP_DTL_TO_BE_INSERTED  A
SELECT *
FROM TREASURY.KRITAGYATA_PEN_PENSION_BREAKUP_DTL B 
WHERE B.TREASURY_CODE IN ( 'RGP' )
AND DATE(B.CREATE_DATE) &gt; TO_DATE('2023-08-11', 'YYYY-MM-DD');</v>
      </c>
    </row>
    <row r="36" spans="1:4" ht="105">
      <c r="A36" s="5">
        <v>35</v>
      </c>
      <c r="B36" s="9" t="s">
        <v>72</v>
      </c>
      <c r="C36" s="10" t="s">
        <v>73</v>
      </c>
      <c r="D36" s="8" t="str">
        <f t="shared" si="0"/>
        <v>INSERT INTO TREASURY.KRITAGYATA_PEN_PPO_1_MST_TO_BE_INSERTED  A
SELECT *
FROM TREASURY.KRITAGYATA_PEN_PPO_1_MST B 
WHERE B.TREASURY_CODE IN ( 'RGP' )
AND DATE(B.CREATE_DATE) &gt; TO_DATE('2023-08-11', 'YYYY-MM-DD');</v>
      </c>
    </row>
    <row r="37" spans="1:4" ht="105">
      <c r="A37" s="5">
        <v>36</v>
      </c>
      <c r="B37" s="9" t="s">
        <v>74</v>
      </c>
      <c r="C37" s="10" t="s">
        <v>75</v>
      </c>
      <c r="D37" s="8" t="str">
        <f t="shared" si="0"/>
        <v>INSERT INTO TREASURY.KRITAGYATA_PEN_PPO_2_MST_TO_BE_INSERTED  A
SELECT *
FROM TREASURY.KRITAGYATA_PEN_PPO_2_MST B 
WHERE B.TREASURY_CODE IN ( 'RGP' )
AND DATE(B.CREATE_DATE) &gt; TO_DATE('2023-08-11', 'YYYY-MM-DD');</v>
      </c>
    </row>
    <row r="38" spans="1:4" ht="135">
      <c r="A38" s="5">
        <v>37</v>
      </c>
      <c r="B38" s="9" t="s">
        <v>76</v>
      </c>
      <c r="C38" s="10" t="s">
        <v>77</v>
      </c>
      <c r="D38" s="8" t="str">
        <f t="shared" si="0"/>
        <v>INSERT INTO TREASURY.KRITAGYATA_PEN_PROVISIONAL_PENSION_DTL_TO_BE_INSERTED  A
SELECT *
FROM TREASURY.KRITAGYATA_PEN_PROVISIONAL_PENSION_DTL B 
WHERE B.TREASURY_CODE IN ( 'RGP' )
AND DATE(B.CREATE_DATE) &gt; TO_DATE('2023-08-11', 'YYYY-MM-DD');</v>
      </c>
    </row>
    <row r="39" spans="1:4" ht="105">
      <c r="A39" s="5">
        <v>38</v>
      </c>
      <c r="B39" s="9" t="s">
        <v>78</v>
      </c>
      <c r="C39" s="10" t="s">
        <v>79</v>
      </c>
      <c r="D39" s="8" t="str">
        <f>CONCATENATE("INSERT INTO ",B39,"  A
SELECT *
FROM ",C39," B 
WHERE B.TREASURY_CODE IN ( 'RGP' )
AND B.TOKEN_DATE &gt; TIMESTAMP '2023-03-31 00:00:00.000';")</f>
        <v>INSERT INTO EMPLOYEE.PEN_ARREAR_DTL_TO_BE_INSERTED  A
SELECT *
FROM EMPLOYEE.PEN_ARREAR_DTL B 
WHERE B.TREASURY_CODE IN ( 'RGP' )
AND B.TOKEN_DATE &gt; TIMESTAMP '2023-03-31 00:00:00.000';</v>
      </c>
    </row>
    <row r="40" spans="1:4" ht="90">
      <c r="A40" s="5">
        <v>39</v>
      </c>
      <c r="B40" s="9" t="s">
        <v>80</v>
      </c>
      <c r="C40" s="10" t="s">
        <v>81</v>
      </c>
      <c r="D40" s="8" t="str">
        <f t="shared" ref="D40:D46" si="1">CONCATENATE("INSERT INTO ",B40,"  A
SELECT *
FROM ",C40," B 
WHERE B.TREASURY_CODE IN ( 'RGP' )
AND B.CREATE_DATE &gt; TIMESTAMP '2023-03-31 00:00:00.000';")</f>
        <v>INSERT INTO EMPLOYEE.PEN_BILL_DTL_TO_BE_INSERTED  A
SELECT *
FROM EMPLOYEE.PEN_BILL_DTL B 
WHERE B.TREASURY_CODE IN ( 'RGP' )
AND B.CREATE_DATE &gt; TIMESTAMP '2023-03-31 00:00:00.000';</v>
      </c>
    </row>
    <row r="41" spans="1:4" ht="90">
      <c r="A41" s="5">
        <v>40</v>
      </c>
      <c r="B41" s="9" t="s">
        <v>82</v>
      </c>
      <c r="C41" s="10" t="s">
        <v>83</v>
      </c>
      <c r="D41" s="8" t="str">
        <f t="shared" si="1"/>
        <v>INSERT INTO EMPLOYEE.PEN_BILL_HDR_TO_BE_INSERTED  A
SELECT *
FROM EMPLOYEE.PEN_BILL_HDR B 
WHERE B.TREASURY_CODE IN ( 'RGP' )
AND B.CREATE_DATE &gt; TIMESTAMP '2023-03-31 00:00:00.000';</v>
      </c>
    </row>
    <row r="42" spans="1:4" ht="105">
      <c r="A42" s="5">
        <v>41</v>
      </c>
      <c r="B42" s="9" t="s">
        <v>84</v>
      </c>
      <c r="C42" s="10" t="s">
        <v>85</v>
      </c>
      <c r="D42" s="8" t="str">
        <f t="shared" si="1"/>
        <v>INSERT INTO EMPLOYEE.PEN_COMMUTED_PENSION_DTL_TO_BE_INSERTED  A
SELECT *
FROM EMPLOYEE.PEN_COMMUTED_PENSION_DTL B 
WHERE B.TREASURY_CODE IN ( 'RGP' )
AND B.CREATE_DATE &gt; TIMESTAMP '2023-03-31 00:00:00.000';</v>
      </c>
    </row>
    <row r="43" spans="1:4" ht="105">
      <c r="A43" s="5">
        <v>42</v>
      </c>
      <c r="B43" s="9" t="s">
        <v>86</v>
      </c>
      <c r="C43" s="10" t="s">
        <v>87</v>
      </c>
      <c r="D43" s="8" t="str">
        <f t="shared" si="1"/>
        <v>INSERT INTO EMPLOYEE.PEN_FAMILY_RECORDS_DTL_TO_BE_INSERTED  A
SELECT *
FROM EMPLOYEE.PEN_FAMILY_RECORDS_DTL B 
WHERE B.TREASURY_CODE IN ( 'RGP' )
AND B.CREATE_DATE &gt; TIMESTAMP '2023-03-31 00:00:00.000';</v>
      </c>
    </row>
    <row r="44" spans="1:4" ht="105">
      <c r="A44" s="5">
        <v>43</v>
      </c>
      <c r="B44" s="9" t="s">
        <v>88</v>
      </c>
      <c r="C44" s="10" t="s">
        <v>89</v>
      </c>
      <c r="D44" s="8" t="str">
        <f t="shared" si="1"/>
        <v>INSERT INTO EMPLOYEE.PEN_NOMINATION_DTL_TO_BE_INSERTED  A
SELECT *
FROM EMPLOYEE.PEN_NOMINATION_DTL B 
WHERE B.TREASURY_CODE IN ( 'RGP' )
AND B.CREATE_DATE &gt; TIMESTAMP '2023-03-31 00:00:00.000';</v>
      </c>
    </row>
    <row r="45" spans="1:4" ht="120">
      <c r="A45" s="5">
        <v>44</v>
      </c>
      <c r="B45" s="9" t="s">
        <v>90</v>
      </c>
      <c r="C45" s="10" t="s">
        <v>91</v>
      </c>
      <c r="D45" s="8" t="str">
        <f t="shared" si="1"/>
        <v>INSERT INTO EMPLOYEE.PEN_NON_QUALIFYING_SERVICE_DTL_TO_BE_INSERTED  A
SELECT *
FROM EMPLOYEE.PEN_NON_QUALIFYING_SERVICE_DTL B 
WHERE B.TREASURY_CODE IN ( 'RGP' )
AND B.CREATE_DATE &gt; TIMESTAMP '2023-03-31 00:00:00.000';</v>
      </c>
    </row>
    <row r="46" spans="1:4" ht="105">
      <c r="A46" s="11">
        <v>45</v>
      </c>
      <c r="B46" s="12" t="s">
        <v>92</v>
      </c>
      <c r="C46" s="13" t="s">
        <v>93</v>
      </c>
      <c r="D46" s="14" t="str">
        <f t="shared" si="1"/>
        <v>INSERT INTO EMPLOYEE.PEN_PENSION_BREAKUP_DTL_TO_BE_INSERTED  A
SELECT *
FROM EMPLOYEE.PEN_PENSION_BREAKUP_DTL B 
WHERE B.TREASURY_CODE IN ( 'RGP' )
AND B.CREATE_DATE &gt; TIMESTAMP '2023-03-31 00:00:00.000';</v>
      </c>
    </row>
    <row r="47" spans="1:4" ht="60">
      <c r="A47" s="15">
        <v>46</v>
      </c>
      <c r="B47" s="12" t="s">
        <v>94</v>
      </c>
      <c r="C47" s="12" t="s">
        <v>95</v>
      </c>
      <c r="D47" s="14" t="str">
        <f>CONCATENATE("INSERT INTO ",B47,"  A
SELECT *
FROM ",C47," B ;")</f>
        <v>INSERT INTO TREASURY.RCT_LF_RECEIPT_DTL_TO_BE_INSERTED  A
SELECT *
FROM TREASURY.RCT_LF_RECEIPT_DTL B ;</v>
      </c>
    </row>
    <row r="48" spans="1:4" ht="90">
      <c r="A48" s="16">
        <v>47</v>
      </c>
      <c r="B48" s="9" t="s">
        <v>96</v>
      </c>
      <c r="C48" s="9" t="s">
        <v>97</v>
      </c>
      <c r="D48" s="8" t="str">
        <f>CONCATENATE("INSERT INTO ",B48,"  A
SELECT *
FROM ",C48," B WHERE B.CREATE_DATE &gt; TIMESTAMP '2023-08-11 17:51:59.000';")</f>
        <v>INSERT INTO TREASURY.PAY_SANCTION_MST_TO_BE_INSERTED  A
SELECT *
FROM TREASURY.PAY_SANCTION_MST B WHERE B.CREATE_DATE &gt; TIMESTAMP '2023-08-11 17:51:59.000';</v>
      </c>
    </row>
    <row r="49" spans="1:4" ht="75">
      <c r="A49" s="16">
        <v>48</v>
      </c>
      <c r="B49" s="9" t="s">
        <v>98</v>
      </c>
      <c r="C49" s="9" t="s">
        <v>99</v>
      </c>
      <c r="D49" s="8" t="str">
        <f>CONCATENATE("INSERT INTO ",B49,"  A
SELECT *
FROM ",C49," B WHERE B.CREATE_DATE &gt; TIMESTAMP '2023-08-10 14:40:29.000';")</f>
        <v>INSERT INTO TREASURY.PAY_GRADE_MST_TO_BE_INSERTED  A
SELECT *
FROM TREASURY.PAY_GRADE_MST B WHERE B.CREATE_DATE &gt; TIMESTAMP '2023-08-10 14:40:29.000';</v>
      </c>
    </row>
    <row r="50" spans="1:4" ht="90">
      <c r="A50" s="16">
        <v>49</v>
      </c>
      <c r="B50" s="9" t="s">
        <v>100</v>
      </c>
      <c r="C50" s="9" t="s">
        <v>101</v>
      </c>
      <c r="D50" s="8" t="str">
        <f>CONCATENATE("INSERT INTO ",B50,"  A
SELECT *
FROM ",C50," B WHERE B.TOKEN_DATE &gt; TIMESTAMP '2023-03-31 00:00:00.000' AND B.TREASURY_CODE IN ( 'RGP' );")</f>
        <v>INSERT INTO EMPLOYEE.PEN_DCRG_AMOUNT_DTL_TO_BE_INSERTED  A
SELECT *
FROM EMPLOYEE.PEN_DCRG_AMOUNT_DTL B WHERE B.TOKEN_DATE &gt; TIMESTAMP '2023-03-31 00:00:00.000' AND B.TREASURY_CODE IN ( 'RGP' );</v>
      </c>
    </row>
  </sheetData>
  <conditionalFormatting sqref="C2:C31">
    <cfRule type="duplicateValues" dxfId="0" priority="2"/>
  </conditionalFormatting>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sheetPr>
    <tabColor rgb="FF92D050"/>
  </sheetPr>
  <dimension ref="A1:B10"/>
  <sheetViews>
    <sheetView workbookViewId="0">
      <selection activeCell="C4" sqref="C4"/>
    </sheetView>
  </sheetViews>
  <sheetFormatPr defaultColWidth="8.7109375" defaultRowHeight="15"/>
  <cols>
    <col min="1" max="1" width="9.140625" style="17" customWidth="1"/>
    <col min="2" max="2" width="103.5703125" style="64" customWidth="1"/>
    <col min="3" max="3" width="96.28515625" customWidth="1"/>
  </cols>
  <sheetData>
    <row r="1" spans="1:2" ht="21" customHeight="1">
      <c r="A1" s="19" t="s">
        <v>0</v>
      </c>
      <c r="B1" s="65" t="s">
        <v>3</v>
      </c>
    </row>
    <row r="2" spans="1:2" ht="273.75" customHeight="1">
      <c r="A2" s="20">
        <v>1</v>
      </c>
      <c r="B2" s="66" t="s">
        <v>386</v>
      </c>
    </row>
    <row r="3" spans="1:2" ht="75">
      <c r="A3" s="20">
        <v>2</v>
      </c>
      <c r="B3" s="66" t="s">
        <v>387</v>
      </c>
    </row>
    <row r="4" spans="1:2" ht="75">
      <c r="A4" s="20"/>
      <c r="B4" s="66" t="s">
        <v>388</v>
      </c>
    </row>
    <row r="5" spans="1:2" ht="90">
      <c r="A5" s="20">
        <v>3</v>
      </c>
      <c r="B5" s="66" t="s">
        <v>389</v>
      </c>
    </row>
    <row r="6" spans="1:2" ht="227.25" customHeight="1">
      <c r="A6" s="20">
        <v>4</v>
      </c>
      <c r="B6" s="66" t="s">
        <v>390</v>
      </c>
    </row>
    <row r="7" spans="1:2" ht="75">
      <c r="A7" s="20">
        <v>5</v>
      </c>
      <c r="B7" s="66" t="s">
        <v>391</v>
      </c>
    </row>
    <row r="8" spans="1:2" ht="75">
      <c r="A8" s="20">
        <v>6</v>
      </c>
      <c r="B8" s="66" t="s">
        <v>392</v>
      </c>
    </row>
    <row r="9" spans="1:2" ht="90">
      <c r="A9" s="20">
        <v>7</v>
      </c>
      <c r="B9" s="66" t="s">
        <v>393</v>
      </c>
    </row>
    <row r="10" spans="1:2" ht="75">
      <c r="A10" s="20">
        <v>8</v>
      </c>
      <c r="B10" s="66" t="s">
        <v>394</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sheetPr>
    <tabColor rgb="FF92D050"/>
  </sheetPr>
  <dimension ref="A1:B27"/>
  <sheetViews>
    <sheetView workbookViewId="0">
      <selection activeCell="B35" sqref="B35"/>
    </sheetView>
  </sheetViews>
  <sheetFormatPr defaultColWidth="8.7109375" defaultRowHeight="15"/>
  <cols>
    <col min="1" max="1" width="9.140625" style="17" customWidth="1"/>
    <col min="2" max="2" width="129.140625" style="67" customWidth="1"/>
    <col min="3" max="3" width="74.85546875" customWidth="1"/>
  </cols>
  <sheetData>
    <row r="1" spans="1:2" ht="15.75">
      <c r="A1" s="19" t="s">
        <v>0</v>
      </c>
      <c r="B1" s="68" t="s">
        <v>3</v>
      </c>
    </row>
    <row r="2" spans="1:2" ht="300">
      <c r="A2" s="69">
        <v>1</v>
      </c>
      <c r="B2" s="70" t="s">
        <v>395</v>
      </c>
    </row>
    <row r="3" spans="1:2" ht="81" customHeight="1">
      <c r="A3" s="69">
        <v>2</v>
      </c>
      <c r="B3" s="70" t="s">
        <v>396</v>
      </c>
    </row>
    <row r="4" spans="1:2" ht="81" customHeight="1">
      <c r="A4" s="69">
        <v>3</v>
      </c>
      <c r="B4" s="70" t="s">
        <v>397</v>
      </c>
    </row>
    <row r="5" spans="1:2" ht="81" customHeight="1">
      <c r="A5" s="69">
        <v>4</v>
      </c>
      <c r="B5" s="70" t="s">
        <v>398</v>
      </c>
    </row>
    <row r="6" spans="1:2" ht="130.5" customHeight="1">
      <c r="A6" s="69">
        <v>5</v>
      </c>
      <c r="B6" s="70" t="s">
        <v>399</v>
      </c>
    </row>
    <row r="7" spans="1:2" ht="130.5" customHeight="1">
      <c r="A7" s="69">
        <v>6</v>
      </c>
      <c r="B7" s="70" t="s">
        <v>400</v>
      </c>
    </row>
    <row r="8" spans="1:2" ht="130.5" customHeight="1">
      <c r="A8" s="69">
        <v>7</v>
      </c>
      <c r="B8" s="70" t="s">
        <v>401</v>
      </c>
    </row>
    <row r="9" spans="1:2" ht="138.75" customHeight="1">
      <c r="A9" s="69">
        <v>8</v>
      </c>
      <c r="B9" s="70" t="s">
        <v>402</v>
      </c>
    </row>
    <row r="10" spans="1:2" ht="165" customHeight="1">
      <c r="A10" s="69">
        <v>9</v>
      </c>
      <c r="B10" s="70" t="s">
        <v>403</v>
      </c>
    </row>
    <row r="11" spans="1:2" ht="91.5" customHeight="1">
      <c r="A11" s="69">
        <v>10</v>
      </c>
      <c r="B11" s="70" t="s">
        <v>404</v>
      </c>
    </row>
    <row r="12" spans="1:2" ht="128.25" customHeight="1">
      <c r="A12" s="69">
        <v>11</v>
      </c>
      <c r="B12" s="70" t="s">
        <v>405</v>
      </c>
    </row>
    <row r="13" spans="1:2" ht="324" customHeight="1">
      <c r="A13" s="69">
        <v>12</v>
      </c>
      <c r="B13" s="70" t="s">
        <v>406</v>
      </c>
    </row>
    <row r="14" spans="1:2" ht="91.5" customHeight="1">
      <c r="A14" s="69">
        <v>13</v>
      </c>
      <c r="B14" s="70" t="s">
        <v>407</v>
      </c>
    </row>
    <row r="15" spans="1:2" ht="91.5" customHeight="1">
      <c r="A15" s="69">
        <v>14</v>
      </c>
      <c r="B15" s="70" t="s">
        <v>408</v>
      </c>
    </row>
    <row r="16" spans="1:2" ht="110.25" customHeight="1">
      <c r="A16" s="69">
        <v>15</v>
      </c>
      <c r="B16" s="70" t="s">
        <v>409</v>
      </c>
    </row>
    <row r="17" spans="1:2" ht="91.5" customHeight="1">
      <c r="A17" s="69">
        <v>16</v>
      </c>
      <c r="B17" s="70" t="s">
        <v>410</v>
      </c>
    </row>
    <row r="18" spans="1:2" ht="91.5" customHeight="1">
      <c r="A18" s="69">
        <v>17</v>
      </c>
      <c r="B18" s="70" t="s">
        <v>411</v>
      </c>
    </row>
    <row r="19" spans="1:2" ht="91.5" customHeight="1">
      <c r="A19" s="69">
        <v>18</v>
      </c>
      <c r="B19" s="70" t="s">
        <v>412</v>
      </c>
    </row>
    <row r="20" spans="1:2" ht="91.5" customHeight="1">
      <c r="A20" s="69">
        <v>19</v>
      </c>
      <c r="B20" s="70" t="s">
        <v>413</v>
      </c>
    </row>
    <row r="21" spans="1:2" ht="231" customHeight="1">
      <c r="A21" s="69">
        <v>20</v>
      </c>
      <c r="B21" s="70" t="s">
        <v>414</v>
      </c>
    </row>
    <row r="22" spans="1:2" ht="43.5">
      <c r="A22" s="69">
        <v>21</v>
      </c>
      <c r="B22" s="70" t="s">
        <v>415</v>
      </c>
    </row>
    <row r="23" spans="1:2" ht="43.5">
      <c r="A23" s="69">
        <v>22</v>
      </c>
      <c r="B23" s="70" t="s">
        <v>416</v>
      </c>
    </row>
    <row r="24" spans="1:2" ht="43.5">
      <c r="A24" s="69">
        <v>23</v>
      </c>
      <c r="B24" s="70" t="s">
        <v>417</v>
      </c>
    </row>
    <row r="25" spans="1:2" ht="43.5">
      <c r="A25" s="69">
        <v>24</v>
      </c>
      <c r="B25" s="70" t="s">
        <v>418</v>
      </c>
    </row>
    <row r="26" spans="1:2" ht="100.5">
      <c r="A26" s="69">
        <v>25</v>
      </c>
      <c r="B26" s="70" t="s">
        <v>419</v>
      </c>
    </row>
    <row r="27" spans="1:2" ht="100.5">
      <c r="A27" s="69">
        <v>26</v>
      </c>
      <c r="B27" s="70" t="s">
        <v>420</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sheetPr>
    <tabColor rgb="FF92D050"/>
  </sheetPr>
  <dimension ref="A1:D6"/>
  <sheetViews>
    <sheetView workbookViewId="0">
      <selection activeCell="B22" sqref="B22"/>
    </sheetView>
  </sheetViews>
  <sheetFormatPr defaultColWidth="8.7109375" defaultRowHeight="15"/>
  <cols>
    <col min="1" max="1" width="9.140625" style="17" customWidth="1"/>
    <col min="2" max="2" width="96.42578125" style="71" customWidth="1"/>
    <col min="3" max="3" width="84" style="63" customWidth="1"/>
    <col min="4" max="4" width="20.85546875" customWidth="1"/>
  </cols>
  <sheetData>
    <row r="1" spans="1:4" ht="24" customHeight="1">
      <c r="A1" s="72" t="s">
        <v>0</v>
      </c>
      <c r="B1" s="73" t="s">
        <v>3</v>
      </c>
    </row>
    <row r="2" spans="1:4" ht="409.6">
      <c r="A2" s="20">
        <v>1</v>
      </c>
      <c r="B2" s="70" t="s">
        <v>421</v>
      </c>
      <c r="C2" s="27"/>
    </row>
    <row r="3" spans="1:4" ht="135.75" customHeight="1">
      <c r="A3" s="20">
        <v>2</v>
      </c>
      <c r="B3" s="70" t="s">
        <v>422</v>
      </c>
      <c r="D3" s="74"/>
    </row>
    <row r="4" spans="1:4" ht="100.5">
      <c r="A4" s="20">
        <v>3</v>
      </c>
      <c r="B4" s="70" t="s">
        <v>423</v>
      </c>
    </row>
    <row r="5" spans="1:4" ht="72">
      <c r="A5" s="20">
        <v>4</v>
      </c>
      <c r="B5" s="70" t="s">
        <v>424</v>
      </c>
    </row>
    <row r="6" spans="1:4" ht="43.5">
      <c r="A6" s="20">
        <v>5</v>
      </c>
      <c r="B6" s="70" t="s">
        <v>425</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sheetPr>
    <tabColor rgb="FF92D050"/>
  </sheetPr>
  <dimension ref="A1:D4"/>
  <sheetViews>
    <sheetView workbookViewId="0">
      <selection activeCell="D5" sqref="D5"/>
    </sheetView>
  </sheetViews>
  <sheetFormatPr defaultColWidth="8.7109375" defaultRowHeight="15"/>
  <cols>
    <col min="2" max="2" width="73.7109375" customWidth="1"/>
    <col min="3" max="3" width="105.7109375" style="63" customWidth="1"/>
    <col min="4" max="4" width="45.28515625" customWidth="1"/>
  </cols>
  <sheetData>
    <row r="1" spans="1:4">
      <c r="A1" s="28" t="s">
        <v>0</v>
      </c>
      <c r="B1" s="75" t="s">
        <v>166</v>
      </c>
    </row>
    <row r="2" spans="1:4" ht="409.5">
      <c r="A2" s="69">
        <v>1</v>
      </c>
      <c r="B2" s="21" t="s">
        <v>426</v>
      </c>
    </row>
    <row r="3" spans="1:4" ht="75">
      <c r="A3" s="69">
        <v>2</v>
      </c>
      <c r="B3" s="21" t="s">
        <v>427</v>
      </c>
      <c r="D3" s="37"/>
    </row>
    <row r="4" spans="1:4" ht="75">
      <c r="A4" s="32">
        <v>3</v>
      </c>
      <c r="B4" s="21" t="s">
        <v>428</v>
      </c>
      <c r="C4" s="76"/>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sheetPr>
    <tabColor rgb="FF92D050"/>
  </sheetPr>
  <dimension ref="A1:D25"/>
  <sheetViews>
    <sheetView workbookViewId="0">
      <selection activeCell="C24" sqref="C24"/>
    </sheetView>
  </sheetViews>
  <sheetFormatPr defaultColWidth="8.7109375" defaultRowHeight="15"/>
  <cols>
    <col min="1" max="1" width="9.140625" style="17" customWidth="1"/>
    <col min="2" max="2" width="60.42578125" customWidth="1"/>
    <col min="3" max="3" width="40.42578125" style="27" customWidth="1"/>
    <col min="4" max="4" width="55.28515625" customWidth="1"/>
  </cols>
  <sheetData>
    <row r="1" spans="1:4">
      <c r="A1" s="77" t="s">
        <v>0</v>
      </c>
      <c r="B1" s="78" t="s">
        <v>166</v>
      </c>
    </row>
    <row r="2" spans="1:4" ht="60">
      <c r="A2" s="79">
        <v>1</v>
      </c>
      <c r="B2" s="21" t="s">
        <v>429</v>
      </c>
    </row>
    <row r="3" spans="1:4" ht="105">
      <c r="A3" s="79">
        <v>2</v>
      </c>
      <c r="B3" s="21" t="s">
        <v>430</v>
      </c>
    </row>
    <row r="4" spans="1:4" ht="120">
      <c r="A4" s="79">
        <v>3</v>
      </c>
      <c r="B4" s="21" t="s">
        <v>431</v>
      </c>
    </row>
    <row r="5" spans="1:4">
      <c r="A5" s="79"/>
      <c r="B5" s="80" t="s">
        <v>432</v>
      </c>
    </row>
    <row r="6" spans="1:4" ht="227.25" customHeight="1">
      <c r="A6" s="20">
        <v>1</v>
      </c>
      <c r="B6" s="81" t="s">
        <v>433</v>
      </c>
    </row>
    <row r="7" spans="1:4" ht="45">
      <c r="A7" s="20">
        <v>2</v>
      </c>
      <c r="B7" s="21" t="s">
        <v>434</v>
      </c>
    </row>
    <row r="8" spans="1:4" ht="45">
      <c r="A8" s="20">
        <v>3</v>
      </c>
      <c r="B8" s="21" t="s">
        <v>435</v>
      </c>
    </row>
    <row r="9" spans="1:4" ht="75">
      <c r="A9" s="20">
        <v>4</v>
      </c>
      <c r="B9" s="21" t="s">
        <v>436</v>
      </c>
    </row>
    <row r="10" spans="1:4" ht="60">
      <c r="A10" s="20">
        <v>5</v>
      </c>
      <c r="B10" s="21" t="s">
        <v>437</v>
      </c>
    </row>
    <row r="11" spans="1:4" ht="60">
      <c r="A11" s="20">
        <v>6</v>
      </c>
      <c r="B11" s="21" t="s">
        <v>438</v>
      </c>
    </row>
    <row r="12" spans="1:4">
      <c r="A12" s="20"/>
      <c r="B12" s="82" t="s">
        <v>439</v>
      </c>
    </row>
    <row r="13" spans="1:4" ht="300">
      <c r="A13" s="20">
        <v>1</v>
      </c>
      <c r="B13" s="21" t="s">
        <v>440</v>
      </c>
      <c r="D13" s="37"/>
    </row>
    <row r="14" spans="1:4" ht="75">
      <c r="A14" s="20">
        <v>2</v>
      </c>
      <c r="B14" s="21" t="s">
        <v>441</v>
      </c>
    </row>
    <row r="15" spans="1:4" ht="60">
      <c r="A15" s="20">
        <v>3</v>
      </c>
      <c r="B15" s="21" t="s">
        <v>442</v>
      </c>
      <c r="C15" s="83"/>
    </row>
    <row r="16" spans="1:4" ht="60">
      <c r="A16" s="20">
        <v>4</v>
      </c>
      <c r="B16" s="21" t="s">
        <v>443</v>
      </c>
    </row>
    <row r="17" spans="1:3" ht="105">
      <c r="A17" s="20">
        <v>5</v>
      </c>
      <c r="B17" s="21" t="s">
        <v>444</v>
      </c>
    </row>
    <row r="19" spans="1:3">
      <c r="A19" s="69"/>
      <c r="B19" s="84" t="s">
        <v>445</v>
      </c>
    </row>
    <row r="20" spans="1:3" ht="120">
      <c r="A20" s="20">
        <v>1</v>
      </c>
      <c r="B20" s="21" t="s">
        <v>446</v>
      </c>
      <c r="C20" s="29"/>
    </row>
    <row r="21" spans="1:3" ht="135">
      <c r="A21" s="20">
        <v>2</v>
      </c>
      <c r="B21" s="21" t="s">
        <v>447</v>
      </c>
      <c r="C21" s="29"/>
    </row>
    <row r="22" spans="1:3" ht="60">
      <c r="A22" s="20">
        <v>3</v>
      </c>
      <c r="B22" s="21" t="s">
        <v>448</v>
      </c>
    </row>
    <row r="23" spans="1:3" ht="75">
      <c r="A23" s="20">
        <v>4</v>
      </c>
      <c r="B23" s="21" t="s">
        <v>449</v>
      </c>
      <c r="C23" s="29"/>
    </row>
    <row r="24" spans="1:3" ht="120">
      <c r="A24" s="20">
        <v>5</v>
      </c>
      <c r="B24" s="21" t="s">
        <v>450</v>
      </c>
    </row>
    <row r="25" spans="1:3" ht="105">
      <c r="A25" s="20">
        <v>6</v>
      </c>
      <c r="B25" s="21" t="s">
        <v>451</v>
      </c>
      <c r="C25" s="29"/>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sheetPr>
    <tabColor rgb="FF92D050"/>
  </sheetPr>
  <dimension ref="A1:B26"/>
  <sheetViews>
    <sheetView workbookViewId="0">
      <selection activeCell="F5" sqref="F5"/>
    </sheetView>
  </sheetViews>
  <sheetFormatPr defaultColWidth="8.7109375" defaultRowHeight="15"/>
  <cols>
    <col min="1" max="1" width="3.28515625" style="17" customWidth="1"/>
    <col min="2" max="2" width="71.5703125" customWidth="1"/>
    <col min="3" max="3" width="62.7109375" customWidth="1"/>
  </cols>
  <sheetData>
    <row r="1" spans="1:2">
      <c r="A1" s="28" t="s">
        <v>0</v>
      </c>
      <c r="B1" s="75" t="s">
        <v>166</v>
      </c>
    </row>
    <row r="2" spans="1:2" ht="240">
      <c r="A2" s="69">
        <v>1</v>
      </c>
      <c r="B2" s="21" t="s">
        <v>452</v>
      </c>
    </row>
    <row r="3" spans="1:2" ht="30">
      <c r="A3" s="69">
        <v>2</v>
      </c>
      <c r="B3" s="21" t="s">
        <v>453</v>
      </c>
    </row>
    <row r="4" spans="1:2" ht="45">
      <c r="A4" s="69">
        <v>3</v>
      </c>
      <c r="B4" s="21" t="s">
        <v>454</v>
      </c>
    </row>
    <row r="5" spans="1:2" ht="90">
      <c r="A5" s="69">
        <v>4</v>
      </c>
      <c r="B5" s="21" t="s">
        <v>455</v>
      </c>
    </row>
    <row r="6" spans="1:2" ht="90">
      <c r="A6" s="69"/>
      <c r="B6" s="21" t="s">
        <v>456</v>
      </c>
    </row>
    <row r="7" spans="1:2" ht="90">
      <c r="A7" s="69">
        <v>5</v>
      </c>
      <c r="B7" s="21" t="s">
        <v>457</v>
      </c>
    </row>
    <row r="8" spans="1:2" ht="75">
      <c r="A8" s="69">
        <v>6</v>
      </c>
      <c r="B8" s="21" t="s">
        <v>458</v>
      </c>
    </row>
    <row r="9" spans="1:2" ht="75">
      <c r="A9" s="69">
        <v>7</v>
      </c>
      <c r="B9" s="21" t="s">
        <v>459</v>
      </c>
    </row>
    <row r="10" spans="1:2" ht="75">
      <c r="A10" s="69">
        <v>8</v>
      </c>
      <c r="B10" s="21" t="s">
        <v>460</v>
      </c>
    </row>
    <row r="11" spans="1:2" ht="60">
      <c r="A11" s="69">
        <v>9</v>
      </c>
      <c r="B11" s="21" t="s">
        <v>461</v>
      </c>
    </row>
    <row r="12" spans="1:2" ht="75">
      <c r="A12" s="69">
        <v>10</v>
      </c>
      <c r="B12" s="21" t="s">
        <v>462</v>
      </c>
    </row>
    <row r="13" spans="1:2" ht="90">
      <c r="A13" s="69">
        <v>11</v>
      </c>
      <c r="B13" s="21" t="s">
        <v>463</v>
      </c>
    </row>
    <row r="14" spans="1:2" ht="60">
      <c r="A14" s="69">
        <v>12</v>
      </c>
      <c r="B14" s="21" t="s">
        <v>464</v>
      </c>
    </row>
    <row r="15" spans="1:2" ht="90">
      <c r="A15" s="69">
        <v>13</v>
      </c>
      <c r="B15" s="21" t="s">
        <v>465</v>
      </c>
    </row>
    <row r="16" spans="1:2" ht="120">
      <c r="A16" s="69">
        <v>14</v>
      </c>
      <c r="B16" s="21" t="s">
        <v>466</v>
      </c>
    </row>
    <row r="17" spans="1:2" ht="90">
      <c r="A17" s="69">
        <v>15</v>
      </c>
      <c r="B17" s="21" t="s">
        <v>467</v>
      </c>
    </row>
    <row r="18" spans="1:2" ht="90">
      <c r="A18" s="69">
        <v>16</v>
      </c>
      <c r="B18" s="21" t="s">
        <v>468</v>
      </c>
    </row>
    <row r="19" spans="1:2" ht="60">
      <c r="A19" s="69">
        <v>17</v>
      </c>
      <c r="B19" s="21" t="s">
        <v>469</v>
      </c>
    </row>
    <row r="20" spans="1:2" ht="75">
      <c r="A20" s="69">
        <v>18</v>
      </c>
      <c r="B20" s="21" t="s">
        <v>470</v>
      </c>
    </row>
    <row r="21" spans="1:2" ht="75">
      <c r="A21" s="69">
        <v>19</v>
      </c>
      <c r="B21" s="21" t="s">
        <v>471</v>
      </c>
    </row>
    <row r="22" spans="1:2" ht="75">
      <c r="A22" s="69">
        <v>20</v>
      </c>
      <c r="B22" s="21" t="s">
        <v>472</v>
      </c>
    </row>
    <row r="23" spans="1:2" ht="75">
      <c r="A23" s="69">
        <v>21</v>
      </c>
      <c r="B23" s="21" t="s">
        <v>473</v>
      </c>
    </row>
    <row r="24" spans="1:2" ht="105">
      <c r="A24" s="69">
        <v>22</v>
      </c>
      <c r="B24" s="21" t="s">
        <v>474</v>
      </c>
    </row>
    <row r="25" spans="1:2" ht="105">
      <c r="A25" s="69">
        <v>23</v>
      </c>
      <c r="B25" s="21" t="s">
        <v>475</v>
      </c>
    </row>
    <row r="26" spans="1:2" ht="60">
      <c r="A26" s="69">
        <v>24</v>
      </c>
      <c r="B26" s="21" t="s">
        <v>476</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sheetPr>
    <tabColor rgb="FF92D050"/>
  </sheetPr>
  <dimension ref="A1:C6"/>
  <sheetViews>
    <sheetView workbookViewId="0">
      <selection activeCell="B6" sqref="B6"/>
    </sheetView>
  </sheetViews>
  <sheetFormatPr defaultColWidth="8.7109375" defaultRowHeight="15"/>
  <cols>
    <col min="1" max="1" width="9.140625" style="17" customWidth="1"/>
    <col min="2" max="2" width="68.28515625" style="85" customWidth="1"/>
    <col min="3" max="3" width="34.85546875" style="27" customWidth="1"/>
  </cols>
  <sheetData>
    <row r="1" spans="1:2" ht="15.75">
      <c r="A1" s="61" t="s">
        <v>0</v>
      </c>
      <c r="B1" s="86" t="s">
        <v>3</v>
      </c>
    </row>
    <row r="2" spans="1:2" ht="156" customHeight="1">
      <c r="A2" s="20">
        <v>1</v>
      </c>
      <c r="B2" s="87" t="s">
        <v>477</v>
      </c>
    </row>
    <row r="3" spans="1:2" ht="90">
      <c r="A3" s="20">
        <v>2</v>
      </c>
      <c r="B3" s="87" t="s">
        <v>478</v>
      </c>
    </row>
    <row r="4" spans="1:2" ht="90">
      <c r="A4" s="20">
        <v>3</v>
      </c>
      <c r="B4" s="87" t="s">
        <v>479</v>
      </c>
    </row>
    <row r="5" spans="1:2" ht="90">
      <c r="A5" s="20">
        <v>4</v>
      </c>
      <c r="B5" s="87" t="s">
        <v>480</v>
      </c>
    </row>
    <row r="6" spans="1:2" ht="120">
      <c r="A6" s="20">
        <v>5</v>
      </c>
      <c r="B6" s="87" t="s">
        <v>481</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sheetPr>
    <tabColor rgb="FF92D050"/>
  </sheetPr>
  <dimension ref="A1:D19"/>
  <sheetViews>
    <sheetView workbookViewId="0">
      <selection activeCell="B19" sqref="B19"/>
    </sheetView>
  </sheetViews>
  <sheetFormatPr defaultColWidth="8.7109375" defaultRowHeight="15"/>
  <cols>
    <col min="1" max="1" width="9.140625" style="17" customWidth="1"/>
    <col min="2" max="2" width="64.5703125" style="64" customWidth="1"/>
    <col min="3" max="3" width="41.42578125" customWidth="1"/>
    <col min="4" max="4" width="53.85546875" customWidth="1"/>
  </cols>
  <sheetData>
    <row r="1" spans="1:4" ht="20.25" customHeight="1">
      <c r="A1" s="88" t="s">
        <v>0</v>
      </c>
      <c r="B1" s="89" t="s">
        <v>3</v>
      </c>
    </row>
    <row r="2" spans="1:4" ht="282.75" customHeight="1">
      <c r="A2" s="90">
        <v>1</v>
      </c>
      <c r="B2" s="66" t="s">
        <v>482</v>
      </c>
    </row>
    <row r="3" spans="1:4" ht="273" customHeight="1">
      <c r="A3" s="90">
        <v>2</v>
      </c>
      <c r="B3" s="66" t="s">
        <v>483</v>
      </c>
      <c r="C3" s="91"/>
      <c r="D3" s="37"/>
    </row>
    <row r="4" spans="1:4" ht="120">
      <c r="A4" s="90">
        <v>3</v>
      </c>
      <c r="B4" s="66" t="s">
        <v>484</v>
      </c>
    </row>
    <row r="5" spans="1:4" ht="90">
      <c r="A5" s="90">
        <v>4</v>
      </c>
      <c r="B5" s="66" t="s">
        <v>485</v>
      </c>
      <c r="C5" s="37"/>
    </row>
    <row r="6" spans="1:4" ht="75">
      <c r="A6" s="90">
        <v>5</v>
      </c>
      <c r="B6" s="66" t="s">
        <v>486</v>
      </c>
    </row>
    <row r="7" spans="1:4" ht="150">
      <c r="A7" s="90">
        <v>6</v>
      </c>
      <c r="B7" s="66" t="s">
        <v>487</v>
      </c>
    </row>
    <row r="8" spans="1:4" ht="180">
      <c r="A8" s="90">
        <v>7</v>
      </c>
      <c r="B8" s="66" t="s">
        <v>488</v>
      </c>
    </row>
    <row r="9" spans="1:4">
      <c r="A9" s="90"/>
      <c r="B9" s="92"/>
    </row>
    <row r="10" spans="1:4" ht="195">
      <c r="A10" s="90">
        <v>8</v>
      </c>
      <c r="B10" s="66" t="s">
        <v>489</v>
      </c>
    </row>
    <row r="11" spans="1:4" ht="105">
      <c r="A11" s="90">
        <v>9</v>
      </c>
      <c r="B11" s="66" t="s">
        <v>490</v>
      </c>
      <c r="C11" s="37"/>
    </row>
    <row r="12" spans="1:4" ht="75">
      <c r="A12" s="90">
        <v>10</v>
      </c>
      <c r="B12" s="66" t="s">
        <v>491</v>
      </c>
    </row>
    <row r="13" spans="1:4" ht="120">
      <c r="A13" s="90">
        <v>11</v>
      </c>
      <c r="B13" s="66" t="s">
        <v>492</v>
      </c>
    </row>
    <row r="14" spans="1:4">
      <c r="A14" s="90"/>
      <c r="B14" s="92"/>
    </row>
    <row r="15" spans="1:4" ht="135">
      <c r="A15" s="90">
        <v>12</v>
      </c>
      <c r="B15" s="66" t="s">
        <v>493</v>
      </c>
    </row>
    <row r="16" spans="1:4" ht="135">
      <c r="A16" s="90">
        <v>13</v>
      </c>
      <c r="B16" s="66" t="s">
        <v>494</v>
      </c>
    </row>
    <row r="17" spans="1:2">
      <c r="A17" s="90"/>
      <c r="B17" s="92"/>
    </row>
    <row r="18" spans="1:2" ht="225">
      <c r="A18" s="90">
        <v>14</v>
      </c>
      <c r="B18" s="66" t="s">
        <v>495</v>
      </c>
    </row>
    <row r="19" spans="1:2" ht="90">
      <c r="A19" s="90">
        <v>15</v>
      </c>
      <c r="B19" s="66" t="s">
        <v>496</v>
      </c>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sheetPr>
    <tabColor rgb="FF92D050"/>
  </sheetPr>
  <dimension ref="A1:B23"/>
  <sheetViews>
    <sheetView topLeftCell="A3" workbookViewId="0">
      <selection activeCell="C2" sqref="C2"/>
    </sheetView>
  </sheetViews>
  <sheetFormatPr defaultColWidth="8.7109375" defaultRowHeight="15"/>
  <cols>
    <col min="1" max="1" width="9.140625" style="17" customWidth="1"/>
    <col min="2" max="2" width="73" customWidth="1"/>
    <col min="3" max="3" width="38.7109375" customWidth="1"/>
  </cols>
  <sheetData>
    <row r="1" spans="1:2" ht="18" customHeight="1">
      <c r="A1" s="19" t="s">
        <v>0</v>
      </c>
      <c r="B1" s="68" t="s">
        <v>3</v>
      </c>
    </row>
    <row r="2" spans="1:2" ht="345">
      <c r="A2" s="69">
        <v>1</v>
      </c>
      <c r="B2" s="21" t="s">
        <v>497</v>
      </c>
    </row>
    <row r="3" spans="1:2" ht="330">
      <c r="A3" s="69">
        <v>2</v>
      </c>
      <c r="B3" s="21" t="s">
        <v>498</v>
      </c>
    </row>
    <row r="4" spans="1:2" ht="60">
      <c r="A4" s="69">
        <v>3</v>
      </c>
      <c r="B4" s="21" t="s">
        <v>499</v>
      </c>
    </row>
    <row r="5" spans="1:2" ht="150">
      <c r="A5" s="69">
        <v>4</v>
      </c>
      <c r="B5" s="21" t="s">
        <v>500</v>
      </c>
    </row>
    <row r="6" spans="1:2" ht="165">
      <c r="A6" s="69">
        <v>5</v>
      </c>
      <c r="B6" s="21" t="s">
        <v>501</v>
      </c>
    </row>
    <row r="7" spans="1:2">
      <c r="A7" s="69"/>
      <c r="B7" s="32"/>
    </row>
    <row r="8" spans="1:2" ht="270">
      <c r="A8" s="69">
        <v>6</v>
      </c>
      <c r="B8" s="21" t="s">
        <v>502</v>
      </c>
    </row>
    <row r="9" spans="1:2" ht="75">
      <c r="A9" s="69">
        <v>7</v>
      </c>
      <c r="B9" s="21" t="s">
        <v>503</v>
      </c>
    </row>
    <row r="10" spans="1:2">
      <c r="A10" s="69"/>
      <c r="B10" s="32"/>
    </row>
    <row r="11" spans="1:2" ht="360">
      <c r="A11" s="69">
        <v>8</v>
      </c>
      <c r="B11" s="21" t="s">
        <v>504</v>
      </c>
    </row>
    <row r="12" spans="1:2" ht="75">
      <c r="A12" s="69">
        <v>9</v>
      </c>
      <c r="B12" s="21" t="s">
        <v>505</v>
      </c>
    </row>
    <row r="13" spans="1:2">
      <c r="A13" s="69"/>
      <c r="B13" s="32"/>
    </row>
    <row r="14" spans="1:2" ht="270">
      <c r="A14" s="69">
        <v>10</v>
      </c>
      <c r="B14" s="21" t="s">
        <v>506</v>
      </c>
    </row>
    <row r="15" spans="1:2" ht="75">
      <c r="A15" s="69">
        <v>11</v>
      </c>
      <c r="B15" s="21" t="s">
        <v>507</v>
      </c>
    </row>
    <row r="16" spans="1:2">
      <c r="A16" s="69"/>
      <c r="B16" s="32"/>
    </row>
    <row r="17" spans="1:2" ht="345">
      <c r="A17" s="69">
        <v>12</v>
      </c>
      <c r="B17" s="21" t="s">
        <v>508</v>
      </c>
    </row>
    <row r="18" spans="1:2" ht="75">
      <c r="A18" s="69">
        <v>13</v>
      </c>
      <c r="B18" s="21" t="s">
        <v>509</v>
      </c>
    </row>
    <row r="19" spans="1:2">
      <c r="A19" s="69"/>
      <c r="B19" s="32"/>
    </row>
    <row r="20" spans="1:2" ht="409.5">
      <c r="A20" s="69">
        <v>14</v>
      </c>
      <c r="B20" s="21" t="s">
        <v>510</v>
      </c>
    </row>
    <row r="21" spans="1:2" ht="75">
      <c r="A21" s="69">
        <v>15</v>
      </c>
      <c r="B21" s="21" t="s">
        <v>511</v>
      </c>
    </row>
    <row r="22" spans="1:2" ht="75">
      <c r="A22" s="69">
        <v>16</v>
      </c>
      <c r="B22" s="21" t="s">
        <v>512</v>
      </c>
    </row>
    <row r="23" spans="1:2" ht="75">
      <c r="A23" s="69">
        <v>17</v>
      </c>
      <c r="B23" s="21" t="s">
        <v>513</v>
      </c>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sheetPr>
    <tabColor rgb="FF92D050"/>
  </sheetPr>
  <dimension ref="A1:D17"/>
  <sheetViews>
    <sheetView workbookViewId="0">
      <selection activeCell="C17" sqref="C17"/>
    </sheetView>
  </sheetViews>
  <sheetFormatPr defaultColWidth="8.7109375" defaultRowHeight="15"/>
  <cols>
    <col min="1" max="1" width="9.140625" style="17" customWidth="1"/>
    <col min="2" max="2" width="52.42578125" customWidth="1"/>
    <col min="3" max="3" width="52.42578125" style="27" customWidth="1"/>
    <col min="4" max="4" width="84.140625" customWidth="1"/>
  </cols>
  <sheetData>
    <row r="1" spans="1:4" ht="15" customHeight="1">
      <c r="A1" s="19" t="s">
        <v>0</v>
      </c>
      <c r="B1" s="68" t="s">
        <v>3</v>
      </c>
    </row>
    <row r="2" spans="1:4" ht="409.5">
      <c r="A2" s="20">
        <v>1</v>
      </c>
      <c r="B2" s="21" t="s">
        <v>514</v>
      </c>
      <c r="D2" s="37"/>
    </row>
    <row r="3" spans="1:4" ht="409.5">
      <c r="A3" s="20">
        <v>2</v>
      </c>
      <c r="B3" s="21" t="s">
        <v>515</v>
      </c>
      <c r="D3" s="37"/>
    </row>
    <row r="4" spans="1:4" ht="45">
      <c r="A4" s="20">
        <v>3</v>
      </c>
      <c r="B4" s="21" t="s">
        <v>516</v>
      </c>
      <c r="C4" s="29"/>
    </row>
    <row r="5" spans="1:4" ht="255">
      <c r="A5" s="20">
        <v>4</v>
      </c>
      <c r="B5" s="21" t="s">
        <v>517</v>
      </c>
    </row>
    <row r="6" spans="1:4" ht="60">
      <c r="A6" s="20">
        <v>5</v>
      </c>
      <c r="B6" s="21" t="s">
        <v>518</v>
      </c>
    </row>
    <row r="7" spans="1:4" ht="60">
      <c r="A7" s="20">
        <v>6</v>
      </c>
      <c r="B7" s="21" t="s">
        <v>519</v>
      </c>
    </row>
    <row r="8" spans="1:4" ht="30">
      <c r="A8" s="20">
        <v>7</v>
      </c>
      <c r="B8" s="21" t="s">
        <v>520</v>
      </c>
    </row>
    <row r="9" spans="1:4" ht="105">
      <c r="A9" s="20">
        <v>8</v>
      </c>
      <c r="B9" s="21" t="s">
        <v>521</v>
      </c>
    </row>
    <row r="10" spans="1:4" ht="105">
      <c r="A10" s="20">
        <v>9</v>
      </c>
      <c r="B10" s="21" t="s">
        <v>522</v>
      </c>
    </row>
    <row r="11" spans="1:4" ht="60">
      <c r="A11" s="20">
        <v>10</v>
      </c>
      <c r="B11" s="21" t="s">
        <v>523</v>
      </c>
    </row>
    <row r="12" spans="1:4" ht="75">
      <c r="A12" s="20">
        <v>11</v>
      </c>
      <c r="B12" s="21" t="s">
        <v>524</v>
      </c>
    </row>
    <row r="13" spans="1:4" ht="60">
      <c r="A13" s="20">
        <v>12</v>
      </c>
      <c r="B13" s="21" t="s">
        <v>525</v>
      </c>
    </row>
    <row r="14" spans="1:4" ht="60">
      <c r="A14" s="20">
        <v>13</v>
      </c>
      <c r="B14" s="21" t="s">
        <v>526</v>
      </c>
    </row>
    <row r="15" spans="1:4" ht="270">
      <c r="A15" s="20">
        <v>14</v>
      </c>
      <c r="B15" s="21" t="s">
        <v>527</v>
      </c>
    </row>
    <row r="16" spans="1:4" ht="120">
      <c r="A16" s="20">
        <v>15</v>
      </c>
      <c r="B16" s="21" t="s">
        <v>528</v>
      </c>
    </row>
    <row r="17" spans="1:2" ht="90">
      <c r="A17" s="20">
        <v>16</v>
      </c>
      <c r="B17" s="21" t="s">
        <v>529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tabColor rgb="FF92D050"/>
  </sheetPr>
  <dimension ref="A1:C44"/>
  <sheetViews>
    <sheetView tabSelected="1" topLeftCell="A12" workbookViewId="0">
      <selection activeCell="B16" sqref="B16"/>
    </sheetView>
  </sheetViews>
  <sheetFormatPr defaultColWidth="8.7109375" defaultRowHeight="15"/>
  <cols>
    <col min="1" max="1" width="9.140625" style="17" customWidth="1"/>
    <col min="2" max="2" width="129.85546875" style="18" customWidth="1"/>
    <col min="3" max="3" width="61.140625" bestFit="1" customWidth="1"/>
  </cols>
  <sheetData>
    <row r="1" spans="1:3" ht="15.75">
      <c r="A1" s="19" t="s">
        <v>0</v>
      </c>
      <c r="B1" s="19" t="s">
        <v>3</v>
      </c>
    </row>
    <row r="2" spans="1:3" ht="409.5">
      <c r="A2" s="20">
        <v>1</v>
      </c>
      <c r="B2" s="100" t="s">
        <v>102</v>
      </c>
      <c r="C2" t="s">
        <v>646</v>
      </c>
    </row>
    <row r="3" spans="1:3" ht="409.5">
      <c r="A3" s="20">
        <v>2</v>
      </c>
      <c r="B3" s="21" t="s">
        <v>103</v>
      </c>
      <c r="C3" t="s">
        <v>648</v>
      </c>
    </row>
    <row r="4" spans="1:3" ht="90">
      <c r="A4" s="20">
        <v>3</v>
      </c>
      <c r="B4" s="21" t="s">
        <v>104</v>
      </c>
    </row>
    <row r="5" spans="1:3" ht="150">
      <c r="A5" s="20">
        <v>4</v>
      </c>
      <c r="B5" s="101" t="s">
        <v>105</v>
      </c>
      <c r="C5" t="s">
        <v>647</v>
      </c>
    </row>
    <row r="6" spans="1:3" ht="60">
      <c r="A6" s="20">
        <v>5</v>
      </c>
      <c r="B6" s="21" t="s">
        <v>106</v>
      </c>
      <c r="C6" t="s">
        <v>649</v>
      </c>
    </row>
    <row r="7" spans="1:3" ht="120">
      <c r="A7" s="20">
        <v>6</v>
      </c>
      <c r="B7" s="21" t="s">
        <v>107</v>
      </c>
      <c r="C7" t="s">
        <v>650</v>
      </c>
    </row>
    <row r="8" spans="1:3" ht="60">
      <c r="A8" s="20">
        <v>7</v>
      </c>
      <c r="B8" s="21" t="s">
        <v>108</v>
      </c>
      <c r="C8" t="s">
        <v>651</v>
      </c>
    </row>
    <row r="9" spans="1:3" ht="45">
      <c r="A9" s="20"/>
      <c r="B9" s="101" t="s">
        <v>109</v>
      </c>
    </row>
    <row r="10" spans="1:3" ht="45">
      <c r="A10" s="20"/>
      <c r="B10" s="21" t="s">
        <v>110</v>
      </c>
    </row>
    <row r="11" spans="1:3" ht="75">
      <c r="A11" s="20">
        <v>8</v>
      </c>
      <c r="B11" s="21" t="s">
        <v>111</v>
      </c>
      <c r="C11" t="s">
        <v>652</v>
      </c>
    </row>
    <row r="12" spans="1:3" ht="60">
      <c r="A12" s="20">
        <v>9</v>
      </c>
      <c r="B12" s="101" t="s">
        <v>112</v>
      </c>
      <c r="C12" t="s">
        <v>653</v>
      </c>
    </row>
    <row r="13" spans="1:3" ht="60">
      <c r="A13" s="20">
        <v>10</v>
      </c>
      <c r="B13" s="21" t="s">
        <v>113</v>
      </c>
      <c r="C13" t="s">
        <v>654</v>
      </c>
    </row>
    <row r="14" spans="1:3" ht="60">
      <c r="A14" s="20">
        <v>11</v>
      </c>
      <c r="B14" s="21" t="s">
        <v>114</v>
      </c>
      <c r="C14" t="s">
        <v>656</v>
      </c>
    </row>
    <row r="15" spans="1:3" ht="60">
      <c r="A15" s="20">
        <v>12</v>
      </c>
      <c r="B15" s="21" t="s">
        <v>115</v>
      </c>
      <c r="C15" t="s">
        <v>658</v>
      </c>
    </row>
    <row r="16" spans="1:3" ht="75">
      <c r="A16" s="20">
        <v>13</v>
      </c>
      <c r="B16" s="21" t="s">
        <v>116</v>
      </c>
      <c r="C16" t="s">
        <v>657</v>
      </c>
    </row>
    <row r="17" spans="1:3" ht="75">
      <c r="A17" s="20">
        <v>14</v>
      </c>
      <c r="B17" s="21" t="s">
        <v>117</v>
      </c>
      <c r="C17" t="s">
        <v>657</v>
      </c>
    </row>
    <row r="18" spans="1:3" ht="270">
      <c r="A18" s="20">
        <v>15</v>
      </c>
      <c r="B18" s="21" t="s">
        <v>118</v>
      </c>
      <c r="C18" t="s">
        <v>655</v>
      </c>
    </row>
    <row r="19" spans="1:3" ht="165">
      <c r="A19" s="20">
        <v>16</v>
      </c>
      <c r="B19" s="101" t="s">
        <v>119</v>
      </c>
      <c r="C19" t="s">
        <v>657</v>
      </c>
    </row>
    <row r="20" spans="1:3" ht="135">
      <c r="A20" s="20">
        <v>17</v>
      </c>
      <c r="B20" s="21" t="s">
        <v>120</v>
      </c>
    </row>
    <row r="21" spans="1:3" ht="135">
      <c r="A21" s="20">
        <v>18</v>
      </c>
      <c r="B21" s="21" t="s">
        <v>121</v>
      </c>
    </row>
    <row r="22" spans="1:3" ht="90">
      <c r="A22" s="20">
        <v>19</v>
      </c>
      <c r="B22" s="21" t="s">
        <v>122</v>
      </c>
    </row>
    <row r="23" spans="1:3" ht="90">
      <c r="A23" s="20">
        <v>20</v>
      </c>
      <c r="B23" s="21" t="s">
        <v>123</v>
      </c>
    </row>
    <row r="24" spans="1:3" ht="45">
      <c r="A24" s="20">
        <v>21</v>
      </c>
      <c r="B24" s="21" t="s">
        <v>124</v>
      </c>
    </row>
    <row r="25" spans="1:3" ht="120">
      <c r="A25" s="20">
        <v>22</v>
      </c>
      <c r="B25" s="21" t="s">
        <v>125</v>
      </c>
    </row>
    <row r="26" spans="1:3" ht="120">
      <c r="A26" s="20">
        <v>23</v>
      </c>
      <c r="B26" s="21" t="s">
        <v>126</v>
      </c>
    </row>
    <row r="27" spans="1:3" ht="120">
      <c r="A27" s="20">
        <v>24</v>
      </c>
      <c r="B27" s="21" t="s">
        <v>127</v>
      </c>
    </row>
    <row r="28" spans="1:3" ht="120">
      <c r="A28" s="20">
        <v>25</v>
      </c>
      <c r="B28" s="21" t="s">
        <v>128</v>
      </c>
    </row>
    <row r="29" spans="1:3" ht="120">
      <c r="A29" s="20">
        <v>26</v>
      </c>
      <c r="B29" s="21" t="s">
        <v>129</v>
      </c>
    </row>
    <row r="30" spans="1:3" ht="120">
      <c r="A30" s="20">
        <v>27</v>
      </c>
      <c r="B30" s="21" t="s">
        <v>130</v>
      </c>
    </row>
    <row r="31" spans="1:3" ht="75">
      <c r="A31" s="20">
        <v>28</v>
      </c>
      <c r="B31" s="21" t="s">
        <v>131</v>
      </c>
    </row>
    <row r="32" spans="1:3" ht="90">
      <c r="A32" s="20">
        <v>29</v>
      </c>
      <c r="B32" s="21" t="s">
        <v>132</v>
      </c>
    </row>
    <row r="33" spans="1:2" ht="60">
      <c r="A33" s="20">
        <v>30</v>
      </c>
      <c r="B33" s="21" t="s">
        <v>133</v>
      </c>
    </row>
    <row r="34" spans="1:2" ht="60">
      <c r="A34" s="20">
        <v>31</v>
      </c>
      <c r="B34" s="21" t="s">
        <v>134</v>
      </c>
    </row>
    <row r="35" spans="1:2" ht="240">
      <c r="A35" s="20">
        <v>32</v>
      </c>
      <c r="B35" s="21" t="s">
        <v>135</v>
      </c>
    </row>
    <row r="36" spans="1:2" ht="105">
      <c r="A36" s="20">
        <v>33</v>
      </c>
      <c r="B36" s="21" t="s">
        <v>136</v>
      </c>
    </row>
    <row r="37" spans="1:2" ht="90">
      <c r="A37" s="20">
        <v>34</v>
      </c>
      <c r="B37" s="21" t="s">
        <v>137</v>
      </c>
    </row>
    <row r="38" spans="1:2" ht="60">
      <c r="A38" s="20">
        <v>35</v>
      </c>
      <c r="B38" s="21" t="s">
        <v>138</v>
      </c>
    </row>
    <row r="39" spans="1:2" ht="165">
      <c r="A39" s="20">
        <v>36</v>
      </c>
      <c r="B39" s="21" t="s">
        <v>139</v>
      </c>
    </row>
    <row r="40" spans="1:2" ht="60">
      <c r="A40" s="20">
        <v>37</v>
      </c>
      <c r="B40" s="21" t="s">
        <v>140</v>
      </c>
    </row>
    <row r="41" spans="1:2" ht="90">
      <c r="A41" s="20">
        <v>38</v>
      </c>
      <c r="B41" s="21" t="s">
        <v>141</v>
      </c>
    </row>
    <row r="42" spans="1:2" ht="45">
      <c r="A42" s="20">
        <v>39</v>
      </c>
      <c r="B42" s="21" t="s">
        <v>142</v>
      </c>
    </row>
    <row r="43" spans="1:2" ht="45">
      <c r="A43" s="20">
        <v>40</v>
      </c>
      <c r="B43" s="21" t="s">
        <v>143</v>
      </c>
    </row>
    <row r="44" spans="1:2" ht="270">
      <c r="A44" s="20">
        <v>41</v>
      </c>
      <c r="B44" s="21" t="s">
        <v>144</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sheetPr>
    <tabColor rgb="FF92D050"/>
  </sheetPr>
  <dimension ref="A1:C6"/>
  <sheetViews>
    <sheetView workbookViewId="0">
      <selection activeCell="B6" sqref="B6"/>
    </sheetView>
  </sheetViews>
  <sheetFormatPr defaultColWidth="8.7109375" defaultRowHeight="15"/>
  <cols>
    <col min="1" max="1" width="9.140625" style="17" customWidth="1"/>
    <col min="2" max="2" width="61.5703125" customWidth="1"/>
    <col min="3" max="3" width="23.85546875" style="29" customWidth="1"/>
  </cols>
  <sheetData>
    <row r="1" spans="1:2" ht="21" customHeight="1">
      <c r="A1" s="61" t="s">
        <v>0</v>
      </c>
      <c r="B1" s="93" t="s">
        <v>3</v>
      </c>
    </row>
    <row r="2" spans="1:2" ht="409.5">
      <c r="A2" s="69">
        <v>1</v>
      </c>
      <c r="B2" s="66" t="s">
        <v>530</v>
      </c>
    </row>
    <row r="3" spans="1:2" ht="75">
      <c r="A3" s="69">
        <v>2</v>
      </c>
      <c r="B3" s="66" t="s">
        <v>531</v>
      </c>
    </row>
    <row r="4" spans="1:2" ht="180">
      <c r="A4" s="69">
        <v>3</v>
      </c>
      <c r="B4" s="66" t="s">
        <v>532</v>
      </c>
    </row>
    <row r="5" spans="1:2" ht="180">
      <c r="A5" s="94">
        <v>4</v>
      </c>
      <c r="B5" s="95" t="s">
        <v>533</v>
      </c>
    </row>
    <row r="6" spans="1:2" ht="60">
      <c r="A6" s="69">
        <v>5</v>
      </c>
      <c r="B6" s="66" t="s">
        <v>534</v>
      </c>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sheetPr>
    <tabColor rgb="FF92D050"/>
  </sheetPr>
  <dimension ref="A1:C8"/>
  <sheetViews>
    <sheetView topLeftCell="A4" workbookViewId="0">
      <selection activeCell="C8" sqref="C8"/>
    </sheetView>
  </sheetViews>
  <sheetFormatPr defaultColWidth="8.7109375" defaultRowHeight="15"/>
  <cols>
    <col min="1" max="1" width="9.140625" style="17" customWidth="1"/>
    <col min="2" max="2" width="53.85546875" customWidth="1"/>
    <col min="3" max="3" width="20.85546875" style="63" customWidth="1"/>
  </cols>
  <sheetData>
    <row r="1" spans="1:2" ht="15.75">
      <c r="A1" s="61" t="s">
        <v>0</v>
      </c>
      <c r="B1" s="93" t="s">
        <v>3</v>
      </c>
    </row>
    <row r="2" spans="1:2" ht="409.5">
      <c r="A2" s="20">
        <v>1</v>
      </c>
      <c r="B2" s="66" t="s">
        <v>535</v>
      </c>
    </row>
    <row r="3" spans="1:2" ht="75">
      <c r="A3" s="20">
        <v>2</v>
      </c>
      <c r="B3" s="66" t="s">
        <v>536</v>
      </c>
    </row>
    <row r="4" spans="1:2" ht="75">
      <c r="A4" s="20">
        <v>3</v>
      </c>
      <c r="B4" s="66" t="s">
        <v>537</v>
      </c>
    </row>
    <row r="5" spans="1:2" ht="75">
      <c r="A5" s="20">
        <v>4</v>
      </c>
      <c r="B5" s="66" t="s">
        <v>538</v>
      </c>
    </row>
    <row r="6" spans="1:2" ht="90">
      <c r="A6" s="20">
        <v>5</v>
      </c>
      <c r="B6" s="66" t="s">
        <v>539</v>
      </c>
    </row>
    <row r="7" spans="1:2" ht="120">
      <c r="A7" s="20">
        <v>6</v>
      </c>
      <c r="B7" s="66" t="s">
        <v>540</v>
      </c>
    </row>
    <row r="8" spans="1:2" ht="90">
      <c r="A8" s="20">
        <v>7</v>
      </c>
      <c r="B8" s="66" t="s">
        <v>541</v>
      </c>
    </row>
  </sheetData>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sheetPr>
    <tabColor rgb="FF92D050"/>
  </sheetPr>
  <dimension ref="A1:E9"/>
  <sheetViews>
    <sheetView workbookViewId="0">
      <selection activeCell="E2" sqref="E2"/>
    </sheetView>
  </sheetViews>
  <sheetFormatPr defaultColWidth="8.7109375" defaultRowHeight="15"/>
  <cols>
    <col min="2" max="2" width="65.28515625" customWidth="1"/>
    <col min="3" max="3" width="56.42578125" style="27" customWidth="1"/>
    <col min="5" max="5" width="71" customWidth="1"/>
  </cols>
  <sheetData>
    <row r="1" spans="1:5" ht="15.75">
      <c r="A1" s="61" t="s">
        <v>0</v>
      </c>
      <c r="B1" s="93" t="s">
        <v>3</v>
      </c>
    </row>
    <row r="2" spans="1:5" ht="409.5">
      <c r="A2" s="69">
        <v>1</v>
      </c>
      <c r="B2" s="66" t="s">
        <v>542</v>
      </c>
    </row>
    <row r="3" spans="1:5" ht="140.25" customHeight="1">
      <c r="A3" s="69">
        <v>2</v>
      </c>
      <c r="B3" s="66" t="s">
        <v>543</v>
      </c>
      <c r="E3" s="37"/>
    </row>
    <row r="4" spans="1:5" ht="105">
      <c r="A4" s="32">
        <v>3</v>
      </c>
      <c r="B4" s="21" t="s">
        <v>544</v>
      </c>
    </row>
    <row r="5" spans="1:5" ht="105">
      <c r="A5" s="32">
        <v>4</v>
      </c>
      <c r="B5" s="21" t="s">
        <v>545</v>
      </c>
    </row>
    <row r="6" spans="1:5">
      <c r="A6" s="32"/>
      <c r="B6" s="32" t="s">
        <v>546</v>
      </c>
    </row>
    <row r="7" spans="1:5" ht="205.5" customHeight="1">
      <c r="A7" s="32"/>
      <c r="B7" s="21" t="s">
        <v>547</v>
      </c>
    </row>
    <row r="8" spans="1:5" ht="195">
      <c r="A8" s="32"/>
      <c r="B8" s="21" t="s">
        <v>548</v>
      </c>
    </row>
    <row r="9" spans="1:5" ht="90">
      <c r="A9" s="32"/>
      <c r="B9" s="21" t="s">
        <v>549</v>
      </c>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sheetPr>
    <tabColor rgb="FF92D050"/>
  </sheetPr>
  <dimension ref="A1:I81"/>
  <sheetViews>
    <sheetView workbookViewId="0"/>
  </sheetViews>
  <sheetFormatPr defaultColWidth="8.7109375" defaultRowHeight="15"/>
  <cols>
    <col min="1" max="1" width="9.140625" style="17" customWidth="1"/>
    <col min="2" max="2" width="78.7109375" style="37" customWidth="1"/>
    <col min="3" max="3" width="24" customWidth="1"/>
    <col min="8" max="8" width="30.7109375" customWidth="1"/>
    <col min="9" max="9" width="72.140625" customWidth="1"/>
  </cols>
  <sheetData>
    <row r="1" spans="1:2" ht="15.75">
      <c r="A1" s="61" t="s">
        <v>0</v>
      </c>
      <c r="B1" s="96" t="s">
        <v>3</v>
      </c>
    </row>
    <row r="2" spans="1:2">
      <c r="A2" s="20"/>
      <c r="B2" s="80" t="s">
        <v>550</v>
      </c>
    </row>
    <row r="3" spans="1:2" ht="150">
      <c r="A3" s="20">
        <v>1</v>
      </c>
      <c r="B3" s="36" t="s">
        <v>551</v>
      </c>
    </row>
    <row r="4" spans="1:2">
      <c r="A4" s="20"/>
      <c r="B4" s="80" t="s">
        <v>552</v>
      </c>
    </row>
    <row r="5" spans="1:2" ht="180">
      <c r="A5" s="20">
        <v>2</v>
      </c>
      <c r="B5" s="36" t="s">
        <v>553</v>
      </c>
    </row>
    <row r="6" spans="1:2">
      <c r="A6" s="20"/>
      <c r="B6" s="80" t="s">
        <v>554</v>
      </c>
    </row>
    <row r="7" spans="1:2" ht="210">
      <c r="A7" s="20">
        <v>3</v>
      </c>
      <c r="B7" s="36" t="s">
        <v>555</v>
      </c>
    </row>
    <row r="8" spans="1:2">
      <c r="A8" s="20"/>
      <c r="B8" s="80" t="s">
        <v>556</v>
      </c>
    </row>
    <row r="9" spans="1:2" ht="255">
      <c r="A9" s="20">
        <v>4</v>
      </c>
      <c r="B9" s="36" t="s">
        <v>557</v>
      </c>
    </row>
    <row r="10" spans="1:2">
      <c r="A10" s="20"/>
      <c r="B10" s="80" t="s">
        <v>558</v>
      </c>
    </row>
    <row r="11" spans="1:2" ht="180">
      <c r="A11" s="20">
        <v>5</v>
      </c>
      <c r="B11" s="36" t="s">
        <v>559</v>
      </c>
    </row>
    <row r="12" spans="1:2">
      <c r="A12" s="20"/>
      <c r="B12" s="80" t="s">
        <v>560</v>
      </c>
    </row>
    <row r="13" spans="1:2" ht="300">
      <c r="A13" s="20">
        <v>6</v>
      </c>
      <c r="B13" s="36" t="s">
        <v>561</v>
      </c>
    </row>
    <row r="14" spans="1:2">
      <c r="A14" s="20"/>
      <c r="B14" s="80" t="s">
        <v>562</v>
      </c>
    </row>
    <row r="15" spans="1:2" ht="210">
      <c r="A15" s="20">
        <v>7</v>
      </c>
      <c r="B15" s="36" t="s">
        <v>563</v>
      </c>
    </row>
    <row r="16" spans="1:2">
      <c r="A16" s="20"/>
      <c r="B16" s="80" t="s">
        <v>564</v>
      </c>
    </row>
    <row r="17" spans="1:9" ht="210">
      <c r="A17" s="20">
        <v>8</v>
      </c>
      <c r="B17" s="36" t="s">
        <v>565</v>
      </c>
    </row>
    <row r="18" spans="1:9">
      <c r="A18" s="20"/>
      <c r="B18" s="80" t="s">
        <v>566</v>
      </c>
    </row>
    <row r="19" spans="1:9" ht="330">
      <c r="A19" s="20">
        <v>9</v>
      </c>
      <c r="B19" s="36" t="s">
        <v>567</v>
      </c>
    </row>
    <row r="20" spans="1:9">
      <c r="A20" s="20"/>
      <c r="B20" s="80" t="s">
        <v>568</v>
      </c>
    </row>
    <row r="21" spans="1:9" ht="390">
      <c r="A21" s="20">
        <v>10</v>
      </c>
      <c r="B21" s="36" t="s">
        <v>569</v>
      </c>
    </row>
    <row r="22" spans="1:9">
      <c r="A22" s="20"/>
      <c r="B22" s="80" t="s">
        <v>570</v>
      </c>
    </row>
    <row r="23" spans="1:9" ht="300">
      <c r="A23" s="20">
        <v>11</v>
      </c>
      <c r="B23" s="36" t="s">
        <v>571</v>
      </c>
      <c r="I23" s="37"/>
    </row>
    <row r="24" spans="1:9" ht="30">
      <c r="A24" s="20">
        <v>12</v>
      </c>
      <c r="B24" s="36" t="s">
        <v>572</v>
      </c>
      <c r="I24" s="37"/>
    </row>
    <row r="25" spans="1:9" ht="45">
      <c r="A25" s="20">
        <v>13</v>
      </c>
      <c r="B25" s="36" t="s">
        <v>573</v>
      </c>
      <c r="I25" s="37"/>
    </row>
    <row r="26" spans="1:9">
      <c r="A26" s="20">
        <v>14</v>
      </c>
      <c r="B26" s="36" t="s">
        <v>574</v>
      </c>
      <c r="I26" s="37"/>
    </row>
    <row r="27" spans="1:9">
      <c r="A27" s="20"/>
      <c r="B27" s="80" t="s">
        <v>575</v>
      </c>
    </row>
    <row r="28" spans="1:9" ht="375">
      <c r="A28" s="20">
        <v>15</v>
      </c>
      <c r="B28" s="36" t="s">
        <v>576</v>
      </c>
    </row>
    <row r="29" spans="1:9" ht="60">
      <c r="A29" s="20">
        <v>16</v>
      </c>
      <c r="B29" s="36" t="s">
        <v>577</v>
      </c>
    </row>
    <row r="30" spans="1:9" ht="30">
      <c r="A30" s="20">
        <v>17</v>
      </c>
      <c r="B30" s="36" t="s">
        <v>578</v>
      </c>
      <c r="C30" s="49" t="s">
        <v>579</v>
      </c>
    </row>
    <row r="31" spans="1:9">
      <c r="A31" s="20"/>
      <c r="B31" s="80" t="s">
        <v>580</v>
      </c>
    </row>
    <row r="32" spans="1:9" ht="409.5">
      <c r="A32" s="20">
        <v>18</v>
      </c>
      <c r="B32" s="36" t="s">
        <v>581</v>
      </c>
    </row>
    <row r="33" spans="1:9">
      <c r="A33" s="20">
        <v>19</v>
      </c>
      <c r="B33" s="80" t="s">
        <v>582</v>
      </c>
    </row>
    <row r="34" spans="1:9" ht="409.5">
      <c r="A34" s="20">
        <v>20</v>
      </c>
      <c r="B34" s="36" t="s">
        <v>583</v>
      </c>
    </row>
    <row r="35" spans="1:9">
      <c r="A35" s="20"/>
      <c r="B35" s="80" t="s">
        <v>584</v>
      </c>
    </row>
    <row r="36" spans="1:9" ht="225">
      <c r="A36" s="20">
        <v>21</v>
      </c>
      <c r="B36" s="36" t="s">
        <v>585</v>
      </c>
    </row>
    <row r="37" spans="1:9" ht="30">
      <c r="A37" s="20">
        <v>22</v>
      </c>
      <c r="B37" s="36" t="s">
        <v>586</v>
      </c>
      <c r="I37" s="37"/>
    </row>
    <row r="38" spans="1:9" ht="195">
      <c r="A38" s="20">
        <v>23</v>
      </c>
      <c r="B38" s="36" t="s">
        <v>587</v>
      </c>
      <c r="H38" s="37"/>
      <c r="I38" s="37"/>
    </row>
    <row r="39" spans="1:9" ht="45">
      <c r="A39" s="20">
        <v>24</v>
      </c>
      <c r="B39" s="36" t="s">
        <v>588</v>
      </c>
      <c r="H39" s="37"/>
      <c r="I39" s="37" t="s">
        <v>589</v>
      </c>
    </row>
    <row r="40" spans="1:9" ht="195">
      <c r="A40" s="20">
        <v>25</v>
      </c>
      <c r="B40" s="36" t="s">
        <v>590</v>
      </c>
      <c r="I40" s="37"/>
    </row>
    <row r="41" spans="1:9" ht="75">
      <c r="A41" s="20">
        <v>26</v>
      </c>
      <c r="B41" s="36" t="s">
        <v>591</v>
      </c>
      <c r="H41" s="37"/>
      <c r="I41" s="37" t="s">
        <v>592</v>
      </c>
    </row>
    <row r="42" spans="1:9" ht="225">
      <c r="A42" s="20">
        <v>27</v>
      </c>
      <c r="B42" s="36" t="s">
        <v>593</v>
      </c>
      <c r="I42" s="37"/>
    </row>
    <row r="43" spans="1:9" ht="30">
      <c r="A43" s="20">
        <v>28</v>
      </c>
      <c r="B43" s="36" t="s">
        <v>594</v>
      </c>
      <c r="I43" s="37"/>
    </row>
    <row r="44" spans="1:9" ht="165">
      <c r="A44" s="20">
        <v>29</v>
      </c>
      <c r="B44" s="36" t="s">
        <v>595</v>
      </c>
      <c r="I44" s="37"/>
    </row>
    <row r="45" spans="1:9" ht="30">
      <c r="A45" s="20">
        <v>30</v>
      </c>
      <c r="B45" s="36" t="s">
        <v>596</v>
      </c>
      <c r="I45" s="37"/>
    </row>
    <row r="46" spans="1:9" ht="240">
      <c r="A46" s="20">
        <v>31</v>
      </c>
      <c r="B46" s="36" t="s">
        <v>597</v>
      </c>
    </row>
    <row r="47" spans="1:9" ht="30">
      <c r="A47" s="20">
        <v>32</v>
      </c>
      <c r="B47" s="36" t="s">
        <v>598</v>
      </c>
    </row>
    <row r="48" spans="1:9" ht="225">
      <c r="A48" s="20">
        <v>33</v>
      </c>
      <c r="B48" s="36" t="s">
        <v>599</v>
      </c>
    </row>
    <row r="49" spans="1:2" ht="30">
      <c r="A49" s="20">
        <v>34</v>
      </c>
      <c r="B49" s="36" t="s">
        <v>600</v>
      </c>
    </row>
    <row r="50" spans="1:2" ht="165">
      <c r="A50" s="20">
        <v>35</v>
      </c>
      <c r="B50" s="36" t="s">
        <v>601</v>
      </c>
    </row>
    <row r="51" spans="1:2" ht="30">
      <c r="A51" s="20">
        <v>36</v>
      </c>
      <c r="B51" s="36" t="s">
        <v>602</v>
      </c>
    </row>
    <row r="52" spans="1:2">
      <c r="A52" s="20"/>
      <c r="B52" s="80" t="s">
        <v>603</v>
      </c>
    </row>
    <row r="53" spans="1:2" ht="60">
      <c r="A53" s="20">
        <v>37</v>
      </c>
      <c r="B53" s="36" t="s">
        <v>604</v>
      </c>
    </row>
    <row r="54" spans="1:2">
      <c r="A54" s="20"/>
      <c r="B54" s="80" t="s">
        <v>603</v>
      </c>
    </row>
    <row r="55" spans="1:2" ht="60">
      <c r="A55" s="20">
        <v>38</v>
      </c>
      <c r="B55" s="36" t="s">
        <v>604</v>
      </c>
    </row>
    <row r="56" spans="1:2" ht="45">
      <c r="A56" s="20">
        <v>39</v>
      </c>
      <c r="B56" s="36" t="s">
        <v>605</v>
      </c>
    </row>
    <row r="57" spans="1:2" ht="120">
      <c r="A57" s="20">
        <v>40</v>
      </c>
      <c r="B57" s="36" t="s">
        <v>606</v>
      </c>
    </row>
    <row r="58" spans="1:2" ht="45">
      <c r="A58" s="20">
        <v>41</v>
      </c>
      <c r="B58" s="36" t="s">
        <v>607</v>
      </c>
    </row>
    <row r="59" spans="1:2" ht="45">
      <c r="A59" s="20">
        <v>42</v>
      </c>
      <c r="B59" s="36" t="s">
        <v>608</v>
      </c>
    </row>
    <row r="60" spans="1:2" ht="60">
      <c r="A60" s="20">
        <v>43</v>
      </c>
      <c r="B60" s="36" t="s">
        <v>609</v>
      </c>
    </row>
    <row r="61" spans="1:2" ht="45">
      <c r="A61" s="20">
        <v>44</v>
      </c>
      <c r="B61" s="36" t="s">
        <v>610</v>
      </c>
    </row>
    <row r="62" spans="1:2" ht="30">
      <c r="A62" s="20">
        <v>45</v>
      </c>
      <c r="B62" s="36" t="s">
        <v>611</v>
      </c>
    </row>
    <row r="63" spans="1:2" ht="45">
      <c r="A63" s="20">
        <v>46</v>
      </c>
      <c r="B63" s="97" t="s">
        <v>612</v>
      </c>
    </row>
    <row r="64" spans="1:2" ht="105">
      <c r="A64" s="20">
        <v>47</v>
      </c>
      <c r="B64" s="97" t="s">
        <v>613</v>
      </c>
    </row>
    <row r="65" spans="1:3" ht="45">
      <c r="A65" s="20">
        <v>48</v>
      </c>
      <c r="B65" s="36" t="s">
        <v>614</v>
      </c>
    </row>
    <row r="66" spans="1:3" ht="30">
      <c r="A66" s="20">
        <v>49</v>
      </c>
      <c r="B66" s="97" t="s">
        <v>615</v>
      </c>
    </row>
    <row r="67" spans="1:3" ht="105">
      <c r="A67" s="20">
        <v>50</v>
      </c>
      <c r="B67" s="97" t="s">
        <v>616</v>
      </c>
    </row>
    <row r="68" spans="1:3" ht="45">
      <c r="A68" s="20">
        <v>51</v>
      </c>
      <c r="B68" s="36" t="s">
        <v>617</v>
      </c>
      <c r="C68" s="49" t="s">
        <v>618</v>
      </c>
    </row>
    <row r="69" spans="1:3" ht="75">
      <c r="A69" s="20">
        <v>52</v>
      </c>
      <c r="B69" s="36" t="s">
        <v>619</v>
      </c>
    </row>
    <row r="70" spans="1:3">
      <c r="A70" s="20"/>
      <c r="B70" s="80" t="s">
        <v>620</v>
      </c>
    </row>
    <row r="71" spans="1:3" ht="409.5">
      <c r="A71" s="20">
        <v>53</v>
      </c>
      <c r="B71" s="36" t="s">
        <v>621</v>
      </c>
    </row>
    <row r="72" spans="1:3" ht="75">
      <c r="A72" s="20">
        <v>54</v>
      </c>
      <c r="B72" s="36" t="s">
        <v>622</v>
      </c>
    </row>
    <row r="73" spans="1:3" ht="30">
      <c r="A73" s="20">
        <v>55</v>
      </c>
      <c r="B73" s="36" t="s">
        <v>623</v>
      </c>
    </row>
    <row r="74" spans="1:3">
      <c r="A74" s="20"/>
      <c r="B74" s="98" t="s">
        <v>624</v>
      </c>
    </row>
    <row r="75" spans="1:3" ht="409.5">
      <c r="A75" s="20">
        <v>56</v>
      </c>
      <c r="B75" s="36" t="s">
        <v>625</v>
      </c>
    </row>
    <row r="76" spans="1:3">
      <c r="A76" s="20"/>
      <c r="B76" s="80" t="s">
        <v>626</v>
      </c>
    </row>
    <row r="77" spans="1:3" ht="165">
      <c r="A77" s="20">
        <v>57</v>
      </c>
      <c r="B77" s="36" t="s">
        <v>627</v>
      </c>
    </row>
    <row r="78" spans="1:3">
      <c r="A78" s="20"/>
      <c r="B78" s="98" t="s">
        <v>628</v>
      </c>
    </row>
    <row r="79" spans="1:3" ht="405">
      <c r="A79" s="20">
        <v>58</v>
      </c>
      <c r="B79" s="36" t="s">
        <v>629</v>
      </c>
    </row>
    <row r="80" spans="1:3">
      <c r="A80" s="20"/>
      <c r="B80" s="98" t="s">
        <v>630</v>
      </c>
    </row>
    <row r="81" spans="1:2" ht="210">
      <c r="A81" s="20">
        <v>59</v>
      </c>
      <c r="B81" s="36" t="s">
        <v>631</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sheetPr>
    <tabColor rgb="FF92D050"/>
  </sheetPr>
  <dimension ref="A1:L15"/>
  <sheetViews>
    <sheetView topLeftCell="A7" workbookViewId="0">
      <selection activeCell="A7" sqref="A7"/>
    </sheetView>
  </sheetViews>
  <sheetFormatPr defaultColWidth="8.7109375" defaultRowHeight="15"/>
  <cols>
    <col min="1" max="1" width="2.28515625" style="17" customWidth="1"/>
    <col min="2" max="2" width="50.28515625" style="37" customWidth="1"/>
    <col min="10" max="10" width="11.5703125" hidden="1" customWidth="1"/>
    <col min="11" max="11" width="34.42578125" customWidth="1"/>
    <col min="12" max="12" width="61.5703125" customWidth="1"/>
  </cols>
  <sheetData>
    <row r="1" spans="1:12" ht="15.75">
      <c r="A1" s="61" t="s">
        <v>0</v>
      </c>
      <c r="B1" s="96" t="s">
        <v>3</v>
      </c>
    </row>
    <row r="2" spans="1:12">
      <c r="A2" s="20"/>
      <c r="B2" s="99" t="s">
        <v>632</v>
      </c>
    </row>
    <row r="3" spans="1:12" ht="120">
      <c r="A3" s="20">
        <v>1</v>
      </c>
      <c r="B3" s="36" t="s">
        <v>633</v>
      </c>
    </row>
    <row r="4" spans="1:12">
      <c r="A4" s="20"/>
      <c r="B4" s="80" t="s">
        <v>634</v>
      </c>
      <c r="K4" s="37"/>
      <c r="L4" s="37"/>
    </row>
    <row r="5" spans="1:12" ht="120">
      <c r="A5" s="20">
        <v>2</v>
      </c>
      <c r="B5" s="36" t="s">
        <v>635</v>
      </c>
    </row>
    <row r="6" spans="1:12" ht="60">
      <c r="A6" s="20">
        <v>3</v>
      </c>
      <c r="B6" s="36" t="s">
        <v>636</v>
      </c>
      <c r="K6" s="37"/>
    </row>
    <row r="7" spans="1:12">
      <c r="A7" s="20"/>
      <c r="B7" s="80" t="s">
        <v>637</v>
      </c>
      <c r="K7" s="37"/>
      <c r="L7" s="37"/>
    </row>
    <row r="8" spans="1:12" ht="150">
      <c r="A8" s="20">
        <v>4</v>
      </c>
      <c r="B8" s="36" t="s">
        <v>638</v>
      </c>
      <c r="K8" s="37"/>
      <c r="L8" s="37"/>
    </row>
    <row r="9" spans="1:12" ht="60">
      <c r="A9" s="20">
        <v>5</v>
      </c>
      <c r="B9" s="36" t="s">
        <v>639</v>
      </c>
    </row>
    <row r="10" spans="1:12">
      <c r="A10" s="20"/>
      <c r="B10" s="80" t="s">
        <v>640</v>
      </c>
    </row>
    <row r="11" spans="1:12" ht="135">
      <c r="A11" s="20">
        <v>6</v>
      </c>
      <c r="B11" s="36" t="s">
        <v>641</v>
      </c>
    </row>
    <row r="12" spans="1:12">
      <c r="A12" s="20"/>
      <c r="B12" s="80" t="s">
        <v>642</v>
      </c>
    </row>
    <row r="13" spans="1:12" ht="120">
      <c r="A13" s="20">
        <v>7</v>
      </c>
      <c r="B13" s="36" t="s">
        <v>643</v>
      </c>
    </row>
    <row r="14" spans="1:12">
      <c r="A14" s="20"/>
      <c r="B14" s="80" t="s">
        <v>644</v>
      </c>
    </row>
    <row r="15" spans="1:12" ht="240">
      <c r="A15" s="20">
        <v>8</v>
      </c>
      <c r="B15" s="36" t="s">
        <v>645</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sheetPr>
    <tabColor rgb="FF92D050"/>
  </sheetPr>
  <dimension ref="A1:B22"/>
  <sheetViews>
    <sheetView workbookViewId="0">
      <selection activeCell="C4" sqref="C4"/>
    </sheetView>
  </sheetViews>
  <sheetFormatPr defaultColWidth="8.7109375" defaultRowHeight="15"/>
  <cols>
    <col min="1" max="1" width="9.140625" style="17" customWidth="1"/>
    <col min="2" max="2" width="151.28515625" customWidth="1"/>
    <col min="3" max="3" width="33.5703125" customWidth="1"/>
    <col min="4" max="4" width="52.28515625" customWidth="1"/>
  </cols>
  <sheetData>
    <row r="1" spans="1:2" ht="15.75">
      <c r="A1" s="19" t="s">
        <v>0</v>
      </c>
      <c r="B1" s="22" t="s">
        <v>3</v>
      </c>
    </row>
    <row r="2" spans="1:2" ht="195">
      <c r="A2" s="20">
        <v>1</v>
      </c>
      <c r="B2" s="21" t="s">
        <v>145</v>
      </c>
    </row>
    <row r="3" spans="1:2" ht="90">
      <c r="A3" s="20">
        <v>2</v>
      </c>
      <c r="B3" s="21" t="s">
        <v>146</v>
      </c>
    </row>
    <row r="4" spans="1:2" ht="75">
      <c r="A4" s="20">
        <v>3</v>
      </c>
      <c r="B4" s="21" t="s">
        <v>147</v>
      </c>
    </row>
    <row r="5" spans="1:2" ht="150">
      <c r="A5" s="20">
        <v>4</v>
      </c>
      <c r="B5" s="21" t="s">
        <v>148</v>
      </c>
    </row>
    <row r="6" spans="1:2" ht="150">
      <c r="A6" s="23">
        <v>5</v>
      </c>
      <c r="B6" s="24" t="s">
        <v>149</v>
      </c>
    </row>
    <row r="7" spans="1:2" ht="150">
      <c r="A7" s="20">
        <v>6</v>
      </c>
      <c r="B7" s="21" t="s">
        <v>150</v>
      </c>
    </row>
    <row r="8" spans="1:2" ht="105">
      <c r="A8" s="20">
        <v>7</v>
      </c>
      <c r="B8" s="21" t="s">
        <v>151</v>
      </c>
    </row>
    <row r="9" spans="1:2" ht="120">
      <c r="A9" s="20">
        <v>8</v>
      </c>
      <c r="B9" s="21" t="s">
        <v>152</v>
      </c>
    </row>
    <row r="10" spans="1:2" ht="105">
      <c r="A10" s="20">
        <v>9</v>
      </c>
      <c r="B10" s="21" t="s">
        <v>153</v>
      </c>
    </row>
    <row r="11" spans="1:2" ht="105">
      <c r="A11" s="20">
        <v>10</v>
      </c>
      <c r="B11" s="21" t="s">
        <v>154</v>
      </c>
    </row>
    <row r="12" spans="1:2" ht="105">
      <c r="A12" s="20">
        <v>11</v>
      </c>
      <c r="B12" s="21" t="s">
        <v>155</v>
      </c>
    </row>
    <row r="13" spans="1:2" ht="90">
      <c r="A13" s="20">
        <v>12</v>
      </c>
      <c r="B13" s="21" t="s">
        <v>156</v>
      </c>
    </row>
    <row r="14" spans="1:2" ht="270">
      <c r="A14" s="20">
        <v>13</v>
      </c>
      <c r="B14" s="21" t="s">
        <v>157</v>
      </c>
    </row>
    <row r="15" spans="1:2" ht="270">
      <c r="A15" s="25">
        <v>14</v>
      </c>
      <c r="B15" s="26" t="s">
        <v>158</v>
      </c>
    </row>
    <row r="16" spans="1:2" ht="270">
      <c r="A16" s="20">
        <v>15</v>
      </c>
      <c r="B16" s="21" t="s">
        <v>159</v>
      </c>
    </row>
    <row r="17" spans="1:2" ht="75">
      <c r="A17" s="20">
        <v>16</v>
      </c>
      <c r="B17" s="21" t="s">
        <v>160</v>
      </c>
    </row>
    <row r="18" spans="1:2" ht="75">
      <c r="A18" s="20">
        <v>17</v>
      </c>
      <c r="B18" s="21" t="s">
        <v>161</v>
      </c>
    </row>
    <row r="19" spans="1:2" ht="30">
      <c r="A19" s="20">
        <v>18</v>
      </c>
      <c r="B19" s="21" t="s">
        <v>162</v>
      </c>
    </row>
    <row r="20" spans="1:2" ht="30">
      <c r="A20" s="20">
        <v>19</v>
      </c>
      <c r="B20" s="21" t="s">
        <v>163</v>
      </c>
    </row>
    <row r="21" spans="1:2" ht="90">
      <c r="A21" s="20">
        <v>20</v>
      </c>
      <c r="B21" s="21" t="s">
        <v>164</v>
      </c>
    </row>
    <row r="22" spans="1:2" ht="90">
      <c r="A22" s="20">
        <v>21</v>
      </c>
      <c r="B22" s="21" t="s">
        <v>165</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sheetPr>
    <tabColor rgb="FF92D050"/>
  </sheetPr>
  <dimension ref="A1:C6"/>
  <sheetViews>
    <sheetView topLeftCell="A5" workbookViewId="0">
      <selection activeCell="B258" sqref="B258"/>
    </sheetView>
  </sheetViews>
  <sheetFormatPr defaultColWidth="8.7109375" defaultRowHeight="15"/>
  <cols>
    <col min="1" max="1" width="9.140625" style="17" customWidth="1"/>
    <col min="2" max="2" width="155" style="18" customWidth="1"/>
    <col min="3" max="3" width="68.42578125" style="27" customWidth="1"/>
  </cols>
  <sheetData>
    <row r="1" spans="1:3">
      <c r="A1" s="28" t="s">
        <v>0</v>
      </c>
      <c r="B1" s="28" t="s">
        <v>166</v>
      </c>
    </row>
    <row r="2" spans="1:3" ht="255">
      <c r="A2" s="20">
        <v>1</v>
      </c>
      <c r="B2" s="21" t="s">
        <v>167</v>
      </c>
    </row>
    <row r="3" spans="1:3" ht="285">
      <c r="A3" s="20">
        <v>2</v>
      </c>
      <c r="B3" s="21" t="s">
        <v>168</v>
      </c>
      <c r="C3" s="29"/>
    </row>
    <row r="4" spans="1:3" ht="360">
      <c r="A4" s="20">
        <v>3</v>
      </c>
      <c r="B4" s="21" t="s">
        <v>169</v>
      </c>
    </row>
    <row r="5" spans="1:3" ht="330">
      <c r="A5" s="20">
        <v>4</v>
      </c>
      <c r="B5" s="21" t="s">
        <v>170</v>
      </c>
    </row>
    <row r="6" spans="1:3" ht="75">
      <c r="A6" s="20">
        <v>5</v>
      </c>
      <c r="B6" s="21" t="s">
        <v>171</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sheetPr>
    <tabColor rgb="FF92D050"/>
  </sheetPr>
  <dimension ref="A1:F136"/>
  <sheetViews>
    <sheetView topLeftCell="A138" workbookViewId="0">
      <selection activeCell="A75" sqref="A75"/>
    </sheetView>
  </sheetViews>
  <sheetFormatPr defaultColWidth="8.7109375" defaultRowHeight="15"/>
  <cols>
    <col min="2" max="2" width="191.85546875" customWidth="1"/>
    <col min="3" max="3" width="66.28515625" style="30" customWidth="1"/>
    <col min="4" max="4" width="70.28515625" customWidth="1"/>
    <col min="5" max="5" width="37.42578125" customWidth="1"/>
  </cols>
  <sheetData>
    <row r="1" spans="1:6" ht="15.75">
      <c r="A1" s="31" t="s">
        <v>0</v>
      </c>
      <c r="B1" s="31" t="s">
        <v>3</v>
      </c>
    </row>
    <row r="2" spans="1:6" ht="15.75">
      <c r="A2" s="32"/>
      <c r="B2" s="33" t="s">
        <v>172</v>
      </c>
      <c r="D2" s="34" t="s">
        <v>173</v>
      </c>
      <c r="E2" s="34" t="s">
        <v>174</v>
      </c>
    </row>
    <row r="3" spans="1:6" ht="409.5">
      <c r="A3" s="35">
        <v>1</v>
      </c>
      <c r="B3" s="36" t="s">
        <v>175</v>
      </c>
      <c r="C3" s="30" t="s">
        <v>176</v>
      </c>
      <c r="D3" s="37" t="s">
        <v>177</v>
      </c>
      <c r="E3" s="37" t="s">
        <v>178</v>
      </c>
      <c r="F3" t="s">
        <v>179</v>
      </c>
    </row>
    <row r="4" spans="1:6" ht="105">
      <c r="A4" s="35">
        <v>2</v>
      </c>
      <c r="B4" s="36" t="s">
        <v>180</v>
      </c>
      <c r="D4" s="37" t="s">
        <v>181</v>
      </c>
      <c r="E4" s="37" t="s">
        <v>140</v>
      </c>
    </row>
    <row r="5" spans="1:6" ht="135">
      <c r="A5" s="35">
        <v>3</v>
      </c>
      <c r="B5" s="36" t="s">
        <v>182</v>
      </c>
      <c r="E5" s="37" t="s">
        <v>183</v>
      </c>
    </row>
    <row r="6" spans="1:6" ht="105">
      <c r="A6" s="35">
        <v>4</v>
      </c>
      <c r="B6" s="36" t="s">
        <v>184</v>
      </c>
    </row>
    <row r="7" spans="1:6" ht="120">
      <c r="A7" s="35">
        <v>7</v>
      </c>
      <c r="B7" s="21" t="s">
        <v>185</v>
      </c>
      <c r="C7" s="30" t="s">
        <v>186</v>
      </c>
    </row>
    <row r="8" spans="1:6" ht="15.75">
      <c r="A8" s="32"/>
      <c r="B8" s="33" t="s">
        <v>187</v>
      </c>
    </row>
    <row r="9" spans="1:6" ht="405">
      <c r="A9" s="35">
        <v>1</v>
      </c>
      <c r="B9" s="36" t="s">
        <v>188</v>
      </c>
      <c r="C9" s="30" t="s">
        <v>189</v>
      </c>
      <c r="D9" s="37"/>
    </row>
    <row r="10" spans="1:6" ht="135">
      <c r="A10" s="35">
        <v>2</v>
      </c>
      <c r="B10" s="36" t="s">
        <v>190</v>
      </c>
    </row>
    <row r="11" spans="1:6" ht="30">
      <c r="A11" s="35">
        <v>3</v>
      </c>
      <c r="B11" s="36" t="s">
        <v>191</v>
      </c>
    </row>
    <row r="12" spans="1:6" ht="180">
      <c r="A12" s="35">
        <v>4</v>
      </c>
      <c r="B12" s="36" t="s">
        <v>192</v>
      </c>
    </row>
    <row r="13" spans="1:6">
      <c r="A13" s="35">
        <v>5</v>
      </c>
      <c r="B13" s="36"/>
    </row>
    <row r="14" spans="1:6" ht="75">
      <c r="A14" s="35">
        <v>6</v>
      </c>
      <c r="B14" s="36" t="s">
        <v>193</v>
      </c>
    </row>
    <row r="15" spans="1:6" ht="60">
      <c r="A15" s="35">
        <v>7</v>
      </c>
      <c r="B15" s="36" t="s">
        <v>194</v>
      </c>
    </row>
    <row r="16" spans="1:6" ht="135">
      <c r="A16" s="35">
        <v>8</v>
      </c>
      <c r="B16" s="36" t="s">
        <v>195</v>
      </c>
    </row>
    <row r="17" spans="1:2" ht="15.75">
      <c r="A17" s="35"/>
      <c r="B17" s="33" t="s">
        <v>196</v>
      </c>
    </row>
    <row r="18" spans="1:2" ht="409.5">
      <c r="A18" s="35">
        <v>1</v>
      </c>
      <c r="B18" s="36" t="s">
        <v>197</v>
      </c>
    </row>
    <row r="19" spans="1:2" ht="60">
      <c r="A19" s="35">
        <v>2</v>
      </c>
      <c r="B19" s="36" t="s">
        <v>198</v>
      </c>
    </row>
    <row r="20" spans="1:2" ht="60">
      <c r="A20" s="35">
        <v>3</v>
      </c>
      <c r="B20" s="36" t="s">
        <v>199</v>
      </c>
    </row>
    <row r="21" spans="1:2" ht="45">
      <c r="A21" s="35">
        <v>4</v>
      </c>
      <c r="B21" s="36" t="s">
        <v>200</v>
      </c>
    </row>
    <row r="22" spans="1:2" ht="60">
      <c r="A22" s="35">
        <v>5</v>
      </c>
      <c r="B22" s="36" t="s">
        <v>201</v>
      </c>
    </row>
    <row r="23" spans="1:2" ht="105">
      <c r="A23" s="35">
        <v>6</v>
      </c>
      <c r="B23" s="36" t="s">
        <v>202</v>
      </c>
    </row>
    <row r="24" spans="1:2" ht="105">
      <c r="A24" s="35">
        <v>7</v>
      </c>
      <c r="B24" s="36" t="s">
        <v>203</v>
      </c>
    </row>
    <row r="25" spans="1:2" ht="90">
      <c r="A25" s="35">
        <v>8</v>
      </c>
      <c r="B25" s="36" t="s">
        <v>204</v>
      </c>
    </row>
    <row r="26" spans="1:2" ht="105">
      <c r="A26" s="35">
        <v>9</v>
      </c>
      <c r="B26" s="36" t="s">
        <v>205</v>
      </c>
    </row>
    <row r="27" spans="1:2" ht="105">
      <c r="A27" s="35">
        <v>10</v>
      </c>
      <c r="B27" s="36" t="s">
        <v>206</v>
      </c>
    </row>
    <row r="28" spans="1:2" ht="105">
      <c r="A28" s="35">
        <v>11</v>
      </c>
      <c r="B28" s="36" t="s">
        <v>207</v>
      </c>
    </row>
    <row r="29" spans="1:2" ht="60">
      <c r="A29" s="35">
        <v>12</v>
      </c>
      <c r="B29" s="36" t="s">
        <v>208</v>
      </c>
    </row>
    <row r="30" spans="1:2" ht="60">
      <c r="A30" s="35">
        <v>13</v>
      </c>
      <c r="B30" s="36" t="s">
        <v>209</v>
      </c>
    </row>
    <row r="31" spans="1:2" ht="30">
      <c r="A31" s="35"/>
      <c r="B31" s="36" t="s">
        <v>210</v>
      </c>
    </row>
    <row r="32" spans="1:2" ht="45">
      <c r="A32" s="35"/>
      <c r="B32" s="36" t="s">
        <v>211</v>
      </c>
    </row>
    <row r="33" spans="1:4" ht="45">
      <c r="A33" s="35"/>
      <c r="B33" s="36" t="s">
        <v>212</v>
      </c>
    </row>
    <row r="34" spans="1:4" ht="30">
      <c r="A34" s="35">
        <v>14</v>
      </c>
      <c r="B34" s="36" t="s">
        <v>213</v>
      </c>
    </row>
    <row r="35" spans="1:4" ht="75">
      <c r="A35" s="35">
        <v>15</v>
      </c>
      <c r="B35" s="21" t="s">
        <v>214</v>
      </c>
    </row>
    <row r="36" spans="1:4" ht="152.25" customHeight="1">
      <c r="A36" s="35">
        <v>16</v>
      </c>
      <c r="B36" s="21" t="s">
        <v>215</v>
      </c>
      <c r="C36" s="102" t="s">
        <v>216</v>
      </c>
    </row>
    <row r="37" spans="1:4" ht="150">
      <c r="A37" s="35">
        <v>17</v>
      </c>
      <c r="B37" s="21" t="s">
        <v>217</v>
      </c>
      <c r="C37" s="102"/>
    </row>
    <row r="38" spans="1:4">
      <c r="A38" s="35">
        <v>18</v>
      </c>
      <c r="B38" s="32" t="s">
        <v>218</v>
      </c>
    </row>
    <row r="39" spans="1:4" ht="45">
      <c r="A39" s="35"/>
      <c r="B39" s="36" t="s">
        <v>219</v>
      </c>
    </row>
    <row r="40" spans="1:4">
      <c r="A40" s="35"/>
      <c r="B40" s="38" t="s">
        <v>220</v>
      </c>
    </row>
    <row r="41" spans="1:4" ht="120">
      <c r="A41" s="35">
        <v>19</v>
      </c>
      <c r="B41" s="36" t="s">
        <v>221</v>
      </c>
    </row>
    <row r="42" spans="1:4" ht="15.75">
      <c r="A42" s="35"/>
      <c r="B42" s="33" t="s">
        <v>222</v>
      </c>
    </row>
    <row r="43" spans="1:4" ht="409.5">
      <c r="A43" s="35">
        <v>1</v>
      </c>
      <c r="B43" s="36" t="s">
        <v>223</v>
      </c>
      <c r="D43" s="37"/>
    </row>
    <row r="44" spans="1:4" ht="60">
      <c r="A44" s="35">
        <v>2</v>
      </c>
      <c r="B44" s="36" t="s">
        <v>224</v>
      </c>
      <c r="D44" s="37"/>
    </row>
    <row r="45" spans="1:4" ht="60">
      <c r="A45" s="35">
        <v>3</v>
      </c>
      <c r="B45" s="36" t="s">
        <v>225</v>
      </c>
      <c r="D45" s="37"/>
    </row>
    <row r="46" spans="1:4" ht="75">
      <c r="A46" s="35">
        <v>4</v>
      </c>
      <c r="B46" s="36" t="s">
        <v>226</v>
      </c>
    </row>
    <row r="47" spans="1:4" ht="45">
      <c r="A47" s="35">
        <v>5</v>
      </c>
      <c r="B47" s="21" t="s">
        <v>227</v>
      </c>
    </row>
    <row r="48" spans="1:4" ht="60">
      <c r="A48" s="35">
        <v>6</v>
      </c>
      <c r="B48" s="39" t="s">
        <v>228</v>
      </c>
    </row>
    <row r="49" spans="1:5" ht="85.5" customHeight="1">
      <c r="A49" s="40">
        <v>7</v>
      </c>
      <c r="B49" s="36" t="s">
        <v>229</v>
      </c>
      <c r="C49" s="41"/>
      <c r="D49" s="36" t="s">
        <v>230</v>
      </c>
    </row>
    <row r="50" spans="1:5" ht="60">
      <c r="A50" s="40">
        <v>8</v>
      </c>
      <c r="B50" s="42" t="s">
        <v>231</v>
      </c>
    </row>
    <row r="51" spans="1:5" ht="30">
      <c r="A51" s="40"/>
      <c r="B51" s="42" t="s">
        <v>232</v>
      </c>
    </row>
    <row r="52" spans="1:5" ht="30">
      <c r="A52" s="40"/>
      <c r="B52" s="42" t="s">
        <v>233</v>
      </c>
    </row>
    <row r="53" spans="1:5">
      <c r="A53" s="40"/>
      <c r="B53" s="42"/>
    </row>
    <row r="54" spans="1:5">
      <c r="A54" s="40"/>
      <c r="B54" s="42"/>
    </row>
    <row r="55" spans="1:5">
      <c r="A55" s="40">
        <v>9</v>
      </c>
      <c r="B55" s="43" t="s">
        <v>234</v>
      </c>
    </row>
    <row r="56" spans="1:5" ht="60">
      <c r="A56" s="40">
        <v>10</v>
      </c>
      <c r="B56" s="36" t="s">
        <v>235</v>
      </c>
    </row>
    <row r="57" spans="1:5" ht="60">
      <c r="A57" s="40">
        <v>11</v>
      </c>
      <c r="B57" s="36" t="s">
        <v>236</v>
      </c>
    </row>
    <row r="58" spans="1:5" ht="60">
      <c r="A58" s="35">
        <v>12</v>
      </c>
      <c r="B58" s="36" t="s">
        <v>237</v>
      </c>
    </row>
    <row r="59" spans="1:5" ht="30">
      <c r="A59" s="35"/>
      <c r="B59" s="36" t="s">
        <v>232</v>
      </c>
    </row>
    <row r="60" spans="1:5" ht="60">
      <c r="A60" s="35"/>
      <c r="B60" s="36" t="s">
        <v>238</v>
      </c>
    </row>
    <row r="61" spans="1:5" ht="15.75">
      <c r="A61" s="35"/>
      <c r="B61" s="33" t="s">
        <v>239</v>
      </c>
    </row>
    <row r="62" spans="1:5" ht="345">
      <c r="A62" s="35">
        <v>1</v>
      </c>
      <c r="B62" s="44" t="s">
        <v>240</v>
      </c>
      <c r="D62" s="37"/>
      <c r="E62" s="37"/>
    </row>
    <row r="63" spans="1:5" ht="75">
      <c r="A63" s="35">
        <v>2</v>
      </c>
      <c r="B63" s="36" t="s">
        <v>241</v>
      </c>
    </row>
    <row r="64" spans="1:5" ht="75">
      <c r="A64" s="35">
        <v>3</v>
      </c>
      <c r="B64" s="36" t="s">
        <v>242</v>
      </c>
    </row>
    <row r="65" spans="1:4" ht="15.75">
      <c r="A65" s="35"/>
      <c r="B65" s="33" t="s">
        <v>243</v>
      </c>
    </row>
    <row r="66" spans="1:4" ht="345">
      <c r="A66" s="35">
        <v>1</v>
      </c>
      <c r="B66" s="36" t="s">
        <v>244</v>
      </c>
    </row>
    <row r="67" spans="1:4" ht="60">
      <c r="A67" s="35">
        <v>2</v>
      </c>
      <c r="B67" s="36" t="s">
        <v>245</v>
      </c>
      <c r="C67" s="45"/>
    </row>
    <row r="68" spans="1:4" ht="45">
      <c r="A68" s="35"/>
      <c r="B68" s="36" t="s">
        <v>246</v>
      </c>
      <c r="C68" s="45"/>
    </row>
    <row r="69" spans="1:4" ht="30">
      <c r="A69" s="35">
        <v>3</v>
      </c>
      <c r="B69" s="36" t="s">
        <v>247</v>
      </c>
    </row>
    <row r="70" spans="1:4" ht="30">
      <c r="A70" s="35">
        <v>4</v>
      </c>
      <c r="B70" s="36" t="s">
        <v>248</v>
      </c>
    </row>
    <row r="71" spans="1:4" ht="15.75">
      <c r="A71" s="35"/>
      <c r="B71" s="33" t="s">
        <v>249</v>
      </c>
    </row>
    <row r="72" spans="1:4" ht="330">
      <c r="A72" s="35">
        <v>1</v>
      </c>
      <c r="B72" s="21" t="s">
        <v>250</v>
      </c>
    </row>
    <row r="73" spans="1:4">
      <c r="A73" s="35"/>
      <c r="B73" s="35"/>
    </row>
    <row r="74" spans="1:4" ht="15.75">
      <c r="A74" s="35"/>
      <c r="B74" s="33" t="s">
        <v>251</v>
      </c>
    </row>
    <row r="75" spans="1:4" ht="75">
      <c r="A75" s="35">
        <v>1</v>
      </c>
      <c r="B75" s="36" t="s">
        <v>252</v>
      </c>
    </row>
    <row r="76" spans="1:4" ht="45">
      <c r="A76" s="35">
        <v>2</v>
      </c>
      <c r="B76" s="36" t="s">
        <v>253</v>
      </c>
    </row>
    <row r="77" spans="1:4" ht="90">
      <c r="A77" s="35">
        <v>3</v>
      </c>
      <c r="B77" s="36" t="s">
        <v>254</v>
      </c>
    </row>
    <row r="78" spans="1:4" ht="60">
      <c r="A78" s="35">
        <v>4</v>
      </c>
      <c r="B78" s="36" t="s">
        <v>255</v>
      </c>
    </row>
    <row r="79" spans="1:4" ht="255">
      <c r="A79" s="35">
        <v>5</v>
      </c>
      <c r="B79" s="30" t="s">
        <v>256</v>
      </c>
      <c r="D79" s="37"/>
    </row>
    <row r="80" spans="1:4" ht="45">
      <c r="A80" s="35">
        <v>6</v>
      </c>
      <c r="B80" s="36" t="s">
        <v>257</v>
      </c>
    </row>
    <row r="81" spans="1:4" ht="30">
      <c r="A81" s="35">
        <v>7</v>
      </c>
      <c r="B81" s="36" t="s">
        <v>258</v>
      </c>
    </row>
    <row r="82" spans="1:4">
      <c r="A82" s="35">
        <v>8</v>
      </c>
      <c r="B82" s="35" t="s">
        <v>259</v>
      </c>
      <c r="C82" s="35"/>
    </row>
    <row r="83" spans="1:4">
      <c r="A83" s="35">
        <v>9</v>
      </c>
      <c r="B83" s="35" t="s">
        <v>260</v>
      </c>
    </row>
    <row r="84" spans="1:4" ht="105">
      <c r="A84" s="35">
        <v>10</v>
      </c>
      <c r="B84" s="36" t="s">
        <v>261</v>
      </c>
    </row>
    <row r="85" spans="1:4" ht="45">
      <c r="A85" s="35">
        <v>11</v>
      </c>
      <c r="B85" s="46" t="s">
        <v>262</v>
      </c>
      <c r="C85" s="30" t="s">
        <v>263</v>
      </c>
    </row>
    <row r="86" spans="1:4" ht="90">
      <c r="A86" s="35">
        <v>12</v>
      </c>
      <c r="B86" s="36" t="s">
        <v>264</v>
      </c>
    </row>
    <row r="87" spans="1:4" ht="105">
      <c r="A87" s="35">
        <v>13</v>
      </c>
      <c r="B87" s="36" t="s">
        <v>265</v>
      </c>
    </row>
    <row r="88" spans="1:4">
      <c r="A88" s="35">
        <v>14</v>
      </c>
      <c r="B88" s="35"/>
    </row>
    <row r="89" spans="1:4" ht="15.75">
      <c r="A89" s="35"/>
      <c r="B89" s="33" t="s">
        <v>266</v>
      </c>
    </row>
    <row r="90" spans="1:4" ht="45">
      <c r="A90" s="35">
        <v>1</v>
      </c>
      <c r="B90" s="36" t="s">
        <v>267</v>
      </c>
    </row>
    <row r="91" spans="1:4" ht="30">
      <c r="A91" s="35"/>
      <c r="B91" s="36" t="s">
        <v>268</v>
      </c>
    </row>
    <row r="92" spans="1:4" ht="45">
      <c r="A92" s="35">
        <v>2</v>
      </c>
      <c r="B92" s="36" t="s">
        <v>269</v>
      </c>
    </row>
    <row r="93" spans="1:4" ht="45">
      <c r="A93" s="35">
        <v>3</v>
      </c>
      <c r="B93" s="36" t="s">
        <v>270</v>
      </c>
    </row>
    <row r="94" spans="1:4" ht="60">
      <c r="A94" s="35">
        <v>4</v>
      </c>
      <c r="B94" s="36" t="s">
        <v>271</v>
      </c>
      <c r="D94" s="37"/>
    </row>
    <row r="95" spans="1:4" ht="45">
      <c r="A95" s="35">
        <v>5</v>
      </c>
      <c r="B95" s="36" t="s">
        <v>272</v>
      </c>
    </row>
    <row r="96" spans="1:4" ht="270">
      <c r="A96" s="35">
        <v>6</v>
      </c>
      <c r="B96" s="36" t="s">
        <v>273</v>
      </c>
      <c r="C96" s="36"/>
    </row>
    <row r="97" spans="1:3" ht="60">
      <c r="A97" s="35">
        <v>7</v>
      </c>
      <c r="B97" s="36" t="s">
        <v>274</v>
      </c>
    </row>
    <row r="98" spans="1:3" ht="75">
      <c r="A98" s="35">
        <v>8</v>
      </c>
      <c r="B98" s="36" t="s">
        <v>275</v>
      </c>
    </row>
    <row r="99" spans="1:3" ht="30">
      <c r="A99" s="35">
        <v>9</v>
      </c>
      <c r="B99" s="36" t="s">
        <v>276</v>
      </c>
    </row>
    <row r="100" spans="1:3" ht="30">
      <c r="A100" s="35">
        <v>10</v>
      </c>
      <c r="B100" s="36" t="s">
        <v>277</v>
      </c>
    </row>
    <row r="101" spans="1:3" ht="60">
      <c r="A101" s="35">
        <v>11</v>
      </c>
      <c r="B101" s="46" t="s">
        <v>278</v>
      </c>
    </row>
    <row r="102" spans="1:3" ht="105">
      <c r="A102" s="35">
        <v>12</v>
      </c>
      <c r="B102" s="46" t="s">
        <v>279</v>
      </c>
    </row>
    <row r="103" spans="1:3" ht="45">
      <c r="A103" s="35"/>
      <c r="B103" s="36" t="s">
        <v>280</v>
      </c>
    </row>
    <row r="104" spans="1:3" s="49" customFormat="1" ht="15.75">
      <c r="A104" s="38"/>
      <c r="B104" s="47" t="s">
        <v>281</v>
      </c>
      <c r="C104" s="48"/>
    </row>
    <row r="105" spans="1:3" s="49" customFormat="1" ht="330">
      <c r="A105" s="38"/>
      <c r="B105" s="36" t="s">
        <v>282</v>
      </c>
      <c r="C105" s="48"/>
    </row>
    <row r="106" spans="1:3" s="49" customFormat="1" ht="30">
      <c r="A106" s="38"/>
      <c r="B106" s="36" t="s">
        <v>283</v>
      </c>
      <c r="C106" s="50" t="s">
        <v>284</v>
      </c>
    </row>
    <row r="107" spans="1:3" s="49" customFormat="1" ht="30">
      <c r="A107" s="38"/>
      <c r="B107" s="36" t="s">
        <v>285</v>
      </c>
      <c r="C107" s="50" t="s">
        <v>286</v>
      </c>
    </row>
    <row r="108" spans="1:3" s="49" customFormat="1" ht="45">
      <c r="A108" s="38"/>
      <c r="B108" s="36" t="s">
        <v>287</v>
      </c>
      <c r="C108" s="48"/>
    </row>
    <row r="109" spans="1:3" s="49" customFormat="1">
      <c r="A109" s="38"/>
      <c r="B109" s="35" t="s">
        <v>288</v>
      </c>
      <c r="C109" s="48"/>
    </row>
    <row r="110" spans="1:3" s="49" customFormat="1">
      <c r="A110" s="38"/>
      <c r="B110" s="35" t="s">
        <v>289</v>
      </c>
      <c r="C110" s="48"/>
    </row>
    <row r="111" spans="1:3" s="49" customFormat="1">
      <c r="A111" s="38"/>
      <c r="B111" s="35" t="s">
        <v>290</v>
      </c>
      <c r="C111" s="48"/>
    </row>
    <row r="112" spans="1:3" s="49" customFormat="1">
      <c r="A112" s="38"/>
      <c r="B112" s="35" t="s">
        <v>291</v>
      </c>
      <c r="C112" s="48"/>
    </row>
    <row r="113" spans="1:3" s="49" customFormat="1" ht="270">
      <c r="A113" s="38"/>
      <c r="B113" s="36" t="s">
        <v>292</v>
      </c>
      <c r="C113" s="48"/>
    </row>
    <row r="114" spans="1:3">
      <c r="A114" s="35"/>
      <c r="B114" s="35"/>
    </row>
    <row r="115" spans="1:3">
      <c r="A115" s="35"/>
      <c r="B115" s="35"/>
    </row>
    <row r="116" spans="1:3">
      <c r="A116" s="35"/>
      <c r="B116" s="51" t="s">
        <v>293</v>
      </c>
    </row>
    <row r="117" spans="1:3">
      <c r="A117" s="35"/>
      <c r="B117" s="36"/>
    </row>
    <row r="118" spans="1:3" ht="409.5">
      <c r="A118" s="52"/>
      <c r="B118" s="39" t="s">
        <v>294</v>
      </c>
    </row>
    <row r="119" spans="1:3">
      <c r="B119" s="37"/>
    </row>
    <row r="120" spans="1:3">
      <c r="B120" s="37"/>
    </row>
    <row r="136" spans="2:2">
      <c r="B136" t="s">
        <v>295</v>
      </c>
    </row>
  </sheetData>
  <mergeCells count="1">
    <mergeCell ref="C36:C37"/>
  </mergeCell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sheetPr>
    <tabColor rgb="FF92D050"/>
  </sheetPr>
  <dimension ref="A1:D421"/>
  <sheetViews>
    <sheetView topLeftCell="A33" workbookViewId="0">
      <selection activeCell="C3" sqref="C3"/>
    </sheetView>
  </sheetViews>
  <sheetFormatPr defaultColWidth="8.7109375" defaultRowHeight="15"/>
  <cols>
    <col min="1" max="1" width="9.140625" style="17" customWidth="1"/>
    <col min="2" max="2" width="170.7109375" style="18" customWidth="1"/>
    <col min="3" max="3" width="51" style="29" customWidth="1"/>
    <col min="4" max="4" width="38.42578125" customWidth="1"/>
  </cols>
  <sheetData>
    <row r="1" spans="1:4" ht="15.75">
      <c r="A1" s="19" t="s">
        <v>0</v>
      </c>
      <c r="B1" s="53" t="s">
        <v>3</v>
      </c>
    </row>
    <row r="2" spans="1:4" ht="15.75">
      <c r="A2" s="54"/>
      <c r="B2" s="55" t="s">
        <v>281</v>
      </c>
    </row>
    <row r="3" spans="1:4" ht="409.5">
      <c r="A3" s="20">
        <v>1</v>
      </c>
      <c r="B3" s="21" t="s">
        <v>296</v>
      </c>
    </row>
    <row r="4" spans="1:4" ht="90">
      <c r="A4" s="20">
        <v>2</v>
      </c>
      <c r="B4" s="21" t="s">
        <v>297</v>
      </c>
    </row>
    <row r="5" spans="1:4" ht="90">
      <c r="A5" s="20">
        <v>3</v>
      </c>
      <c r="B5" s="21" t="s">
        <v>298</v>
      </c>
    </row>
    <row r="6" spans="1:4" ht="120">
      <c r="A6" s="20">
        <v>4</v>
      </c>
      <c r="B6" s="21" t="s">
        <v>299</v>
      </c>
    </row>
    <row r="7" spans="1:4" ht="75">
      <c r="A7" s="20">
        <v>5</v>
      </c>
      <c r="B7" s="21" t="s">
        <v>300</v>
      </c>
    </row>
    <row r="8" spans="1:4" ht="60">
      <c r="A8" s="20">
        <v>6</v>
      </c>
      <c r="B8" s="21" t="s">
        <v>301</v>
      </c>
    </row>
    <row r="9" spans="1:4" ht="60">
      <c r="A9" s="20">
        <v>7</v>
      </c>
      <c r="B9" s="21" t="s">
        <v>302</v>
      </c>
    </row>
    <row r="10" spans="1:4" ht="180">
      <c r="A10" s="20">
        <v>8</v>
      </c>
      <c r="B10" s="21" t="s">
        <v>303</v>
      </c>
    </row>
    <row r="11" spans="1:4" ht="105">
      <c r="A11" s="56">
        <v>9</v>
      </c>
      <c r="B11" s="21" t="s">
        <v>304</v>
      </c>
      <c r="C11" s="57"/>
      <c r="D11" s="58"/>
    </row>
    <row r="12" spans="1:4">
      <c r="A12" s="20">
        <v>13</v>
      </c>
      <c r="B12" s="21" t="s">
        <v>288</v>
      </c>
    </row>
    <row r="13" spans="1:4" ht="285">
      <c r="A13" s="23">
        <v>15</v>
      </c>
      <c r="B13" s="24" t="s">
        <v>305</v>
      </c>
    </row>
    <row r="14" spans="1:4">
      <c r="A14" s="20">
        <v>16</v>
      </c>
      <c r="B14" s="21" t="s">
        <v>291</v>
      </c>
    </row>
    <row r="15" spans="1:4" ht="15.75">
      <c r="A15" s="25"/>
      <c r="B15" s="59" t="s">
        <v>306</v>
      </c>
    </row>
    <row r="16" spans="1:4" ht="210">
      <c r="A16" s="23">
        <v>1</v>
      </c>
      <c r="B16" s="24" t="s">
        <v>307</v>
      </c>
    </row>
    <row r="17" spans="1:2" ht="75">
      <c r="A17" s="20">
        <v>2</v>
      </c>
      <c r="B17" s="21" t="s">
        <v>308</v>
      </c>
    </row>
    <row r="18" spans="1:2" ht="60">
      <c r="A18" s="20">
        <v>3</v>
      </c>
      <c r="B18" s="21" t="s">
        <v>309</v>
      </c>
    </row>
    <row r="19" spans="1:2" ht="60">
      <c r="A19" s="20">
        <v>4</v>
      </c>
      <c r="B19" s="21" t="s">
        <v>310</v>
      </c>
    </row>
    <row r="20" spans="1:2" ht="60">
      <c r="A20" s="20">
        <v>5</v>
      </c>
      <c r="B20" s="21" t="s">
        <v>311</v>
      </c>
    </row>
    <row r="21" spans="1:2" ht="60">
      <c r="A21" s="20">
        <v>6</v>
      </c>
      <c r="B21" s="21" t="s">
        <v>312</v>
      </c>
    </row>
    <row r="22" spans="1:2" ht="135">
      <c r="A22" s="25">
        <v>7</v>
      </c>
      <c r="B22" s="26" t="s">
        <v>313</v>
      </c>
    </row>
    <row r="23" spans="1:2" ht="75">
      <c r="A23" s="20">
        <v>8</v>
      </c>
      <c r="B23" s="21" t="s">
        <v>314</v>
      </c>
    </row>
    <row r="24" spans="1:2" ht="165">
      <c r="A24" s="20">
        <v>9</v>
      </c>
      <c r="B24" s="21" t="s">
        <v>315</v>
      </c>
    </row>
    <row r="25" spans="1:2" ht="120">
      <c r="A25" s="20">
        <v>10</v>
      </c>
      <c r="B25" s="21" t="s">
        <v>316</v>
      </c>
    </row>
    <row r="26" spans="1:2" ht="60">
      <c r="A26" s="20">
        <v>11</v>
      </c>
      <c r="B26" s="21" t="s">
        <v>317</v>
      </c>
    </row>
    <row r="27" spans="1:2" ht="60">
      <c r="A27" s="20">
        <v>12</v>
      </c>
      <c r="B27" s="21" t="s">
        <v>318</v>
      </c>
    </row>
    <row r="28" spans="1:2" ht="45">
      <c r="A28" s="20">
        <v>13</v>
      </c>
      <c r="B28" s="21" t="s">
        <v>319</v>
      </c>
    </row>
    <row r="29" spans="1:2" ht="15.75">
      <c r="A29" s="20"/>
      <c r="B29" s="55" t="s">
        <v>320</v>
      </c>
    </row>
    <row r="30" spans="1:2" ht="409.5">
      <c r="A30" s="20">
        <v>1</v>
      </c>
      <c r="B30" s="21" t="s">
        <v>321</v>
      </c>
    </row>
    <row r="31" spans="1:2" ht="60">
      <c r="A31" s="20">
        <v>2</v>
      </c>
      <c r="B31" s="21" t="s">
        <v>322</v>
      </c>
    </row>
    <row r="32" spans="1:2" ht="90">
      <c r="A32" s="20">
        <v>3</v>
      </c>
      <c r="B32" s="21" t="s">
        <v>323</v>
      </c>
    </row>
    <row r="33" spans="1:4" ht="180">
      <c r="A33" s="20">
        <v>4</v>
      </c>
      <c r="B33" s="21" t="s">
        <v>324</v>
      </c>
    </row>
    <row r="34" spans="1:4" ht="105">
      <c r="A34" s="20">
        <v>5</v>
      </c>
      <c r="B34" s="21" t="s">
        <v>325</v>
      </c>
      <c r="D34" s="29"/>
    </row>
    <row r="35" spans="1:4" ht="45">
      <c r="A35" s="20">
        <v>6</v>
      </c>
      <c r="B35" s="21" t="s">
        <v>326</v>
      </c>
    </row>
    <row r="36" spans="1:4" ht="60">
      <c r="A36" s="20">
        <v>7</v>
      </c>
      <c r="B36" s="21" t="s">
        <v>327</v>
      </c>
    </row>
    <row r="37" spans="1:4" ht="60">
      <c r="A37" s="23">
        <v>8</v>
      </c>
      <c r="B37" s="24" t="s">
        <v>328</v>
      </c>
    </row>
    <row r="38" spans="1:4">
      <c r="A38" s="20"/>
      <c r="B38" s="32"/>
    </row>
    <row r="39" spans="1:4">
      <c r="A39" s="20"/>
      <c r="B39" s="32"/>
    </row>
    <row r="40" spans="1:4">
      <c r="A40" s="20"/>
      <c r="B40" s="32"/>
    </row>
    <row r="41" spans="1:4">
      <c r="A41" s="20"/>
      <c r="B41" s="32"/>
    </row>
    <row r="42" spans="1:4">
      <c r="A42" s="20"/>
      <c r="B42" s="32"/>
    </row>
    <row r="43" spans="1:4">
      <c r="A43" s="20"/>
      <c r="B43" s="32"/>
    </row>
    <row r="44" spans="1:4">
      <c r="A44" s="20"/>
      <c r="B44" s="32"/>
    </row>
    <row r="45" spans="1:4">
      <c r="A45" s="20"/>
      <c r="B45" s="32"/>
    </row>
    <row r="46" spans="1:4">
      <c r="A46" s="20"/>
      <c r="B46" s="32"/>
    </row>
    <row r="47" spans="1:4">
      <c r="A47" s="20"/>
      <c r="B47" s="32"/>
    </row>
    <row r="48" spans="1:4">
      <c r="A48" s="20"/>
      <c r="B48" s="32"/>
    </row>
    <row r="49" spans="1:2">
      <c r="A49" s="20"/>
      <c r="B49" s="32"/>
    </row>
    <row r="50" spans="1:2">
      <c r="A50" s="20"/>
      <c r="B50" s="32"/>
    </row>
    <row r="51" spans="1:2">
      <c r="A51" s="20"/>
      <c r="B51" s="32"/>
    </row>
    <row r="52" spans="1:2">
      <c r="A52" s="20"/>
      <c r="B52" s="32"/>
    </row>
    <row r="53" spans="1:2">
      <c r="A53" s="20"/>
      <c r="B53" s="32"/>
    </row>
    <row r="54" spans="1:2">
      <c r="A54" s="20"/>
      <c r="B54" s="32"/>
    </row>
    <row r="55" spans="1:2">
      <c r="A55" s="20"/>
      <c r="B55" s="32"/>
    </row>
    <row r="56" spans="1:2">
      <c r="A56" s="20"/>
      <c r="B56" s="32"/>
    </row>
    <row r="57" spans="1:2">
      <c r="A57" s="20"/>
      <c r="B57" s="32"/>
    </row>
    <row r="58" spans="1:2">
      <c r="A58" s="20"/>
      <c r="B58" s="32"/>
    </row>
    <row r="59" spans="1:2">
      <c r="A59" s="20"/>
      <c r="B59" s="32"/>
    </row>
    <row r="60" spans="1:2">
      <c r="A60" s="20"/>
      <c r="B60" s="32"/>
    </row>
    <row r="61" spans="1:2">
      <c r="A61" s="20"/>
      <c r="B61" s="32"/>
    </row>
    <row r="62" spans="1:2">
      <c r="A62" s="20"/>
      <c r="B62" s="32"/>
    </row>
    <row r="63" spans="1:2">
      <c r="A63" s="20"/>
      <c r="B63" s="32"/>
    </row>
    <row r="64" spans="1:2">
      <c r="A64" s="20"/>
      <c r="B64" s="32"/>
    </row>
    <row r="65" spans="1:2">
      <c r="A65" s="20"/>
      <c r="B65" s="32"/>
    </row>
    <row r="66" spans="1:2">
      <c r="A66" s="20"/>
      <c r="B66" s="32"/>
    </row>
    <row r="67" spans="1:2">
      <c r="A67" s="20"/>
      <c r="B67" s="32"/>
    </row>
    <row r="68" spans="1:2">
      <c r="A68" s="20"/>
      <c r="B68" s="32"/>
    </row>
    <row r="69" spans="1:2">
      <c r="A69" s="20"/>
      <c r="B69" s="32"/>
    </row>
    <row r="70" spans="1:2">
      <c r="A70" s="20"/>
      <c r="B70" s="32"/>
    </row>
    <row r="71" spans="1:2">
      <c r="A71" s="20"/>
      <c r="B71" s="32"/>
    </row>
    <row r="72" spans="1:2">
      <c r="A72" s="20"/>
      <c r="B72" s="32"/>
    </row>
    <row r="73" spans="1:2">
      <c r="A73" s="20"/>
      <c r="B73" s="32"/>
    </row>
    <row r="74" spans="1:2">
      <c r="A74" s="20"/>
      <c r="B74" s="32"/>
    </row>
    <row r="75" spans="1:2">
      <c r="A75" s="20"/>
      <c r="B75" s="32"/>
    </row>
    <row r="76" spans="1:2">
      <c r="A76" s="20"/>
      <c r="B76" s="32"/>
    </row>
    <row r="77" spans="1:2">
      <c r="A77" s="20"/>
      <c r="B77" s="32"/>
    </row>
    <row r="78" spans="1:2">
      <c r="A78" s="20"/>
      <c r="B78" s="32"/>
    </row>
    <row r="79" spans="1:2">
      <c r="A79" s="20"/>
      <c r="B79" s="32"/>
    </row>
    <row r="80" spans="1:2">
      <c r="A80" s="20"/>
      <c r="B80" s="32"/>
    </row>
    <row r="81" spans="1:2">
      <c r="A81" s="20"/>
      <c r="B81" s="32"/>
    </row>
    <row r="82" spans="1:2">
      <c r="A82" s="20"/>
      <c r="B82" s="32"/>
    </row>
    <row r="83" spans="1:2">
      <c r="A83" s="20"/>
      <c r="B83" s="32"/>
    </row>
    <row r="84" spans="1:2">
      <c r="A84" s="20"/>
      <c r="B84" s="32"/>
    </row>
    <row r="85" spans="1:2">
      <c r="A85" s="20"/>
      <c r="B85" s="32"/>
    </row>
    <row r="86" spans="1:2">
      <c r="A86" s="20"/>
      <c r="B86" s="32"/>
    </row>
    <row r="87" spans="1:2">
      <c r="A87" s="20"/>
      <c r="B87" s="32"/>
    </row>
    <row r="88" spans="1:2">
      <c r="A88" s="20"/>
      <c r="B88" s="32"/>
    </row>
    <row r="89" spans="1:2">
      <c r="A89" s="20"/>
      <c r="B89" s="32"/>
    </row>
    <row r="90" spans="1:2">
      <c r="A90" s="20"/>
      <c r="B90" s="32"/>
    </row>
    <row r="91" spans="1:2">
      <c r="A91" s="20"/>
      <c r="B91" s="32"/>
    </row>
    <row r="92" spans="1:2">
      <c r="A92" s="20"/>
      <c r="B92" s="32"/>
    </row>
    <row r="93" spans="1:2">
      <c r="A93" s="20"/>
      <c r="B93" s="32"/>
    </row>
    <row r="94" spans="1:2">
      <c r="A94" s="20"/>
      <c r="B94" s="32"/>
    </row>
    <row r="95" spans="1:2">
      <c r="A95" s="20"/>
      <c r="B95" s="32"/>
    </row>
    <row r="96" spans="1:2">
      <c r="A96" s="20"/>
      <c r="B96" s="32"/>
    </row>
    <row r="97" spans="1:2">
      <c r="A97" s="20"/>
      <c r="B97" s="32"/>
    </row>
    <row r="98" spans="1:2">
      <c r="A98" s="20"/>
      <c r="B98" s="32"/>
    </row>
    <row r="99" spans="1:2">
      <c r="A99" s="20"/>
      <c r="B99" s="32"/>
    </row>
    <row r="100" spans="1:2">
      <c r="A100" s="20"/>
      <c r="B100" s="32"/>
    </row>
    <row r="101" spans="1:2">
      <c r="A101" s="20"/>
      <c r="B101" s="32"/>
    </row>
    <row r="102" spans="1:2">
      <c r="A102" s="20"/>
      <c r="B102" s="32"/>
    </row>
    <row r="103" spans="1:2">
      <c r="A103" s="20"/>
      <c r="B103" s="32"/>
    </row>
    <row r="104" spans="1:2">
      <c r="A104" s="20"/>
      <c r="B104" s="32"/>
    </row>
    <row r="105" spans="1:2">
      <c r="A105" s="20"/>
      <c r="B105" s="32"/>
    </row>
    <row r="106" spans="1:2">
      <c r="A106" s="20"/>
      <c r="B106" s="32"/>
    </row>
    <row r="107" spans="1:2">
      <c r="A107" s="20"/>
      <c r="B107" s="32"/>
    </row>
    <row r="108" spans="1:2">
      <c r="A108" s="20"/>
      <c r="B108" s="32"/>
    </row>
    <row r="109" spans="1:2">
      <c r="A109" s="20"/>
      <c r="B109" s="32"/>
    </row>
    <row r="110" spans="1:2">
      <c r="A110" s="20"/>
      <c r="B110" s="32"/>
    </row>
    <row r="111" spans="1:2">
      <c r="A111" s="20"/>
      <c r="B111" s="32"/>
    </row>
    <row r="112" spans="1:2">
      <c r="A112" s="20"/>
      <c r="B112" s="32"/>
    </row>
    <row r="113" spans="1:2">
      <c r="A113" s="20"/>
      <c r="B113" s="32"/>
    </row>
    <row r="114" spans="1:2">
      <c r="A114" s="20"/>
      <c r="B114" s="32"/>
    </row>
    <row r="115" spans="1:2">
      <c r="A115" s="20"/>
      <c r="B115" s="32"/>
    </row>
    <row r="116" spans="1:2">
      <c r="A116" s="20"/>
      <c r="B116" s="32"/>
    </row>
    <row r="117" spans="1:2">
      <c r="A117" s="20"/>
      <c r="B117" s="32"/>
    </row>
    <row r="118" spans="1:2">
      <c r="A118" s="20"/>
      <c r="B118" s="32"/>
    </row>
    <row r="119" spans="1:2">
      <c r="A119" s="20"/>
      <c r="B119" s="32"/>
    </row>
    <row r="120" spans="1:2">
      <c r="A120" s="20"/>
      <c r="B120" s="32"/>
    </row>
    <row r="121" spans="1:2">
      <c r="A121" s="20"/>
      <c r="B121" s="32"/>
    </row>
    <row r="122" spans="1:2">
      <c r="A122" s="20"/>
      <c r="B122" s="32"/>
    </row>
    <row r="123" spans="1:2">
      <c r="A123" s="20"/>
      <c r="B123" s="32"/>
    </row>
    <row r="124" spans="1:2">
      <c r="A124" s="20"/>
      <c r="B124" s="32"/>
    </row>
    <row r="125" spans="1:2">
      <c r="A125" s="20"/>
      <c r="B125" s="32"/>
    </row>
    <row r="126" spans="1:2">
      <c r="A126" s="20"/>
      <c r="B126" s="32"/>
    </row>
    <row r="127" spans="1:2">
      <c r="A127" s="20"/>
      <c r="B127" s="32"/>
    </row>
    <row r="128" spans="1:2">
      <c r="A128" s="20"/>
      <c r="B128" s="32"/>
    </row>
    <row r="129" spans="1:2">
      <c r="A129" s="20"/>
      <c r="B129" s="32"/>
    </row>
    <row r="130" spans="1:2">
      <c r="A130" s="20"/>
      <c r="B130" s="32"/>
    </row>
    <row r="131" spans="1:2">
      <c r="A131" s="20"/>
      <c r="B131" s="32"/>
    </row>
    <row r="132" spans="1:2">
      <c r="A132" s="20"/>
      <c r="B132" s="32"/>
    </row>
    <row r="133" spans="1:2">
      <c r="A133" s="20"/>
      <c r="B133" s="32"/>
    </row>
    <row r="134" spans="1:2">
      <c r="A134" s="20"/>
      <c r="B134" s="32"/>
    </row>
    <row r="135" spans="1:2">
      <c r="A135" s="20"/>
      <c r="B135" s="32"/>
    </row>
    <row r="136" spans="1:2">
      <c r="A136" s="20"/>
      <c r="B136" s="32"/>
    </row>
    <row r="137" spans="1:2">
      <c r="A137" s="20"/>
      <c r="B137" s="32"/>
    </row>
    <row r="138" spans="1:2">
      <c r="A138" s="20"/>
      <c r="B138" s="32"/>
    </row>
    <row r="139" spans="1:2">
      <c r="A139" s="20"/>
      <c r="B139" s="32"/>
    </row>
    <row r="140" spans="1:2">
      <c r="A140" s="20"/>
      <c r="B140" s="32"/>
    </row>
    <row r="141" spans="1:2">
      <c r="A141" s="20"/>
      <c r="B141" s="32"/>
    </row>
    <row r="142" spans="1:2">
      <c r="A142" s="20"/>
      <c r="B142" s="32"/>
    </row>
    <row r="143" spans="1:2">
      <c r="A143" s="20"/>
      <c r="B143" s="32"/>
    </row>
    <row r="144" spans="1:2">
      <c r="A144" s="20"/>
      <c r="B144" s="32"/>
    </row>
    <row r="145" spans="1:2">
      <c r="A145" s="20"/>
      <c r="B145" s="32"/>
    </row>
    <row r="146" spans="1:2">
      <c r="A146" s="20"/>
      <c r="B146" s="32"/>
    </row>
    <row r="147" spans="1:2">
      <c r="A147" s="20"/>
      <c r="B147" s="32"/>
    </row>
    <row r="148" spans="1:2">
      <c r="A148" s="20"/>
      <c r="B148" s="32"/>
    </row>
    <row r="149" spans="1:2">
      <c r="A149" s="20"/>
      <c r="B149" s="32"/>
    </row>
    <row r="150" spans="1:2">
      <c r="A150" s="20"/>
      <c r="B150" s="32"/>
    </row>
    <row r="151" spans="1:2">
      <c r="A151" s="20"/>
      <c r="B151" s="32"/>
    </row>
    <row r="152" spans="1:2">
      <c r="A152" s="20"/>
      <c r="B152" s="32"/>
    </row>
    <row r="153" spans="1:2">
      <c r="A153" s="20"/>
      <c r="B153" s="32"/>
    </row>
    <row r="154" spans="1:2">
      <c r="A154" s="20"/>
      <c r="B154" s="32"/>
    </row>
    <row r="155" spans="1:2">
      <c r="A155" s="20"/>
      <c r="B155" s="32"/>
    </row>
    <row r="156" spans="1:2">
      <c r="A156" s="20"/>
      <c r="B156" s="32"/>
    </row>
    <row r="157" spans="1:2">
      <c r="A157" s="20"/>
      <c r="B157" s="32"/>
    </row>
    <row r="158" spans="1:2">
      <c r="A158" s="20"/>
      <c r="B158" s="32"/>
    </row>
    <row r="159" spans="1:2">
      <c r="A159" s="20"/>
      <c r="B159" s="32"/>
    </row>
    <row r="160" spans="1:2">
      <c r="A160" s="20"/>
      <c r="B160" s="32"/>
    </row>
    <row r="161" spans="1:2">
      <c r="A161" s="20"/>
      <c r="B161" s="32"/>
    </row>
    <row r="162" spans="1:2">
      <c r="A162" s="20"/>
      <c r="B162" s="32"/>
    </row>
    <row r="163" spans="1:2">
      <c r="A163" s="20"/>
      <c r="B163" s="32"/>
    </row>
    <row r="164" spans="1:2">
      <c r="A164" s="20"/>
      <c r="B164" s="32"/>
    </row>
    <row r="165" spans="1:2">
      <c r="A165" s="20"/>
      <c r="B165" s="32"/>
    </row>
    <row r="166" spans="1:2">
      <c r="A166" s="20"/>
      <c r="B166" s="32"/>
    </row>
    <row r="167" spans="1:2">
      <c r="A167" s="20"/>
      <c r="B167" s="32"/>
    </row>
    <row r="168" spans="1:2">
      <c r="A168" s="20"/>
      <c r="B168" s="32"/>
    </row>
    <row r="169" spans="1:2">
      <c r="A169" s="20"/>
      <c r="B169" s="32"/>
    </row>
    <row r="170" spans="1:2">
      <c r="A170" s="20"/>
      <c r="B170" s="32"/>
    </row>
    <row r="171" spans="1:2">
      <c r="A171" s="20"/>
      <c r="B171" s="32"/>
    </row>
    <row r="172" spans="1:2">
      <c r="A172" s="20"/>
      <c r="B172" s="32"/>
    </row>
    <row r="173" spans="1:2">
      <c r="A173" s="20"/>
      <c r="B173" s="32"/>
    </row>
    <row r="174" spans="1:2">
      <c r="A174" s="20"/>
      <c r="B174" s="32"/>
    </row>
    <row r="175" spans="1:2">
      <c r="A175" s="20"/>
      <c r="B175" s="32"/>
    </row>
    <row r="176" spans="1:2">
      <c r="A176" s="20"/>
      <c r="B176" s="32"/>
    </row>
    <row r="177" spans="1:2">
      <c r="A177" s="20"/>
      <c r="B177" s="32"/>
    </row>
    <row r="178" spans="1:2">
      <c r="A178" s="20"/>
      <c r="B178" s="32"/>
    </row>
    <row r="179" spans="1:2">
      <c r="A179" s="20"/>
      <c r="B179" s="32"/>
    </row>
    <row r="180" spans="1:2">
      <c r="A180" s="20"/>
      <c r="B180" s="32"/>
    </row>
    <row r="181" spans="1:2">
      <c r="A181" s="20"/>
      <c r="B181" s="32"/>
    </row>
    <row r="182" spans="1:2">
      <c r="A182" s="20"/>
      <c r="B182" s="32"/>
    </row>
    <row r="183" spans="1:2">
      <c r="A183" s="20"/>
      <c r="B183" s="32"/>
    </row>
    <row r="184" spans="1:2">
      <c r="A184" s="20"/>
      <c r="B184" s="32"/>
    </row>
    <row r="185" spans="1:2">
      <c r="A185" s="20"/>
      <c r="B185" s="32"/>
    </row>
    <row r="186" spans="1:2">
      <c r="A186" s="20"/>
      <c r="B186" s="32"/>
    </row>
    <row r="187" spans="1:2">
      <c r="A187" s="20"/>
      <c r="B187" s="32"/>
    </row>
    <row r="188" spans="1:2">
      <c r="A188" s="20"/>
      <c r="B188" s="32"/>
    </row>
    <row r="189" spans="1:2">
      <c r="A189" s="20"/>
      <c r="B189" s="32"/>
    </row>
    <row r="190" spans="1:2">
      <c r="A190" s="20"/>
      <c r="B190" s="32"/>
    </row>
    <row r="191" spans="1:2">
      <c r="A191" s="20"/>
      <c r="B191" s="32"/>
    </row>
    <row r="192" spans="1:2">
      <c r="A192" s="20"/>
      <c r="B192" s="32"/>
    </row>
    <row r="193" spans="1:2">
      <c r="A193" s="20"/>
      <c r="B193" s="32"/>
    </row>
    <row r="194" spans="1:2">
      <c r="A194" s="20"/>
      <c r="B194" s="32"/>
    </row>
    <row r="195" spans="1:2">
      <c r="A195" s="20"/>
      <c r="B195" s="32"/>
    </row>
    <row r="196" spans="1:2">
      <c r="A196" s="20"/>
      <c r="B196" s="32"/>
    </row>
    <row r="197" spans="1:2">
      <c r="A197" s="20"/>
      <c r="B197" s="32"/>
    </row>
    <row r="198" spans="1:2">
      <c r="A198" s="20"/>
      <c r="B198" s="32"/>
    </row>
    <row r="199" spans="1:2">
      <c r="A199" s="20"/>
      <c r="B199" s="32"/>
    </row>
    <row r="200" spans="1:2">
      <c r="A200" s="20"/>
      <c r="B200" s="32"/>
    </row>
    <row r="201" spans="1:2">
      <c r="A201" s="20"/>
      <c r="B201" s="32"/>
    </row>
    <row r="202" spans="1:2">
      <c r="A202" s="20"/>
      <c r="B202" s="32"/>
    </row>
    <row r="203" spans="1:2">
      <c r="A203" s="20"/>
      <c r="B203" s="32"/>
    </row>
    <row r="204" spans="1:2">
      <c r="A204" s="20"/>
      <c r="B204" s="32"/>
    </row>
    <row r="205" spans="1:2">
      <c r="A205" s="20"/>
      <c r="B205" s="32"/>
    </row>
    <row r="206" spans="1:2">
      <c r="A206" s="20"/>
      <c r="B206" s="32"/>
    </row>
    <row r="207" spans="1:2">
      <c r="A207" s="20"/>
      <c r="B207" s="32"/>
    </row>
    <row r="208" spans="1:2">
      <c r="A208" s="20"/>
      <c r="B208" s="32"/>
    </row>
    <row r="209" spans="1:2">
      <c r="A209" s="20"/>
      <c r="B209" s="32"/>
    </row>
    <row r="210" spans="1:2">
      <c r="A210" s="20"/>
      <c r="B210" s="32"/>
    </row>
    <row r="211" spans="1:2">
      <c r="A211" s="20"/>
      <c r="B211" s="32"/>
    </row>
    <row r="212" spans="1:2">
      <c r="A212" s="20"/>
      <c r="B212" s="32"/>
    </row>
    <row r="213" spans="1:2">
      <c r="A213" s="20"/>
      <c r="B213" s="32"/>
    </row>
    <row r="214" spans="1:2">
      <c r="A214" s="20"/>
      <c r="B214" s="32"/>
    </row>
    <row r="215" spans="1:2">
      <c r="A215" s="20"/>
      <c r="B215" s="32"/>
    </row>
    <row r="216" spans="1:2">
      <c r="A216" s="20"/>
      <c r="B216" s="32"/>
    </row>
    <row r="217" spans="1:2">
      <c r="A217" s="20"/>
      <c r="B217" s="32"/>
    </row>
    <row r="218" spans="1:2">
      <c r="A218" s="20"/>
      <c r="B218" s="32"/>
    </row>
    <row r="219" spans="1:2">
      <c r="A219" s="20"/>
      <c r="B219" s="32"/>
    </row>
    <row r="220" spans="1:2">
      <c r="A220" s="20"/>
      <c r="B220" s="32"/>
    </row>
    <row r="221" spans="1:2">
      <c r="A221" s="20"/>
      <c r="B221" s="32"/>
    </row>
    <row r="222" spans="1:2">
      <c r="A222" s="20"/>
      <c r="B222" s="32"/>
    </row>
    <row r="223" spans="1:2">
      <c r="A223" s="20"/>
      <c r="B223" s="32"/>
    </row>
    <row r="224" spans="1:2">
      <c r="A224" s="20"/>
      <c r="B224" s="32"/>
    </row>
    <row r="225" spans="1:2">
      <c r="A225" s="20"/>
      <c r="B225" s="32"/>
    </row>
    <row r="226" spans="1:2">
      <c r="A226" s="20"/>
      <c r="B226" s="32"/>
    </row>
    <row r="227" spans="1:2">
      <c r="A227" s="20"/>
      <c r="B227" s="32"/>
    </row>
    <row r="228" spans="1:2">
      <c r="A228" s="20"/>
      <c r="B228" s="32"/>
    </row>
    <row r="229" spans="1:2">
      <c r="A229" s="20"/>
      <c r="B229" s="32"/>
    </row>
    <row r="230" spans="1:2">
      <c r="A230" s="20"/>
      <c r="B230" s="32"/>
    </row>
    <row r="231" spans="1:2">
      <c r="A231" s="20"/>
      <c r="B231" s="32"/>
    </row>
    <row r="232" spans="1:2">
      <c r="A232" s="20"/>
      <c r="B232" s="32"/>
    </row>
    <row r="233" spans="1:2">
      <c r="A233" s="20"/>
      <c r="B233" s="32"/>
    </row>
    <row r="234" spans="1:2">
      <c r="A234" s="20"/>
      <c r="B234" s="32"/>
    </row>
    <row r="235" spans="1:2">
      <c r="A235" s="20"/>
      <c r="B235" s="32"/>
    </row>
    <row r="236" spans="1:2">
      <c r="A236" s="20"/>
      <c r="B236" s="32"/>
    </row>
    <row r="237" spans="1:2">
      <c r="A237" s="20"/>
      <c r="B237" s="32"/>
    </row>
    <row r="238" spans="1:2">
      <c r="A238" s="20"/>
      <c r="B238" s="32"/>
    </row>
    <row r="239" spans="1:2">
      <c r="A239" s="20"/>
      <c r="B239" s="32"/>
    </row>
    <row r="240" spans="1:2">
      <c r="A240" s="20"/>
      <c r="B240" s="32"/>
    </row>
    <row r="241" spans="1:2">
      <c r="A241" s="20"/>
      <c r="B241" s="32"/>
    </row>
    <row r="242" spans="1:2">
      <c r="A242" s="20"/>
      <c r="B242" s="32"/>
    </row>
    <row r="243" spans="1:2">
      <c r="A243" s="20"/>
      <c r="B243" s="32"/>
    </row>
    <row r="244" spans="1:2">
      <c r="A244" s="20"/>
      <c r="B244" s="32"/>
    </row>
    <row r="245" spans="1:2">
      <c r="A245" s="20"/>
      <c r="B245" s="32"/>
    </row>
    <row r="246" spans="1:2">
      <c r="A246" s="20"/>
      <c r="B246" s="32"/>
    </row>
    <row r="247" spans="1:2">
      <c r="A247" s="20"/>
      <c r="B247" s="32"/>
    </row>
    <row r="248" spans="1:2">
      <c r="A248" s="20"/>
      <c r="B248" s="32"/>
    </row>
    <row r="249" spans="1:2">
      <c r="A249" s="20"/>
      <c r="B249" s="32"/>
    </row>
    <row r="250" spans="1:2">
      <c r="A250" s="20"/>
      <c r="B250" s="32"/>
    </row>
    <row r="251" spans="1:2">
      <c r="A251" s="20"/>
      <c r="B251" s="32"/>
    </row>
    <row r="252" spans="1:2">
      <c r="A252" s="20"/>
      <c r="B252" s="32"/>
    </row>
    <row r="253" spans="1:2">
      <c r="A253" s="20"/>
      <c r="B253" s="32"/>
    </row>
    <row r="254" spans="1:2">
      <c r="A254" s="20"/>
      <c r="B254" s="32"/>
    </row>
    <row r="255" spans="1:2">
      <c r="A255" s="20"/>
      <c r="B255" s="32"/>
    </row>
    <row r="256" spans="1:2">
      <c r="A256" s="20"/>
      <c r="B256" s="32"/>
    </row>
    <row r="257" spans="1:2">
      <c r="A257" s="20"/>
      <c r="B257" s="32"/>
    </row>
    <row r="258" spans="1:2">
      <c r="A258" s="20"/>
      <c r="B258" s="32"/>
    </row>
    <row r="259" spans="1:2">
      <c r="A259" s="20"/>
      <c r="B259" s="32"/>
    </row>
    <row r="260" spans="1:2">
      <c r="A260" s="20"/>
      <c r="B260" s="32"/>
    </row>
    <row r="261" spans="1:2">
      <c r="A261" s="20"/>
      <c r="B261" s="32"/>
    </row>
    <row r="262" spans="1:2">
      <c r="A262" s="20"/>
      <c r="B262" s="32"/>
    </row>
    <row r="263" spans="1:2">
      <c r="A263" s="20"/>
      <c r="B263" s="32"/>
    </row>
    <row r="264" spans="1:2">
      <c r="A264" s="20"/>
      <c r="B264" s="32"/>
    </row>
    <row r="265" spans="1:2">
      <c r="A265" s="20"/>
      <c r="B265" s="32"/>
    </row>
    <row r="266" spans="1:2">
      <c r="A266" s="20"/>
      <c r="B266" s="32"/>
    </row>
    <row r="267" spans="1:2">
      <c r="A267" s="20"/>
      <c r="B267" s="32"/>
    </row>
    <row r="268" spans="1:2">
      <c r="A268" s="20"/>
      <c r="B268" s="32"/>
    </row>
    <row r="269" spans="1:2">
      <c r="A269" s="20"/>
      <c r="B269" s="32"/>
    </row>
    <row r="270" spans="1:2">
      <c r="A270" s="20"/>
      <c r="B270" s="32"/>
    </row>
    <row r="271" spans="1:2">
      <c r="A271" s="20"/>
      <c r="B271" s="32"/>
    </row>
    <row r="272" spans="1:2">
      <c r="A272" s="20"/>
      <c r="B272" s="32"/>
    </row>
    <row r="273" spans="1:2">
      <c r="A273" s="20"/>
      <c r="B273" s="32"/>
    </row>
    <row r="274" spans="1:2">
      <c r="A274" s="20"/>
      <c r="B274" s="32"/>
    </row>
    <row r="275" spans="1:2">
      <c r="A275" s="20"/>
      <c r="B275" s="32"/>
    </row>
    <row r="276" spans="1:2">
      <c r="A276" s="20"/>
      <c r="B276" s="32"/>
    </row>
    <row r="277" spans="1:2">
      <c r="A277" s="20"/>
      <c r="B277" s="32"/>
    </row>
    <row r="278" spans="1:2">
      <c r="A278" s="20"/>
      <c r="B278" s="32"/>
    </row>
    <row r="279" spans="1:2">
      <c r="A279" s="20"/>
      <c r="B279" s="32"/>
    </row>
    <row r="280" spans="1:2">
      <c r="A280" s="20"/>
      <c r="B280" s="32"/>
    </row>
    <row r="281" spans="1:2">
      <c r="A281" s="20"/>
      <c r="B281" s="32"/>
    </row>
    <row r="282" spans="1:2">
      <c r="A282" s="20"/>
      <c r="B282" s="32"/>
    </row>
    <row r="283" spans="1:2">
      <c r="A283" s="20"/>
      <c r="B283" s="32"/>
    </row>
    <row r="284" spans="1:2">
      <c r="A284" s="20"/>
      <c r="B284" s="32"/>
    </row>
    <row r="285" spans="1:2">
      <c r="A285" s="20"/>
      <c r="B285" s="32"/>
    </row>
    <row r="286" spans="1:2">
      <c r="A286" s="20"/>
      <c r="B286" s="32"/>
    </row>
    <row r="287" spans="1:2">
      <c r="A287" s="20"/>
      <c r="B287" s="32"/>
    </row>
    <row r="288" spans="1:2">
      <c r="A288" s="20"/>
      <c r="B288" s="32"/>
    </row>
    <row r="289" spans="1:2">
      <c r="A289" s="20"/>
      <c r="B289" s="32"/>
    </row>
    <row r="290" spans="1:2">
      <c r="A290" s="20"/>
      <c r="B290" s="32"/>
    </row>
    <row r="291" spans="1:2">
      <c r="A291" s="20"/>
      <c r="B291" s="32"/>
    </row>
    <row r="292" spans="1:2">
      <c r="A292" s="20"/>
      <c r="B292" s="32"/>
    </row>
    <row r="293" spans="1:2">
      <c r="A293" s="20"/>
      <c r="B293" s="32"/>
    </row>
    <row r="294" spans="1:2">
      <c r="A294" s="20"/>
      <c r="B294" s="32"/>
    </row>
    <row r="295" spans="1:2">
      <c r="A295" s="20"/>
      <c r="B295" s="32"/>
    </row>
    <row r="296" spans="1:2">
      <c r="A296" s="20"/>
      <c r="B296" s="32"/>
    </row>
    <row r="297" spans="1:2">
      <c r="A297" s="20"/>
      <c r="B297" s="32"/>
    </row>
    <row r="298" spans="1:2">
      <c r="A298" s="20"/>
      <c r="B298" s="32"/>
    </row>
    <row r="299" spans="1:2">
      <c r="A299" s="20"/>
      <c r="B299" s="32"/>
    </row>
    <row r="300" spans="1:2">
      <c r="A300" s="20"/>
      <c r="B300" s="32"/>
    </row>
    <row r="301" spans="1:2">
      <c r="A301" s="20"/>
      <c r="B301" s="32"/>
    </row>
    <row r="302" spans="1:2">
      <c r="A302" s="20"/>
      <c r="B302" s="32"/>
    </row>
    <row r="303" spans="1:2">
      <c r="A303" s="20"/>
      <c r="B303" s="32"/>
    </row>
    <row r="304" spans="1:2">
      <c r="A304" s="20"/>
      <c r="B304" s="32"/>
    </row>
    <row r="305" spans="1:2">
      <c r="A305" s="20"/>
      <c r="B305" s="32"/>
    </row>
    <row r="306" spans="1:2">
      <c r="A306" s="20"/>
      <c r="B306" s="32"/>
    </row>
    <row r="307" spans="1:2">
      <c r="A307" s="20"/>
      <c r="B307" s="32"/>
    </row>
    <row r="308" spans="1:2">
      <c r="A308" s="20"/>
      <c r="B308" s="32"/>
    </row>
    <row r="309" spans="1:2">
      <c r="A309" s="20"/>
      <c r="B309" s="32"/>
    </row>
    <row r="310" spans="1:2">
      <c r="A310" s="20"/>
      <c r="B310" s="32"/>
    </row>
    <row r="311" spans="1:2">
      <c r="A311" s="20"/>
      <c r="B311" s="32"/>
    </row>
    <row r="312" spans="1:2">
      <c r="A312" s="20"/>
      <c r="B312" s="32"/>
    </row>
    <row r="313" spans="1:2">
      <c r="A313" s="20"/>
      <c r="B313" s="32"/>
    </row>
    <row r="314" spans="1:2">
      <c r="A314" s="20"/>
      <c r="B314" s="32"/>
    </row>
    <row r="315" spans="1:2">
      <c r="A315" s="20"/>
      <c r="B315" s="32"/>
    </row>
    <row r="316" spans="1:2">
      <c r="A316" s="20"/>
      <c r="B316" s="32"/>
    </row>
    <row r="317" spans="1:2">
      <c r="A317" s="20"/>
      <c r="B317" s="32"/>
    </row>
    <row r="318" spans="1:2">
      <c r="A318" s="20"/>
      <c r="B318" s="32"/>
    </row>
    <row r="319" spans="1:2">
      <c r="A319" s="20"/>
      <c r="B319" s="32"/>
    </row>
    <row r="320" spans="1:2">
      <c r="A320" s="20"/>
      <c r="B320" s="32"/>
    </row>
    <row r="321" spans="1:2">
      <c r="A321" s="20"/>
      <c r="B321" s="32"/>
    </row>
    <row r="322" spans="1:2">
      <c r="A322" s="20"/>
      <c r="B322" s="32"/>
    </row>
    <row r="323" spans="1:2">
      <c r="A323" s="20"/>
      <c r="B323" s="32"/>
    </row>
    <row r="324" spans="1:2">
      <c r="A324" s="20"/>
      <c r="B324" s="32"/>
    </row>
    <row r="325" spans="1:2">
      <c r="A325" s="20"/>
      <c r="B325" s="32"/>
    </row>
    <row r="326" spans="1:2">
      <c r="A326" s="20"/>
      <c r="B326" s="32"/>
    </row>
    <row r="327" spans="1:2">
      <c r="A327" s="20"/>
      <c r="B327" s="32"/>
    </row>
    <row r="328" spans="1:2">
      <c r="A328" s="20"/>
      <c r="B328" s="32"/>
    </row>
    <row r="329" spans="1:2">
      <c r="A329" s="20"/>
      <c r="B329" s="32"/>
    </row>
    <row r="330" spans="1:2">
      <c r="A330" s="20"/>
      <c r="B330" s="32"/>
    </row>
    <row r="331" spans="1:2">
      <c r="A331" s="20"/>
      <c r="B331" s="32"/>
    </row>
    <row r="332" spans="1:2">
      <c r="A332" s="20"/>
      <c r="B332" s="32"/>
    </row>
    <row r="333" spans="1:2">
      <c r="A333" s="20"/>
      <c r="B333" s="32"/>
    </row>
    <row r="334" spans="1:2">
      <c r="A334" s="20"/>
      <c r="B334" s="32"/>
    </row>
    <row r="335" spans="1:2">
      <c r="A335" s="20"/>
      <c r="B335" s="32"/>
    </row>
    <row r="336" spans="1:2">
      <c r="A336" s="20"/>
      <c r="B336" s="32"/>
    </row>
    <row r="337" spans="1:2">
      <c r="A337" s="20"/>
      <c r="B337" s="32"/>
    </row>
    <row r="338" spans="1:2">
      <c r="A338" s="20"/>
      <c r="B338" s="32"/>
    </row>
    <row r="339" spans="1:2">
      <c r="A339" s="20"/>
      <c r="B339" s="32"/>
    </row>
    <row r="340" spans="1:2">
      <c r="A340" s="20"/>
      <c r="B340" s="32"/>
    </row>
    <row r="341" spans="1:2">
      <c r="A341" s="20"/>
      <c r="B341" s="32"/>
    </row>
    <row r="342" spans="1:2">
      <c r="A342" s="20"/>
      <c r="B342" s="32"/>
    </row>
    <row r="343" spans="1:2">
      <c r="A343" s="20"/>
      <c r="B343" s="32"/>
    </row>
    <row r="344" spans="1:2">
      <c r="A344" s="20"/>
      <c r="B344" s="32"/>
    </row>
    <row r="345" spans="1:2">
      <c r="A345" s="20"/>
      <c r="B345" s="32"/>
    </row>
    <row r="346" spans="1:2">
      <c r="A346" s="20"/>
      <c r="B346" s="32"/>
    </row>
    <row r="347" spans="1:2">
      <c r="A347" s="20"/>
      <c r="B347" s="32"/>
    </row>
    <row r="348" spans="1:2">
      <c r="A348" s="20"/>
      <c r="B348" s="32"/>
    </row>
    <row r="349" spans="1:2">
      <c r="A349" s="20"/>
      <c r="B349" s="32"/>
    </row>
    <row r="350" spans="1:2">
      <c r="A350" s="20"/>
      <c r="B350" s="32"/>
    </row>
    <row r="351" spans="1:2">
      <c r="A351" s="20"/>
      <c r="B351" s="32"/>
    </row>
    <row r="352" spans="1:2">
      <c r="A352" s="20"/>
      <c r="B352" s="32"/>
    </row>
    <row r="353" spans="1:2">
      <c r="A353" s="20"/>
      <c r="B353" s="32"/>
    </row>
    <row r="354" spans="1:2">
      <c r="A354" s="20"/>
      <c r="B354" s="32"/>
    </row>
    <row r="355" spans="1:2">
      <c r="A355" s="20"/>
      <c r="B355" s="32"/>
    </row>
    <row r="356" spans="1:2">
      <c r="A356" s="20"/>
      <c r="B356" s="32"/>
    </row>
    <row r="357" spans="1:2">
      <c r="A357" s="20"/>
      <c r="B357" s="32"/>
    </row>
    <row r="358" spans="1:2">
      <c r="A358" s="20"/>
      <c r="B358" s="32"/>
    </row>
    <row r="359" spans="1:2">
      <c r="A359" s="20"/>
      <c r="B359" s="32"/>
    </row>
    <row r="360" spans="1:2">
      <c r="A360" s="20"/>
      <c r="B360" s="32"/>
    </row>
    <row r="361" spans="1:2">
      <c r="A361" s="20"/>
      <c r="B361" s="32"/>
    </row>
    <row r="362" spans="1:2">
      <c r="A362" s="20"/>
      <c r="B362" s="32"/>
    </row>
    <row r="363" spans="1:2">
      <c r="A363" s="20"/>
      <c r="B363" s="32"/>
    </row>
    <row r="364" spans="1:2">
      <c r="A364" s="20"/>
      <c r="B364" s="32"/>
    </row>
    <row r="365" spans="1:2">
      <c r="A365" s="20"/>
      <c r="B365" s="32"/>
    </row>
    <row r="366" spans="1:2">
      <c r="A366" s="20"/>
      <c r="B366" s="32"/>
    </row>
    <row r="367" spans="1:2">
      <c r="A367" s="20"/>
      <c r="B367" s="32"/>
    </row>
    <row r="368" spans="1:2">
      <c r="A368" s="20"/>
      <c r="B368" s="32"/>
    </row>
    <row r="369" spans="1:2">
      <c r="A369" s="20"/>
      <c r="B369" s="32"/>
    </row>
    <row r="370" spans="1:2">
      <c r="A370" s="20"/>
      <c r="B370" s="32"/>
    </row>
    <row r="371" spans="1:2">
      <c r="A371" s="20"/>
      <c r="B371" s="32"/>
    </row>
    <row r="372" spans="1:2">
      <c r="A372" s="20"/>
      <c r="B372" s="32"/>
    </row>
    <row r="373" spans="1:2">
      <c r="A373" s="20"/>
      <c r="B373" s="32"/>
    </row>
    <row r="374" spans="1:2">
      <c r="A374" s="20"/>
      <c r="B374" s="32"/>
    </row>
    <row r="375" spans="1:2">
      <c r="A375" s="20"/>
      <c r="B375" s="32"/>
    </row>
    <row r="376" spans="1:2">
      <c r="A376" s="20"/>
      <c r="B376" s="32"/>
    </row>
    <row r="377" spans="1:2">
      <c r="A377" s="20"/>
      <c r="B377" s="32"/>
    </row>
    <row r="378" spans="1:2">
      <c r="A378" s="20"/>
      <c r="B378" s="32"/>
    </row>
    <row r="379" spans="1:2">
      <c r="A379" s="20"/>
      <c r="B379" s="32"/>
    </row>
    <row r="380" spans="1:2">
      <c r="A380" s="20"/>
      <c r="B380" s="32"/>
    </row>
    <row r="381" spans="1:2">
      <c r="A381" s="20"/>
      <c r="B381" s="32"/>
    </row>
    <row r="382" spans="1:2">
      <c r="A382" s="20"/>
      <c r="B382" s="32"/>
    </row>
    <row r="383" spans="1:2">
      <c r="A383" s="20"/>
      <c r="B383" s="32"/>
    </row>
    <row r="384" spans="1:2">
      <c r="A384" s="20"/>
      <c r="B384" s="32"/>
    </row>
    <row r="385" spans="1:2">
      <c r="A385" s="20"/>
      <c r="B385" s="32"/>
    </row>
    <row r="386" spans="1:2">
      <c r="A386" s="20"/>
      <c r="B386" s="32"/>
    </row>
    <row r="387" spans="1:2">
      <c r="A387" s="20"/>
      <c r="B387" s="32"/>
    </row>
    <row r="388" spans="1:2">
      <c r="A388" s="20"/>
      <c r="B388" s="32"/>
    </row>
    <row r="389" spans="1:2">
      <c r="A389" s="20"/>
      <c r="B389" s="32"/>
    </row>
    <row r="390" spans="1:2">
      <c r="A390" s="20"/>
      <c r="B390" s="32"/>
    </row>
    <row r="391" spans="1:2">
      <c r="A391" s="20"/>
      <c r="B391" s="32"/>
    </row>
    <row r="392" spans="1:2">
      <c r="A392" s="20"/>
      <c r="B392" s="32"/>
    </row>
    <row r="393" spans="1:2">
      <c r="A393" s="20"/>
      <c r="B393" s="32"/>
    </row>
    <row r="394" spans="1:2">
      <c r="A394" s="20"/>
      <c r="B394" s="32"/>
    </row>
    <row r="395" spans="1:2">
      <c r="A395" s="20"/>
      <c r="B395" s="32"/>
    </row>
    <row r="396" spans="1:2">
      <c r="A396" s="20"/>
      <c r="B396" s="32"/>
    </row>
    <row r="397" spans="1:2">
      <c r="A397" s="20"/>
      <c r="B397" s="32"/>
    </row>
    <row r="398" spans="1:2">
      <c r="A398" s="20"/>
      <c r="B398" s="32"/>
    </row>
    <row r="399" spans="1:2">
      <c r="A399" s="20"/>
      <c r="B399" s="32"/>
    </row>
    <row r="400" spans="1:2">
      <c r="A400" s="20"/>
      <c r="B400" s="32"/>
    </row>
    <row r="401" spans="1:2">
      <c r="A401" s="20"/>
      <c r="B401" s="32"/>
    </row>
    <row r="402" spans="1:2">
      <c r="A402" s="20"/>
      <c r="B402" s="32"/>
    </row>
    <row r="403" spans="1:2">
      <c r="A403" s="20"/>
      <c r="B403" s="32"/>
    </row>
    <row r="404" spans="1:2">
      <c r="A404" s="20"/>
      <c r="B404" s="32"/>
    </row>
    <row r="405" spans="1:2">
      <c r="A405" s="20"/>
      <c r="B405" s="32"/>
    </row>
    <row r="406" spans="1:2">
      <c r="A406" s="20"/>
      <c r="B406" s="32"/>
    </row>
    <row r="407" spans="1:2">
      <c r="A407" s="20"/>
      <c r="B407" s="32"/>
    </row>
    <row r="408" spans="1:2">
      <c r="A408" s="20"/>
      <c r="B408" s="32"/>
    </row>
    <row r="409" spans="1:2">
      <c r="A409" s="20"/>
      <c r="B409" s="32"/>
    </row>
    <row r="410" spans="1:2">
      <c r="A410" s="20"/>
      <c r="B410" s="32"/>
    </row>
    <row r="411" spans="1:2">
      <c r="A411" s="20"/>
      <c r="B411" s="32"/>
    </row>
    <row r="412" spans="1:2">
      <c r="A412" s="20"/>
      <c r="B412" s="32"/>
    </row>
    <row r="413" spans="1:2">
      <c r="A413" s="20"/>
      <c r="B413" s="32"/>
    </row>
    <row r="414" spans="1:2">
      <c r="A414" s="20"/>
      <c r="B414" s="32"/>
    </row>
    <row r="415" spans="1:2">
      <c r="A415" s="20"/>
      <c r="B415" s="32"/>
    </row>
    <row r="416" spans="1:2">
      <c r="A416" s="20"/>
      <c r="B416" s="32"/>
    </row>
    <row r="417" spans="1:2">
      <c r="A417" s="20"/>
      <c r="B417" s="32"/>
    </row>
    <row r="418" spans="1:2">
      <c r="A418" s="20"/>
      <c r="B418" s="32"/>
    </row>
    <row r="419" spans="1:2">
      <c r="A419" s="20"/>
      <c r="B419" s="32"/>
    </row>
    <row r="420" spans="1:2">
      <c r="A420" s="20"/>
      <c r="B420" s="32"/>
    </row>
    <row r="421" spans="1:2">
      <c r="A421" s="20"/>
      <c r="B421" s="32"/>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sheetPr>
    <tabColor rgb="FF92D050"/>
  </sheetPr>
  <dimension ref="A1:C51"/>
  <sheetViews>
    <sheetView topLeftCell="A33" workbookViewId="0">
      <selection activeCell="B34" sqref="B34"/>
    </sheetView>
  </sheetViews>
  <sheetFormatPr defaultColWidth="8.7109375" defaultRowHeight="15"/>
  <cols>
    <col min="1" max="1" width="9.140625" style="17" customWidth="1"/>
    <col min="2" max="2" width="96.5703125" style="37" customWidth="1"/>
    <col min="3" max="3" width="38.7109375" customWidth="1"/>
  </cols>
  <sheetData>
    <row r="1" spans="1:3" ht="15.75">
      <c r="A1" s="19" t="s">
        <v>0</v>
      </c>
      <c r="B1" s="60" t="s">
        <v>3</v>
      </c>
    </row>
    <row r="2" spans="1:3" ht="409.5">
      <c r="A2" s="16">
        <v>1</v>
      </c>
      <c r="B2" s="21" t="s">
        <v>329</v>
      </c>
    </row>
    <row r="3" spans="1:3" ht="60">
      <c r="A3" s="16">
        <v>2</v>
      </c>
      <c r="B3" s="21" t="s">
        <v>330</v>
      </c>
    </row>
    <row r="4" spans="1:3" ht="60">
      <c r="A4" s="16">
        <v>3</v>
      </c>
      <c r="B4" s="21" t="s">
        <v>331</v>
      </c>
    </row>
    <row r="5" spans="1:3" ht="83.25" customHeight="1">
      <c r="A5" s="16">
        <v>4</v>
      </c>
      <c r="B5" s="21" t="s">
        <v>332</v>
      </c>
      <c r="C5" s="37"/>
    </row>
    <row r="6" spans="1:3" ht="60">
      <c r="A6" s="16">
        <v>5</v>
      </c>
      <c r="B6" s="21" t="s">
        <v>333</v>
      </c>
    </row>
    <row r="7" spans="1:3" ht="135">
      <c r="A7" s="16">
        <v>6</v>
      </c>
      <c r="B7" s="21" t="s">
        <v>334</v>
      </c>
    </row>
    <row r="8" spans="1:3" ht="30">
      <c r="A8" s="16">
        <v>7</v>
      </c>
      <c r="B8" s="21" t="s">
        <v>335</v>
      </c>
    </row>
    <row r="9" spans="1:3" ht="30">
      <c r="A9" s="16">
        <v>8</v>
      </c>
      <c r="B9" s="21" t="s">
        <v>336</v>
      </c>
    </row>
    <row r="10" spans="1:3" ht="75">
      <c r="A10" s="16">
        <v>8</v>
      </c>
      <c r="B10" s="21" t="s">
        <v>337</v>
      </c>
      <c r="C10" s="37"/>
    </row>
    <row r="11" spans="1:3" ht="75">
      <c r="A11" s="16">
        <v>9</v>
      </c>
      <c r="B11" s="21" t="s">
        <v>338</v>
      </c>
    </row>
    <row r="12" spans="1:3" ht="75">
      <c r="A12" s="16">
        <v>10</v>
      </c>
      <c r="B12" s="21" t="s">
        <v>339</v>
      </c>
    </row>
    <row r="13" spans="1:3" ht="75">
      <c r="A13" s="16">
        <v>11</v>
      </c>
      <c r="B13" s="21" t="s">
        <v>340</v>
      </c>
    </row>
    <row r="14" spans="1:3" ht="75">
      <c r="A14" s="16">
        <v>12</v>
      </c>
      <c r="B14" s="21" t="s">
        <v>341</v>
      </c>
    </row>
    <row r="15" spans="1:3" ht="60">
      <c r="A15" s="16">
        <v>13</v>
      </c>
      <c r="B15" s="21" t="s">
        <v>342</v>
      </c>
    </row>
    <row r="16" spans="1:3" ht="75">
      <c r="A16" s="16">
        <v>14</v>
      </c>
      <c r="B16" s="21" t="s">
        <v>343</v>
      </c>
    </row>
    <row r="17" spans="1:2" ht="60">
      <c r="A17" s="16">
        <v>15</v>
      </c>
      <c r="B17" s="21" t="s">
        <v>344</v>
      </c>
    </row>
    <row r="18" spans="1:2" ht="60">
      <c r="A18" s="16">
        <v>16</v>
      </c>
      <c r="B18" s="21" t="s">
        <v>345</v>
      </c>
    </row>
    <row r="19" spans="1:2" ht="75">
      <c r="A19" s="16">
        <v>17</v>
      </c>
      <c r="B19" s="21" t="s">
        <v>346</v>
      </c>
    </row>
    <row r="20" spans="1:2" ht="45">
      <c r="A20" s="16">
        <v>18</v>
      </c>
      <c r="B20" s="21" t="s">
        <v>347</v>
      </c>
    </row>
    <row r="21" spans="1:2" ht="45">
      <c r="A21" s="16">
        <v>19</v>
      </c>
      <c r="B21" s="21" t="s">
        <v>348</v>
      </c>
    </row>
    <row r="22" spans="1:2" ht="45">
      <c r="A22" s="16">
        <v>20</v>
      </c>
      <c r="B22" s="21" t="s">
        <v>349</v>
      </c>
    </row>
    <row r="23" spans="1:2" ht="39" customHeight="1">
      <c r="A23" s="16">
        <v>21</v>
      </c>
      <c r="B23" s="21" t="s">
        <v>350</v>
      </c>
    </row>
    <row r="24" spans="1:2" ht="32.25" customHeight="1">
      <c r="A24" s="16">
        <v>22</v>
      </c>
      <c r="B24" s="21" t="s">
        <v>351</v>
      </c>
    </row>
    <row r="25" spans="1:2" ht="60">
      <c r="A25" s="16">
        <v>23</v>
      </c>
      <c r="B25" s="21" t="s">
        <v>352</v>
      </c>
    </row>
    <row r="26" spans="1:2" ht="60">
      <c r="A26" s="16">
        <v>24</v>
      </c>
      <c r="B26" s="21" t="s">
        <v>353</v>
      </c>
    </row>
    <row r="27" spans="1:2" ht="45">
      <c r="A27" s="16">
        <v>25</v>
      </c>
      <c r="B27" s="21" t="s">
        <v>354</v>
      </c>
    </row>
    <row r="28" spans="1:2" ht="90">
      <c r="A28" s="16">
        <v>26</v>
      </c>
      <c r="B28" s="21" t="s">
        <v>355</v>
      </c>
    </row>
    <row r="29" spans="1:2" ht="45">
      <c r="A29" s="16">
        <v>27</v>
      </c>
      <c r="B29" s="21" t="s">
        <v>356</v>
      </c>
    </row>
    <row r="30" spans="1:2" ht="90">
      <c r="A30" s="16">
        <v>28</v>
      </c>
      <c r="B30" s="21" t="s">
        <v>357</v>
      </c>
    </row>
    <row r="31" spans="1:2" ht="39" customHeight="1">
      <c r="A31" s="16">
        <v>29</v>
      </c>
      <c r="B31" s="21" t="s">
        <v>358</v>
      </c>
    </row>
    <row r="32" spans="1:2">
      <c r="A32" s="16">
        <v>30</v>
      </c>
      <c r="B32" s="21" t="s">
        <v>359</v>
      </c>
    </row>
    <row r="33" spans="1:2" ht="30">
      <c r="A33" s="16">
        <v>31</v>
      </c>
      <c r="B33" s="21" t="s">
        <v>360</v>
      </c>
    </row>
    <row r="34" spans="1:2" ht="75">
      <c r="A34" s="16">
        <v>32</v>
      </c>
      <c r="B34" s="21" t="s">
        <v>361</v>
      </c>
    </row>
    <row r="35" spans="1:2" ht="195">
      <c r="A35" s="16">
        <v>33</v>
      </c>
      <c r="B35" s="21" t="s">
        <v>362</v>
      </c>
    </row>
    <row r="36" spans="1:2" ht="90">
      <c r="A36" s="16">
        <v>34</v>
      </c>
      <c r="B36" s="21" t="s">
        <v>363</v>
      </c>
    </row>
    <row r="37" spans="1:2" ht="75">
      <c r="A37" s="16">
        <v>35</v>
      </c>
      <c r="B37" s="21" t="s">
        <v>364</v>
      </c>
    </row>
    <row r="38" spans="1:2" ht="60">
      <c r="A38" s="16">
        <v>36</v>
      </c>
      <c r="B38" s="21" t="s">
        <v>365</v>
      </c>
    </row>
    <row r="39" spans="1:2" ht="180">
      <c r="A39" s="16">
        <v>37</v>
      </c>
      <c r="B39" s="21" t="s">
        <v>366</v>
      </c>
    </row>
    <row r="40" spans="1:2" ht="90">
      <c r="A40" s="16">
        <v>38</v>
      </c>
      <c r="B40" s="21" t="s">
        <v>367</v>
      </c>
    </row>
    <row r="41" spans="1:2" ht="120">
      <c r="A41" s="16">
        <v>39</v>
      </c>
      <c r="B41" s="21" t="s">
        <v>368</v>
      </c>
    </row>
    <row r="42" spans="1:2" ht="75">
      <c r="A42" s="16">
        <v>40</v>
      </c>
      <c r="B42" s="21" t="s">
        <v>369</v>
      </c>
    </row>
    <row r="43" spans="1:2" ht="90">
      <c r="A43" s="16">
        <v>41</v>
      </c>
      <c r="B43" s="21" t="s">
        <v>370</v>
      </c>
    </row>
    <row r="44" spans="1:2" ht="90">
      <c r="A44" s="16">
        <v>42</v>
      </c>
      <c r="B44" s="21" t="s">
        <v>371</v>
      </c>
    </row>
    <row r="45" spans="1:2" ht="90">
      <c r="A45" s="16">
        <v>43</v>
      </c>
      <c r="B45" s="21" t="s">
        <v>372</v>
      </c>
    </row>
    <row r="46" spans="1:2" ht="75">
      <c r="A46" s="16">
        <v>44</v>
      </c>
      <c r="B46" s="21" t="s">
        <v>373</v>
      </c>
    </row>
    <row r="47" spans="1:2" ht="60">
      <c r="A47" s="16">
        <v>45</v>
      </c>
      <c r="B47" s="21" t="s">
        <v>374</v>
      </c>
    </row>
    <row r="48" spans="1:2" ht="45">
      <c r="A48" s="16">
        <v>46</v>
      </c>
      <c r="B48" s="21" t="s">
        <v>375</v>
      </c>
    </row>
    <row r="49" spans="1:2" ht="135">
      <c r="A49" s="16">
        <v>47</v>
      </c>
      <c r="B49" s="21" t="s">
        <v>376</v>
      </c>
    </row>
    <row r="50" spans="1:2" ht="135">
      <c r="A50" s="16">
        <v>48</v>
      </c>
      <c r="B50" s="21" t="s">
        <v>377</v>
      </c>
    </row>
    <row r="51" spans="1:2" ht="45">
      <c r="A51" s="16">
        <v>49</v>
      </c>
      <c r="B51" s="21" t="s">
        <v>378</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sheetPr>
    <tabColor rgb="FF92D050"/>
  </sheetPr>
  <dimension ref="A1:D6"/>
  <sheetViews>
    <sheetView workbookViewId="0">
      <selection activeCell="C2" sqref="C2"/>
    </sheetView>
  </sheetViews>
  <sheetFormatPr defaultColWidth="8.7109375" defaultRowHeight="15"/>
  <cols>
    <col min="1" max="1" width="9.140625" style="17" customWidth="1"/>
    <col min="2" max="2" width="106" customWidth="1"/>
    <col min="3" max="3" width="90.140625" style="27" customWidth="1"/>
    <col min="4" max="4" width="57.5703125" customWidth="1"/>
  </cols>
  <sheetData>
    <row r="1" spans="1:4" ht="15.75">
      <c r="A1" s="61" t="s">
        <v>0</v>
      </c>
      <c r="B1" s="62" t="s">
        <v>3</v>
      </c>
    </row>
    <row r="2" spans="1:4" ht="299.25" customHeight="1">
      <c r="A2" s="20">
        <v>1</v>
      </c>
      <c r="B2" s="21" t="s">
        <v>379</v>
      </c>
      <c r="D2" s="37"/>
    </row>
    <row r="3" spans="1:4" ht="60">
      <c r="A3" s="20">
        <v>2</v>
      </c>
      <c r="B3" s="21" t="s">
        <v>380</v>
      </c>
      <c r="C3" s="29"/>
    </row>
    <row r="4" spans="1:4" ht="45">
      <c r="A4" s="20">
        <v>3</v>
      </c>
      <c r="B4" s="21" t="s">
        <v>381</v>
      </c>
      <c r="C4" s="29"/>
    </row>
    <row r="5" spans="1:4" ht="90">
      <c r="A5" s="20"/>
      <c r="B5" s="21" t="s">
        <v>382</v>
      </c>
      <c r="C5" s="29"/>
    </row>
    <row r="6" spans="1:4" ht="75">
      <c r="A6" s="20">
        <v>4</v>
      </c>
      <c r="B6" s="21" t="s">
        <v>383</v>
      </c>
      <c r="C6" s="29"/>
      <c r="D6" s="37"/>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sheetPr>
    <tabColor rgb="FF92D050"/>
  </sheetPr>
  <dimension ref="A1:C3"/>
  <sheetViews>
    <sheetView workbookViewId="0">
      <selection activeCell="B18" sqref="B18"/>
    </sheetView>
  </sheetViews>
  <sheetFormatPr defaultColWidth="8.7109375" defaultRowHeight="15"/>
  <cols>
    <col min="1" max="1" width="9.140625" style="17" customWidth="1"/>
    <col min="2" max="2" width="152.5703125" customWidth="1"/>
    <col min="3" max="3" width="33" style="63" customWidth="1"/>
  </cols>
  <sheetData>
    <row r="1" spans="1:3" ht="15.75">
      <c r="A1" s="19" t="s">
        <v>0</v>
      </c>
      <c r="B1" s="22" t="s">
        <v>3</v>
      </c>
    </row>
    <row r="2" spans="1:3" ht="75">
      <c r="A2" s="20">
        <v>1</v>
      </c>
      <c r="B2" s="21" t="s">
        <v>384</v>
      </c>
      <c r="C2" s="27"/>
    </row>
    <row r="3" spans="1:3" ht="90">
      <c r="A3" s="20">
        <v>2</v>
      </c>
      <c r="B3" s="21" t="s">
        <v>385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DocSecurity>0</DocSecurity>
  <ScaleCrop>false</ScaleCrop>
  <HeadingPairs>
    <vt:vector size="2" baseType="variant">
      <vt:variant>
        <vt:lpstr>Worksheets</vt:lpstr>
      </vt:variant>
      <vt:variant>
        <vt:i4>24</vt:i4>
      </vt:variant>
    </vt:vector>
  </HeadingPairs>
  <TitlesOfParts>
    <vt:vector size="24" baseType="lpstr">
      <vt:lpstr>INSERT QUERIES(_TO_BE_INSERTED)</vt:lpstr>
      <vt:lpstr>BILL_DETAILS_BASE_QUERIES</vt:lpstr>
      <vt:lpstr>BILL_DETAILS_BEN_QUERIES</vt:lpstr>
      <vt:lpstr>BILL_DETAILS_COMPONENT_QUERIES</vt:lpstr>
      <vt:lpstr>CHEQUE QUERIES</vt:lpstr>
      <vt:lpstr>PAYMENT_QUERIES</vt:lpstr>
      <vt:lpstr>RECEIPT_BASE_QUERIES</vt:lpstr>
      <vt:lpstr>RECEIPT_HOA_QUERIES</vt:lpstr>
      <vt:lpstr>RECEIPT_PAYER_DETAILS_QUERIES</vt:lpstr>
      <vt:lpstr>LEDGER_EXPENDITURE</vt:lpstr>
      <vt:lpstr>LEDGER_EXP_SOURCE_SUMMARY</vt:lpstr>
      <vt:lpstr>LEDGER_RECEIPTS</vt:lpstr>
      <vt:lpstr>LEDGER_DEPOSIT</vt:lpstr>
      <vt:lpstr>LF QUERIES</vt:lpstr>
      <vt:lpstr>LEDGER_DEPOSIT_REFUND</vt:lpstr>
      <vt:lpstr>LEDGER_BILL_BENEFICIARY</vt:lpstr>
      <vt:lpstr>PSAI QUERY</vt:lpstr>
      <vt:lpstr>KRITAGYATA QUERY</vt:lpstr>
      <vt:lpstr>NPS QUERIES</vt:lpstr>
      <vt:lpstr>PAY_GRADE_MASTER</vt:lpstr>
      <vt:lpstr>POST_SANCTION_MAPPING</vt:lpstr>
      <vt:lpstr>MONTH_END_BALANCE</vt:lpstr>
      <vt:lpstr>PFMS</vt:lpstr>
      <vt:lpstr>STAMPSTOCK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HP</cp:lastModifiedBy>
  <cp:revision>1</cp:revision>
  <dcterms:created xsi:type="dcterms:W3CDTF">2023-09-28T07:21:17Z</dcterms:created>
  <dcterms:modified xsi:type="dcterms:W3CDTF">2024-01-24T14:47:26Z</dcterms:modified>
  <dc:language>en-IN</dc:language>
</cp:coreProperties>
</file>