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<sst xmlns="http://schemas.openxmlformats.org/spreadsheetml/2006/main" count="110" uniqueCount="86">
  <si>
    <t>№</t>
  </si>
  <si>
    <t>Tasks</t>
  </si>
  <si>
    <t>Members</t>
  </si>
  <si>
    <t>Start Time</t>
  </si>
  <si>
    <t>End time</t>
  </si>
  <si>
    <t>S</t>
  </si>
  <si>
    <t>M</t>
  </si>
  <si>
    <t>A</t>
  </si>
  <si>
    <t>R</t>
  </si>
  <si>
    <t>Designations</t>
  </si>
  <si>
    <t>Problem Analysis and gathering information</t>
  </si>
  <si>
    <t>Yeszhanov Madi
Aripov Rasul</t>
  </si>
  <si>
    <t xml:space="preserve">Find information about our problem and analyse it for finding solution </t>
  </si>
  <si>
    <t>Count of found material = 3</t>
  </si>
  <si>
    <t>At least 5 science 
materials related to
problem</t>
  </si>
  <si>
    <t>Yes, because we need to know the problems of this topic</t>
  </si>
  <si>
    <t>Achived</t>
  </si>
  <si>
    <t>In Progress</t>
  </si>
  <si>
    <t>Rejected</t>
  </si>
  <si>
    <t>In the plan</t>
  </si>
  <si>
    <t>UML model of our project</t>
  </si>
  <si>
    <t>Create an model to understand how the system of our project works</t>
  </si>
  <si>
    <t>Clarity = 0 Implementability = 0 Correctness = 0</t>
  </si>
  <si>
    <t xml:space="preserve">Clarity, Implementability and Correctness should be at least 75% </t>
  </si>
  <si>
    <t>Yes, because it will help us implement our project and reduce some incorrectnes in system</t>
  </si>
  <si>
    <t xml:space="preserve">Database design </t>
  </si>
  <si>
    <t>Aripov Rasul</t>
  </si>
  <si>
    <t>Create a link model in the database</t>
  </si>
  <si>
    <t>Normalization = N0</t>
  </si>
  <si>
    <t>At least N3 level of normalization for each table</t>
  </si>
  <si>
    <t xml:space="preserve">Yes, because it help us create right database and eliminate some errors in it </t>
  </si>
  <si>
    <t>Database creation</t>
  </si>
  <si>
    <t>Yeszahnov Madi</t>
  </si>
  <si>
    <t>Create a database</t>
  </si>
  <si>
    <t>Correctness with database model = 0</t>
  </si>
  <si>
    <t>Correctness of database with model should be 95%</t>
  </si>
  <si>
    <t>Yes, we need database to store the information</t>
  </si>
  <si>
    <t>Database population</t>
  </si>
  <si>
    <t>Adding information to the database</t>
  </si>
  <si>
    <t>Count of records = 0</t>
  </si>
  <si>
    <t>Count of records should be at least 500 rows</t>
  </si>
  <si>
    <t>Yes, we need information to show it on system</t>
  </si>
  <si>
    <t>Back-end: Admin panel for database</t>
  </si>
  <si>
    <t>Create an admin panel for database manipulation</t>
  </si>
  <si>
    <t>Page load time = 0     Error Rate= 0</t>
  </si>
  <si>
    <t>Page load time = nlog(n) Error Rate= less then 15%</t>
  </si>
  <si>
    <t>Yes, we need to control database from site</t>
  </si>
  <si>
    <t>Back-end: Registration and login system</t>
  </si>
  <si>
    <t>Create a registration system for creating acounts</t>
  </si>
  <si>
    <t>Page load time = 0    Error Rate= 0</t>
  </si>
  <si>
    <t>Yes, we need it to provide more capabilities to people who logged in</t>
  </si>
  <si>
    <t>Back-end: User profile and User capabilities</t>
  </si>
  <si>
    <t>Create a user profile and add some features</t>
  </si>
  <si>
    <t>Back-end: Search engine</t>
  </si>
  <si>
    <t>Create a search engine by name of drug or by alphabet order</t>
  </si>
  <si>
    <t>Page load time = 0    Error Rate=0</t>
  </si>
  <si>
    <t xml:space="preserve">Yes, users needs to find what they need </t>
  </si>
  <si>
    <t>Back-end: Pill identifier</t>
  </si>
  <si>
    <t>Create a search drug by pills properties</t>
  </si>
  <si>
    <t>Facilitate drug search if the name is not known but the characteristics of the pill are known</t>
  </si>
  <si>
    <t>Back-end: Side Effects</t>
  </si>
  <si>
    <t xml:space="preserve">Create a search drugs by side effects </t>
  </si>
  <si>
    <t>Facilitate drug search by knowing of side effects and select the needed drug by including or excluding this side effects</t>
  </si>
  <si>
    <t>Back-end: Mapping of local and international drug names</t>
  </si>
  <si>
    <t>Create mapping of local names to internation and vice versa</t>
  </si>
  <si>
    <t xml:space="preserve">Facilitate drug search by local and international names to increase the possible choices of needed drugs </t>
  </si>
  <si>
    <t xml:space="preserve">Front-end: UX analysis </t>
  </si>
  <si>
    <t>Conduct the analysis of target user</t>
  </si>
  <si>
    <t>Number of people was involved to analysis = 0</t>
  </si>
  <si>
    <t>Number of people was involved to analysis = 5</t>
  </si>
  <si>
    <t xml:space="preserve">Yes, to improve expirience of using this site for target user </t>
  </si>
  <si>
    <t xml:space="preserve">Front-end: UI design </t>
  </si>
  <si>
    <t>Design site GUI model</t>
  </si>
  <si>
    <t>Following the results we gained from analysis = 0%</t>
  </si>
  <si>
    <t>Following the results we gained from analysis = 75%</t>
  </si>
  <si>
    <t>Yes, to implement right makeup to site</t>
  </si>
  <si>
    <t>Front-end: GUI implementation</t>
  </si>
  <si>
    <t>Implement HTML and CSS markup of GUI model</t>
  </si>
  <si>
    <t>Correctness with GUI model = 0%</t>
  </si>
  <si>
    <t>Correctness with GUI model = 80%</t>
  </si>
  <si>
    <t>Yes, to implement GUI for our site</t>
  </si>
  <si>
    <t>Testing and debugging</t>
  </si>
  <si>
    <t>Conduct testing in each page and fix the errors</t>
  </si>
  <si>
    <t>Count of pages we conduct the tests = 0</t>
  </si>
  <si>
    <t>Count of pages we conduct the tests = 4</t>
  </si>
  <si>
    <t>Yes, to reduce count of errors in our 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</si>
</sst>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"/>
  </numFmts>
  <fonts count="8">
    <font>
      <sz val="10.0"/>
      <color rgb="FF000000"/>
      <name val="Arial"/>
    </font>
    <font>
      <sz val="14.0"/>
      <color theme="1"/>
      <name val="Arial"/>
    </font>
    <font>
      <b/>
      <sz val="14.0"/>
      <color theme="1"/>
      <name val="Arial"/>
    </font>
    <font>
      <color theme="1"/>
      <name val="Arial"/>
    </font>
    <font/>
    <font>
      <b/>
      <color theme="1"/>
      <name val="Arial"/>
    </font>
    <font>
      <sz val="12.0"/>
      <color theme="1"/>
      <name val="Arial"/>
    </font>
    <font>
      <sz val="12.0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57BB8A"/>
        <bgColor rgb="FF57BB8A"/>
      </patternFill>
    </fill>
    <fill>
      <patternFill patternType="solid">
        <fgColor rgb="FFFF0000"/>
        <bgColor rgb="FFFF0000"/>
      </patternFill>
    </fill>
    <fill>
      <patternFill patternType="solid">
        <fgColor rgb="FFFFD666"/>
        <bgColor rgb="FFFFD66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2" fontId="3" numFmtId="0" xfId="0" applyBorder="1" applyFont="1"/>
    <xf borderId="2" fillId="2" fontId="2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1" fillId="3" fontId="5" numFmtId="0" xfId="0" applyAlignment="1" applyBorder="1" applyFill="1" applyFont="1">
      <alignment horizontal="center" readingOrder="0" vertical="center"/>
    </xf>
    <xf borderId="1" fillId="4" fontId="6" numFmtId="0" xfId="0" applyAlignment="1" applyBorder="1" applyFill="1" applyFont="1">
      <alignment readingOrder="0" shrinkToFit="0" vertical="center" wrapText="1"/>
    </xf>
    <xf borderId="1" fillId="0" fontId="6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5" fontId="3" numFmtId="0" xfId="0" applyAlignment="1" applyBorder="1" applyFill="1" applyFont="1">
      <alignment horizontal="center" readingOrder="0"/>
    </xf>
    <xf borderId="1" fillId="4" fontId="3" numFmtId="0" xfId="0" applyAlignment="1" applyBorder="1" applyFont="1">
      <alignment readingOrder="0"/>
    </xf>
    <xf borderId="1" fillId="6" fontId="3" numFmtId="0" xfId="0" applyAlignment="1" applyBorder="1" applyFill="1" applyFont="1">
      <alignment readingOrder="0"/>
    </xf>
    <xf borderId="0" fillId="7" fontId="3" numFmtId="0" xfId="0" applyAlignment="1" applyFill="1" applyFont="1">
      <alignment readingOrder="0"/>
    </xf>
    <xf borderId="1" fillId="7" fontId="6" numFmtId="0" xfId="0" applyAlignment="1" applyBorder="1" applyFont="1">
      <alignment readingOrder="0" shrinkToFit="0" vertical="center" wrapText="1"/>
    </xf>
    <xf borderId="1" fillId="3" fontId="6" numFmtId="0" xfId="0" applyAlignment="1" applyBorder="1" applyFont="1">
      <alignment readingOrder="0" shrinkToFit="0" vertical="center" wrapText="1"/>
    </xf>
    <xf borderId="1" fillId="3" fontId="6" numFmtId="0" xfId="0" applyAlignment="1" applyBorder="1" applyFont="1">
      <alignment readingOrder="0" vertical="center"/>
    </xf>
    <xf borderId="0" fillId="3" fontId="3" numFmtId="0" xfId="0" applyAlignment="1" applyFont="1">
      <alignment readingOrder="0"/>
    </xf>
    <xf borderId="1" fillId="7" fontId="6" numFmtId="0" xfId="0" applyAlignment="1" applyBorder="1" applyFont="1">
      <alignment readingOrder="0" vertical="center"/>
    </xf>
    <xf borderId="1" fillId="0" fontId="7" numFmtId="0" xfId="0" applyAlignment="1" applyBorder="1" applyFont="1">
      <alignment readingOrder="0" shrinkToFit="0" vertical="center" wrapText="1"/>
    </xf>
    <xf borderId="1" fillId="7" fontId="6" numFmtId="0" xfId="0" applyAlignment="1" applyBorder="1" applyFont="1">
      <alignment vertical="center"/>
    </xf>
    <xf borderId="1" fillId="0" fontId="6" numFmtId="0" xfId="0" applyAlignment="1" applyBorder="1" applyFont="1">
      <alignment vertical="center"/>
    </xf>
    <xf borderId="1" fillId="0" fontId="6" numFmtId="0" xfId="0" applyAlignment="1" applyBorder="1" applyFont="1">
      <alignment shrinkToFit="0" vertical="center" wrapText="1"/>
    </xf>
    <xf borderId="1" fillId="0" fontId="6" numFmtId="164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40.71"/>
    <col customWidth="1" min="3" max="3" width="18.43"/>
    <col customWidth="1" min="4" max="4" width="16.43"/>
    <col customWidth="1" min="5" max="5" width="21.0"/>
    <col customWidth="1" min="6" max="6" width="30.29"/>
    <col customWidth="1" min="7" max="7" width="26.29"/>
    <col customWidth="1" min="8" max="8" width="24.86"/>
    <col customWidth="1" min="9" max="9" width="23.29"/>
    <col customWidth="1" min="10" max="10" width="3.0"/>
    <col customWidth="1" min="11" max="11" width="9.86"/>
    <col customWidth="1" min="12" max="12" width="11.57"/>
    <col customWidth="1" min="13" max="13" width="9.71"/>
    <col customWidth="1" min="14" max="14" width="10.29"/>
  </cols>
  <sheetData>
    <row r="1" ht="30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4" t="s">
        <v>9</v>
      </c>
      <c r="L1" s="5"/>
      <c r="M1" s="5"/>
      <c r="N1" s="6"/>
    </row>
    <row r="2" ht="46.5" customHeight="1">
      <c r="A2" s="7">
        <v>1.0</v>
      </c>
      <c r="B2" s="8" t="s">
        <v>10</v>
      </c>
      <c r="C2" s="9" t="s">
        <v>11</v>
      </c>
      <c r="D2" s="10">
        <f>DATE(2020,10,5)</f>
        <v>44109</v>
      </c>
      <c r="E2" s="10">
        <f>DATE(2020,10,31)</f>
        <v>44135</v>
      </c>
      <c r="F2" s="11" t="s">
        <v>12</v>
      </c>
      <c r="G2" s="12" t="s">
        <v>13</v>
      </c>
      <c r="H2" s="11" t="s">
        <v>14</v>
      </c>
      <c r="I2" s="11" t="s">
        <v>15</v>
      </c>
      <c r="J2" s="3"/>
      <c r="K2" s="13" t="s">
        <v>16</v>
      </c>
      <c r="L2" s="14" t="s">
        <v>17</v>
      </c>
      <c r="M2" s="15" t="s">
        <v>18</v>
      </c>
      <c r="N2" s="16" t="s">
        <v>19</v>
      </c>
    </row>
    <row r="3" ht="96.0" customHeight="1">
      <c r="A3" s="7">
        <v>2.0</v>
      </c>
      <c r="B3" s="17" t="s">
        <v>20</v>
      </c>
      <c r="C3" s="9" t="s">
        <v>11</v>
      </c>
      <c r="D3" s="10">
        <f>DATE(2020,11,1)</f>
        <v>44136</v>
      </c>
      <c r="E3" s="10">
        <f>DATE(2020,11,30)</f>
        <v>44165</v>
      </c>
      <c r="F3" s="18" t="s">
        <v>21</v>
      </c>
      <c r="G3" s="12" t="s">
        <v>22</v>
      </c>
      <c r="H3" s="18" t="s">
        <v>23</v>
      </c>
      <c r="I3" s="12" t="s">
        <v>24</v>
      </c>
      <c r="J3" s="3"/>
    </row>
    <row r="4" ht="78.0" customHeight="1">
      <c r="A4" s="7">
        <v>3.0</v>
      </c>
      <c r="B4" s="17" t="s">
        <v>25</v>
      </c>
      <c r="C4" s="19" t="s">
        <v>26</v>
      </c>
      <c r="D4" s="10">
        <f>DATE(2020,12,1)</f>
        <v>44166</v>
      </c>
      <c r="E4" s="10">
        <f>DATE(2020,12,6)</f>
        <v>44171</v>
      </c>
      <c r="F4" s="12" t="s">
        <v>27</v>
      </c>
      <c r="G4" s="18" t="s">
        <v>28</v>
      </c>
      <c r="H4" s="12" t="s">
        <v>29</v>
      </c>
      <c r="I4" s="18" t="s">
        <v>30</v>
      </c>
      <c r="J4" s="3"/>
      <c r="K4" s="20"/>
    </row>
    <row r="5" ht="49.5" customHeight="1">
      <c r="A5" s="7">
        <v>4.0</v>
      </c>
      <c r="B5" s="21" t="s">
        <v>31</v>
      </c>
      <c r="C5" s="9" t="s">
        <v>32</v>
      </c>
      <c r="D5" s="10">
        <f>DATE(2020,12,7)</f>
        <v>44172</v>
      </c>
      <c r="E5" s="10">
        <f>DATE(2020,12,18)</f>
        <v>44183</v>
      </c>
      <c r="F5" s="18" t="s">
        <v>33</v>
      </c>
      <c r="G5" s="12" t="s">
        <v>34</v>
      </c>
      <c r="H5" s="12" t="s">
        <v>35</v>
      </c>
      <c r="I5" s="12" t="s">
        <v>36</v>
      </c>
      <c r="J5" s="3"/>
    </row>
    <row r="6" ht="44.25" customHeight="1">
      <c r="A6" s="7">
        <v>5.0</v>
      </c>
      <c r="B6" s="21" t="s">
        <v>37</v>
      </c>
      <c r="C6" s="9" t="s">
        <v>11</v>
      </c>
      <c r="D6" s="10">
        <f>DATE(2020,12,19)</f>
        <v>44184</v>
      </c>
      <c r="E6" s="10">
        <f>DATE(2020,12,29)</f>
        <v>44194</v>
      </c>
      <c r="F6" s="12" t="s">
        <v>38</v>
      </c>
      <c r="G6" s="18" t="s">
        <v>39</v>
      </c>
      <c r="H6" s="12" t="s">
        <v>40</v>
      </c>
      <c r="I6" s="12" t="s">
        <v>41</v>
      </c>
      <c r="J6" s="3"/>
    </row>
    <row r="7" ht="48.75" customHeight="1">
      <c r="A7" s="7">
        <v>6.0</v>
      </c>
      <c r="B7" s="17" t="s">
        <v>42</v>
      </c>
      <c r="C7" s="9" t="s">
        <v>32</v>
      </c>
      <c r="D7" s="10">
        <f t="shared" ref="D7:D8" si="1">DATE(2021,1,4)</f>
        <v>44200</v>
      </c>
      <c r="E7" s="10">
        <f>DATE(2021,1,18)</f>
        <v>44214</v>
      </c>
      <c r="F7" s="18" t="s">
        <v>43</v>
      </c>
      <c r="G7" s="12" t="s">
        <v>44</v>
      </c>
      <c r="H7" s="22" t="s">
        <v>45</v>
      </c>
      <c r="I7" s="12" t="s">
        <v>46</v>
      </c>
      <c r="J7" s="3"/>
    </row>
    <row r="8" ht="59.25" customHeight="1">
      <c r="A8" s="7">
        <v>7.0</v>
      </c>
      <c r="B8" s="17" t="s">
        <v>47</v>
      </c>
      <c r="C8" s="19" t="s">
        <v>26</v>
      </c>
      <c r="D8" s="10">
        <f t="shared" si="1"/>
        <v>44200</v>
      </c>
      <c r="E8" s="10">
        <f>DATE(2021,1,24)</f>
        <v>44220</v>
      </c>
      <c r="F8" s="12" t="s">
        <v>48</v>
      </c>
      <c r="G8" s="12" t="s">
        <v>49</v>
      </c>
      <c r="H8" s="22" t="s">
        <v>45</v>
      </c>
      <c r="I8" s="18" t="s">
        <v>50</v>
      </c>
      <c r="J8" s="3"/>
    </row>
    <row r="9" ht="62.25" customHeight="1">
      <c r="A9" s="7">
        <v>8.0</v>
      </c>
      <c r="B9" s="17" t="s">
        <v>51</v>
      </c>
      <c r="C9" s="19" t="s">
        <v>26</v>
      </c>
      <c r="D9" s="10">
        <f>DATE(2021,1,24)</f>
        <v>44220</v>
      </c>
      <c r="E9" s="10">
        <f t="shared" ref="E9:E10" si="2">DATE(2021,2,7)</f>
        <v>44234</v>
      </c>
      <c r="F9" s="12" t="s">
        <v>52</v>
      </c>
      <c r="G9" s="12" t="s">
        <v>49</v>
      </c>
      <c r="H9" s="22" t="s">
        <v>45</v>
      </c>
      <c r="I9" s="18" t="s">
        <v>50</v>
      </c>
      <c r="J9" s="3"/>
    </row>
    <row r="10" ht="48.75" customHeight="1">
      <c r="A10" s="7">
        <v>9.0</v>
      </c>
      <c r="B10" s="17" t="s">
        <v>53</v>
      </c>
      <c r="C10" s="9" t="s">
        <v>32</v>
      </c>
      <c r="D10" s="10">
        <f>DATE(2021,1,19)</f>
        <v>44215</v>
      </c>
      <c r="E10" s="10">
        <f t="shared" si="2"/>
        <v>44234</v>
      </c>
      <c r="F10" s="12" t="s">
        <v>54</v>
      </c>
      <c r="G10" s="12" t="s">
        <v>55</v>
      </c>
      <c r="H10" s="22" t="s">
        <v>45</v>
      </c>
      <c r="I10" s="18" t="s">
        <v>56</v>
      </c>
      <c r="J10" s="3"/>
    </row>
    <row r="11" ht="81.0" customHeight="1">
      <c r="A11" s="7">
        <v>10.0</v>
      </c>
      <c r="B11" s="17" t="s">
        <v>57</v>
      </c>
      <c r="C11" s="19" t="s">
        <v>26</v>
      </c>
      <c r="D11" s="10">
        <f t="shared" ref="D11:D12" si="3">DATE(2021,2,8)</f>
        <v>44235</v>
      </c>
      <c r="E11" s="10">
        <f t="shared" ref="E11:E12" si="4">DATE(2021,2,21)</f>
        <v>44248</v>
      </c>
      <c r="F11" s="12" t="s">
        <v>58</v>
      </c>
      <c r="G11" s="12" t="s">
        <v>49</v>
      </c>
      <c r="H11" s="22" t="s">
        <v>45</v>
      </c>
      <c r="I11" s="12" t="s">
        <v>59</v>
      </c>
      <c r="J11" s="3"/>
    </row>
    <row r="12" ht="99.0" customHeight="1">
      <c r="A12" s="7">
        <v>11.0</v>
      </c>
      <c r="B12" s="17" t="s">
        <v>60</v>
      </c>
      <c r="C12" s="9" t="s">
        <v>32</v>
      </c>
      <c r="D12" s="10">
        <f t="shared" si="3"/>
        <v>44235</v>
      </c>
      <c r="E12" s="10">
        <f t="shared" si="4"/>
        <v>44248</v>
      </c>
      <c r="F12" s="12" t="s">
        <v>61</v>
      </c>
      <c r="G12" s="12" t="s">
        <v>49</v>
      </c>
      <c r="H12" s="22" t="s">
        <v>45</v>
      </c>
      <c r="I12" s="12" t="s">
        <v>62</v>
      </c>
      <c r="J12" s="3"/>
    </row>
    <row r="13" ht="97.5" customHeight="1">
      <c r="A13" s="7">
        <v>12.0</v>
      </c>
      <c r="B13" s="17" t="s">
        <v>63</v>
      </c>
      <c r="C13" s="9" t="s">
        <v>32</v>
      </c>
      <c r="D13" s="10">
        <f>DATE(2021,2,21)</f>
        <v>44248</v>
      </c>
      <c r="E13" s="10">
        <f>DATE(2021,3,7)</f>
        <v>44262</v>
      </c>
      <c r="F13" s="12" t="s">
        <v>64</v>
      </c>
      <c r="G13" s="12" t="s">
        <v>49</v>
      </c>
      <c r="H13" s="22" t="s">
        <v>45</v>
      </c>
      <c r="I13" s="22" t="s">
        <v>65</v>
      </c>
      <c r="J13" s="3"/>
    </row>
    <row r="14" ht="30.75" customHeight="1">
      <c r="A14" s="7">
        <v>13.0</v>
      </c>
      <c r="B14" s="23"/>
      <c r="C14" s="24"/>
      <c r="D14" s="10"/>
      <c r="E14" s="10"/>
      <c r="F14" s="25"/>
      <c r="G14" s="25"/>
      <c r="H14" s="25"/>
      <c r="I14" s="25"/>
      <c r="J14" s="3"/>
    </row>
    <row r="15" ht="64.5" customHeight="1">
      <c r="A15" s="7">
        <v>14.0</v>
      </c>
      <c r="B15" s="21" t="s">
        <v>66</v>
      </c>
      <c r="C15" s="19" t="s">
        <v>26</v>
      </c>
      <c r="D15" s="10">
        <f>DATE(2021,3,22)</f>
        <v>44277</v>
      </c>
      <c r="E15" s="26">
        <v>44283.0</v>
      </c>
      <c r="F15" s="12" t="s">
        <v>67</v>
      </c>
      <c r="G15" s="12" t="s">
        <v>68</v>
      </c>
      <c r="H15" s="12" t="s">
        <v>69</v>
      </c>
      <c r="I15" s="22" t="s">
        <v>70</v>
      </c>
      <c r="J15" s="3"/>
    </row>
    <row r="16" ht="51.0" customHeight="1">
      <c r="A16" s="7">
        <v>15.0</v>
      </c>
      <c r="B16" s="21" t="s">
        <v>71</v>
      </c>
      <c r="C16" s="9" t="s">
        <v>32</v>
      </c>
      <c r="D16" s="10">
        <f>DATE(2021,3,29)</f>
        <v>44284</v>
      </c>
      <c r="E16" s="26">
        <v>44290.0</v>
      </c>
      <c r="F16" s="12" t="s">
        <v>72</v>
      </c>
      <c r="G16" s="12" t="s">
        <v>73</v>
      </c>
      <c r="H16" s="12" t="s">
        <v>74</v>
      </c>
      <c r="I16" s="22" t="s">
        <v>75</v>
      </c>
      <c r="J16" s="3"/>
    </row>
    <row r="17" ht="36.0" customHeight="1">
      <c r="A17" s="7">
        <v>16.0</v>
      </c>
      <c r="B17" s="21" t="s">
        <v>76</v>
      </c>
      <c r="C17" s="9" t="s">
        <v>11</v>
      </c>
      <c r="D17" s="26">
        <v>44320.0</v>
      </c>
      <c r="E17" s="10">
        <f>DATE(2021,4,18)</f>
        <v>44304</v>
      </c>
      <c r="F17" s="12" t="s">
        <v>77</v>
      </c>
      <c r="G17" s="12" t="s">
        <v>78</v>
      </c>
      <c r="H17" s="12" t="s">
        <v>79</v>
      </c>
      <c r="I17" s="22" t="s">
        <v>80</v>
      </c>
      <c r="J17" s="3"/>
    </row>
    <row r="18" ht="37.5" customHeight="1">
      <c r="A18" s="7">
        <v>17.0</v>
      </c>
      <c r="B18" s="21" t="s">
        <v>81</v>
      </c>
      <c r="C18" s="9" t="s">
        <v>11</v>
      </c>
      <c r="D18" s="10">
        <f>DATE(2021,4,19)</f>
        <v>44305</v>
      </c>
      <c r="E18" s="10">
        <f>DATE(2021,5,31)</f>
        <v>44347</v>
      </c>
      <c r="F18" s="12" t="s">
        <v>82</v>
      </c>
      <c r="G18" s="12" t="s">
        <v>83</v>
      </c>
      <c r="H18" s="12" t="s">
        <v>84</v>
      </c>
      <c r="I18" s="22" t="s">
        <v>85</v>
      </c>
      <c r="J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</row>
  </sheetData>
  <mergeCells count="1">
    <mergeCell ref="K1:N1"/>
  </mergeCells>
  <conditionalFormatting sqref="B2:B4">
    <cfRule type="colorScale" priority="1">
      <colorScale>
        <cfvo type="min"/>
        <cfvo type="max"/>
        <color rgb="FF57BB8A"/>
        <color rgb="FFFFFFFF"/>
      </colorScale>
    </cfRule>
  </conditionalFormatting>
  <conditionalFormatting sqref="E3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