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dinajumaly/Downloads/"/>
    </mc:Choice>
  </mc:AlternateContent>
  <xr:revisionPtr revIDLastSave="0" documentId="8_{83CDFC46-854A-5346-A0E3-15D9441FEA14}" xr6:coauthVersionLast="47" xr6:coauthVersionMax="47" xr10:uidLastSave="{00000000-0000-0000-0000-000000000000}"/>
  <bookViews>
    <workbookView xWindow="0" yWindow="860" windowWidth="22720" windowHeight="20220" xr2:uid="{00000000-000D-0000-FFFF-FFFF00000000}"/>
  </bookViews>
  <sheets>
    <sheet name="Лист1" sheetId="1" r:id="rId1"/>
    <sheet name="Лист2" sheetId="2" r:id="rId2"/>
    <sheet name="данные" sheetId="3" r:id="rId3"/>
    <sheet name="Task2a" sheetId="4" r:id="rId4"/>
    <sheet name="Task2a1" sheetId="5" r:id="rId5"/>
    <sheet name="Task2a2" sheetId="6" r:id="rId6"/>
  </sheets>
  <definedNames>
    <definedName name="Table1">Table2[]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rA7s7JUPI1ei4XynRp6rHpA19TIlGoJVFHZMuMG148="/>
    </ext>
  </extLst>
</workbook>
</file>

<file path=xl/calcChain.xml><?xml version="1.0" encoding="utf-8"?>
<calcChain xmlns="http://schemas.openxmlformats.org/spreadsheetml/2006/main">
  <c r="O505" i="3" l="1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L2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3" i="3"/>
  <c r="L4" i="3"/>
  <c r="L5" i="3"/>
  <c r="L6" i="3"/>
  <c r="L7" i="3"/>
  <c r="L8" i="3"/>
  <c r="L9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I2" i="3" a="1"/>
  <c r="I2" i="3" s="1"/>
  <c r="I3" i="3" a="1"/>
  <c r="I3" i="3" s="1"/>
  <c r="I4" i="3" a="1"/>
  <c r="I4" i="3" s="1"/>
  <c r="I5" i="3" a="1"/>
  <c r="I5" i="3"/>
  <c r="I6" i="3" a="1"/>
  <c r="I6" i="3" s="1"/>
  <c r="I7" i="3" a="1"/>
  <c r="I7" i="3"/>
  <c r="I8" i="3" a="1"/>
  <c r="I8" i="3" s="1"/>
  <c r="I9" i="3" a="1"/>
  <c r="I9" i="3"/>
  <c r="I10" i="3" a="1"/>
  <c r="I10" i="3" s="1"/>
  <c r="I11" i="3" a="1"/>
  <c r="I11" i="3"/>
  <c r="I12" i="3" a="1"/>
  <c r="I12" i="3" s="1"/>
  <c r="I13" i="3" a="1"/>
  <c r="I13" i="3"/>
  <c r="I14" i="3" a="1"/>
  <c r="I14" i="3" s="1"/>
  <c r="I15" i="3" a="1"/>
  <c r="I15" i="3"/>
  <c r="I16" i="3" a="1"/>
  <c r="I16" i="3" s="1"/>
  <c r="I17" i="3" a="1"/>
  <c r="I17" i="3"/>
  <c r="I18" i="3" a="1"/>
  <c r="I18" i="3" s="1"/>
  <c r="I19" i="3" a="1"/>
  <c r="I19" i="3"/>
  <c r="I20" i="3" a="1"/>
  <c r="I20" i="3" s="1"/>
  <c r="I21" i="3" a="1"/>
  <c r="I21" i="3"/>
  <c r="I22" i="3" a="1"/>
  <c r="I22" i="3" s="1"/>
  <c r="I23" i="3" a="1"/>
  <c r="I23" i="3"/>
  <c r="I24" i="3" a="1"/>
  <c r="I24" i="3" s="1"/>
  <c r="I25" i="3" a="1"/>
  <c r="I25" i="3"/>
  <c r="I26" i="3" a="1"/>
  <c r="I26" i="3" s="1"/>
  <c r="I27" i="3" a="1"/>
  <c r="I27" i="3"/>
  <c r="I28" i="3" a="1"/>
  <c r="I28" i="3" s="1"/>
  <c r="I29" i="3" a="1"/>
  <c r="I29" i="3"/>
  <c r="I30" i="3" a="1"/>
  <c r="I30" i="3" s="1"/>
  <c r="I31" i="3" a="1"/>
  <c r="I31" i="3"/>
  <c r="I32" i="3" a="1"/>
  <c r="I32" i="3" s="1"/>
  <c r="I33" i="3" a="1"/>
  <c r="I33" i="3"/>
  <c r="I34" i="3" a="1"/>
  <c r="I34" i="3" s="1"/>
  <c r="I35" i="3" a="1"/>
  <c r="I35" i="3"/>
  <c r="I36" i="3" a="1"/>
  <c r="I36" i="3" s="1"/>
  <c r="I37" i="3" a="1"/>
  <c r="I37" i="3"/>
  <c r="I38" i="3" a="1"/>
  <c r="I38" i="3" s="1"/>
  <c r="I39" i="3" a="1"/>
  <c r="I39" i="3"/>
  <c r="I40" i="3" a="1"/>
  <c r="I40" i="3" s="1"/>
  <c r="I41" i="3" a="1"/>
  <c r="I41" i="3"/>
  <c r="I42" i="3" a="1"/>
  <c r="I42" i="3" s="1"/>
  <c r="I43" i="3" a="1"/>
  <c r="I43" i="3"/>
  <c r="I44" i="3" a="1"/>
  <c r="I44" i="3" s="1"/>
  <c r="I45" i="3" a="1"/>
  <c r="I45" i="3"/>
  <c r="I46" i="3" a="1"/>
  <c r="I46" i="3" s="1"/>
  <c r="I47" i="3" a="1"/>
  <c r="I47" i="3"/>
  <c r="I48" i="3" a="1"/>
  <c r="I48" i="3" s="1"/>
  <c r="I49" i="3" a="1"/>
  <c r="I49" i="3"/>
  <c r="I50" i="3" a="1"/>
  <c r="I50" i="3" s="1"/>
  <c r="I51" i="3" a="1"/>
  <c r="I51" i="3"/>
  <c r="I52" i="3" a="1"/>
  <c r="I52" i="3" s="1"/>
  <c r="I53" i="3" a="1"/>
  <c r="I53" i="3"/>
  <c r="I54" i="3" a="1"/>
  <c r="I54" i="3" s="1"/>
  <c r="I55" i="3" a="1"/>
  <c r="I55" i="3"/>
  <c r="I56" i="3" a="1"/>
  <c r="I56" i="3" s="1"/>
  <c r="I57" i="3" a="1"/>
  <c r="I57" i="3"/>
  <c r="I58" i="3" a="1"/>
  <c r="I58" i="3" s="1"/>
  <c r="I59" i="3" a="1"/>
  <c r="I59" i="3"/>
  <c r="I60" i="3" a="1"/>
  <c r="I60" i="3" s="1"/>
  <c r="I61" i="3" a="1"/>
  <c r="I61" i="3"/>
  <c r="I62" i="3" a="1"/>
  <c r="I62" i="3" s="1"/>
  <c r="I63" i="3" a="1"/>
  <c r="I63" i="3"/>
  <c r="I64" i="3" a="1"/>
  <c r="I64" i="3" s="1"/>
  <c r="I65" i="3" a="1"/>
  <c r="I65" i="3"/>
  <c r="I66" i="3" a="1"/>
  <c r="I66" i="3" s="1"/>
  <c r="I67" i="3" a="1"/>
  <c r="I67" i="3"/>
  <c r="I68" i="3" a="1"/>
  <c r="I68" i="3" s="1"/>
  <c r="I69" i="3" a="1"/>
  <c r="I69" i="3"/>
  <c r="I70" i="3" a="1"/>
  <c r="I70" i="3" s="1"/>
  <c r="I71" i="3" a="1"/>
  <c r="I71" i="3"/>
  <c r="I72" i="3" a="1"/>
  <c r="I72" i="3" s="1"/>
  <c r="I73" i="3" a="1"/>
  <c r="I73" i="3"/>
  <c r="I74" i="3" a="1"/>
  <c r="I74" i="3" s="1"/>
  <c r="I75" i="3" a="1"/>
  <c r="I75" i="3"/>
  <c r="I76" i="3" a="1"/>
  <c r="I76" i="3" s="1"/>
  <c r="I77" i="3" a="1"/>
  <c r="I77" i="3"/>
  <c r="I78" i="3" a="1"/>
  <c r="I78" i="3" s="1"/>
  <c r="I79" i="3" a="1"/>
  <c r="I79" i="3"/>
  <c r="I80" i="3" a="1"/>
  <c r="I80" i="3" s="1"/>
  <c r="I81" i="3" a="1"/>
  <c r="I81" i="3"/>
  <c r="I82" i="3" a="1"/>
  <c r="I82" i="3" s="1"/>
  <c r="I83" i="3" a="1"/>
  <c r="I83" i="3"/>
  <c r="I84" i="3" a="1"/>
  <c r="I84" i="3" s="1"/>
  <c r="I85" i="3" a="1"/>
  <c r="I85" i="3"/>
  <c r="I86" i="3" a="1"/>
  <c r="I86" i="3" s="1"/>
  <c r="I87" i="3" a="1"/>
  <c r="I87" i="3"/>
  <c r="I88" i="3" a="1"/>
  <c r="I88" i="3" s="1"/>
  <c r="I89" i="3" a="1"/>
  <c r="I89" i="3"/>
  <c r="I90" i="3" a="1"/>
  <c r="I90" i="3" s="1"/>
  <c r="I91" i="3" a="1"/>
  <c r="I91" i="3"/>
  <c r="I92" i="3" a="1"/>
  <c r="I92" i="3" s="1"/>
  <c r="I93" i="3" a="1"/>
  <c r="I93" i="3"/>
  <c r="I94" i="3" a="1"/>
  <c r="I94" i="3" s="1"/>
  <c r="I95" i="3" a="1"/>
  <c r="I95" i="3"/>
  <c r="I96" i="3" a="1"/>
  <c r="I96" i="3" s="1"/>
  <c r="I97" i="3" a="1"/>
  <c r="I97" i="3"/>
  <c r="I98" i="3" a="1"/>
  <c r="I98" i="3" s="1"/>
  <c r="I99" i="3" a="1"/>
  <c r="I99" i="3"/>
  <c r="I100" i="3" a="1"/>
  <c r="I100" i="3" s="1"/>
  <c r="I101" i="3" a="1"/>
  <c r="I101" i="3"/>
  <c r="I102" i="3" a="1"/>
  <c r="I102" i="3" s="1"/>
  <c r="I103" i="3" a="1"/>
  <c r="I103" i="3"/>
  <c r="I104" i="3" a="1"/>
  <c r="I104" i="3" s="1"/>
  <c r="I105" i="3" a="1"/>
  <c r="I105" i="3"/>
  <c r="I106" i="3" a="1"/>
  <c r="I106" i="3" s="1"/>
  <c r="I107" i="3" a="1"/>
  <c r="I107" i="3"/>
  <c r="I108" i="3" a="1"/>
  <c r="I108" i="3" s="1"/>
  <c r="I109" i="3" a="1"/>
  <c r="I109" i="3"/>
  <c r="I110" i="3" a="1"/>
  <c r="I110" i="3" s="1"/>
  <c r="I111" i="3" a="1"/>
  <c r="I111" i="3"/>
  <c r="I112" i="3" a="1"/>
  <c r="I112" i="3" s="1"/>
  <c r="I113" i="3" a="1"/>
  <c r="I113" i="3"/>
  <c r="I114" i="3" a="1"/>
  <c r="I114" i="3" s="1"/>
  <c r="I115" i="3" a="1"/>
  <c r="I115" i="3"/>
  <c r="I116" i="3" a="1"/>
  <c r="I116" i="3" s="1"/>
  <c r="I117" i="3" a="1"/>
  <c r="I117" i="3"/>
  <c r="I118" i="3" a="1"/>
  <c r="I118" i="3" s="1"/>
  <c r="I119" i="3" a="1"/>
  <c r="I119" i="3"/>
  <c r="I120" i="3" a="1"/>
  <c r="I120" i="3" s="1"/>
  <c r="I121" i="3" a="1"/>
  <c r="I121" i="3"/>
  <c r="I122" i="3" a="1"/>
  <c r="I122" i="3" s="1"/>
  <c r="I123" i="3" a="1"/>
  <c r="I123" i="3"/>
  <c r="I124" i="3" a="1"/>
  <c r="I124" i="3" s="1"/>
  <c r="I125" i="3" a="1"/>
  <c r="I125" i="3"/>
  <c r="I126" i="3" a="1"/>
  <c r="I126" i="3" s="1"/>
  <c r="I127" i="3" a="1"/>
  <c r="I127" i="3"/>
  <c r="I128" i="3" a="1"/>
  <c r="I128" i="3" s="1"/>
  <c r="I129" i="3" a="1"/>
  <c r="I129" i="3"/>
  <c r="I130" i="3" a="1"/>
  <c r="I130" i="3" s="1"/>
  <c r="I131" i="3" a="1"/>
  <c r="I131" i="3"/>
  <c r="I132" i="3" a="1"/>
  <c r="I132" i="3" s="1"/>
  <c r="I133" i="3" a="1"/>
  <c r="I133" i="3"/>
  <c r="I134" i="3" a="1"/>
  <c r="I134" i="3" s="1"/>
  <c r="I135" i="3" a="1"/>
  <c r="I135" i="3"/>
  <c r="I136" i="3" a="1"/>
  <c r="I136" i="3" s="1"/>
  <c r="I137" i="3" a="1"/>
  <c r="I137" i="3"/>
  <c r="I138" i="3" a="1"/>
  <c r="I138" i="3" s="1"/>
  <c r="I139" i="3" a="1"/>
  <c r="I139" i="3"/>
  <c r="I140" i="3" a="1"/>
  <c r="I140" i="3" s="1"/>
  <c r="I141" i="3" a="1"/>
  <c r="I141" i="3"/>
  <c r="I142" i="3" a="1"/>
  <c r="I142" i="3" s="1"/>
  <c r="I143" i="3" a="1"/>
  <c r="I143" i="3"/>
  <c r="I144" i="3" a="1"/>
  <c r="I144" i="3" s="1"/>
  <c r="I145" i="3" a="1"/>
  <c r="I145" i="3"/>
  <c r="I146" i="3" a="1"/>
  <c r="I146" i="3" s="1"/>
  <c r="I147" i="3" a="1"/>
  <c r="I147" i="3"/>
  <c r="I148" i="3" a="1"/>
  <c r="I148" i="3" s="1"/>
  <c r="I149" i="3" a="1"/>
  <c r="I149" i="3"/>
  <c r="I150" i="3" a="1"/>
  <c r="I150" i="3" s="1"/>
  <c r="I151" i="3" a="1"/>
  <c r="I151" i="3"/>
  <c r="I152" i="3" a="1"/>
  <c r="I152" i="3" s="1"/>
  <c r="I153" i="3" a="1"/>
  <c r="I153" i="3"/>
  <c r="I154" i="3" a="1"/>
  <c r="I154" i="3" s="1"/>
  <c r="I155" i="3" a="1"/>
  <c r="I155" i="3"/>
  <c r="I156" i="3" a="1"/>
  <c r="I156" i="3" s="1"/>
  <c r="I157" i="3" a="1"/>
  <c r="I157" i="3"/>
  <c r="I158" i="3" a="1"/>
  <c r="I158" i="3" s="1"/>
  <c r="I159" i="3" a="1"/>
  <c r="I159" i="3"/>
  <c r="I160" i="3" a="1"/>
  <c r="I160" i="3" s="1"/>
  <c r="I161" i="3" a="1"/>
  <c r="I161" i="3"/>
  <c r="I162" i="3" a="1"/>
  <c r="I162" i="3" s="1"/>
  <c r="I163" i="3" a="1"/>
  <c r="I163" i="3"/>
  <c r="I164" i="3" a="1"/>
  <c r="I164" i="3" s="1"/>
  <c r="I165" i="3" a="1"/>
  <c r="I165" i="3"/>
  <c r="I166" i="3" a="1"/>
  <c r="I166" i="3" s="1"/>
  <c r="I167" i="3" a="1"/>
  <c r="I167" i="3"/>
  <c r="I168" i="3" a="1"/>
  <c r="I168" i="3" s="1"/>
  <c r="I169" i="3" a="1"/>
  <c r="I169" i="3"/>
  <c r="I170" i="3" a="1"/>
  <c r="I170" i="3" s="1"/>
  <c r="I171" i="3" a="1"/>
  <c r="I171" i="3"/>
  <c r="I172" i="3" a="1"/>
  <c r="I172" i="3" s="1"/>
  <c r="I173" i="3" a="1"/>
  <c r="I173" i="3"/>
  <c r="I174" i="3" a="1"/>
  <c r="I174" i="3" s="1"/>
  <c r="I175" i="3" a="1"/>
  <c r="I175" i="3"/>
  <c r="I176" i="3" a="1"/>
  <c r="I176" i="3" s="1"/>
  <c r="I177" i="3" a="1"/>
  <c r="I177" i="3"/>
  <c r="I178" i="3" a="1"/>
  <c r="I178" i="3" s="1"/>
  <c r="I179" i="3" a="1"/>
  <c r="I179" i="3"/>
  <c r="I180" i="3" a="1"/>
  <c r="I180" i="3" s="1"/>
  <c r="I181" i="3" a="1"/>
  <c r="I181" i="3"/>
  <c r="I182" i="3" a="1"/>
  <c r="I182" i="3" s="1"/>
  <c r="I183" i="3" a="1"/>
  <c r="I183" i="3"/>
  <c r="I184" i="3" a="1"/>
  <c r="I184" i="3" s="1"/>
  <c r="I185" i="3" a="1"/>
  <c r="I185" i="3"/>
  <c r="I186" i="3" a="1"/>
  <c r="I186" i="3" s="1"/>
  <c r="I187" i="3" a="1"/>
  <c r="I187" i="3"/>
  <c r="I188" i="3" a="1"/>
  <c r="I188" i="3" s="1"/>
  <c r="I189" i="3" a="1"/>
  <c r="I189" i="3"/>
  <c r="I190" i="3" a="1"/>
  <c r="I190" i="3" s="1"/>
  <c r="I191" i="3" a="1"/>
  <c r="I191" i="3"/>
  <c r="I192" i="3" a="1"/>
  <c r="I192" i="3" s="1"/>
  <c r="I193" i="3" a="1"/>
  <c r="I193" i="3"/>
  <c r="I194" i="3" a="1"/>
  <c r="I194" i="3" s="1"/>
  <c r="I195" i="3" a="1"/>
  <c r="I195" i="3"/>
  <c r="I196" i="3" a="1"/>
  <c r="I196" i="3" s="1"/>
  <c r="I197" i="3" a="1"/>
  <c r="I197" i="3"/>
  <c r="I198" i="3" a="1"/>
  <c r="I198" i="3" s="1"/>
  <c r="I199" i="3" a="1"/>
  <c r="I199" i="3"/>
  <c r="I200" i="3" a="1"/>
  <c r="I200" i="3" s="1"/>
  <c r="I201" i="3" a="1"/>
  <c r="I201" i="3"/>
  <c r="I202" i="3" a="1"/>
  <c r="I202" i="3" s="1"/>
  <c r="I203" i="3" a="1"/>
  <c r="I203" i="3"/>
  <c r="I204" i="3" a="1"/>
  <c r="I204" i="3" s="1"/>
  <c r="I205" i="3" a="1"/>
  <c r="I205" i="3"/>
  <c r="I206" i="3" a="1"/>
  <c r="I206" i="3" s="1"/>
  <c r="I207" i="3" a="1"/>
  <c r="I207" i="3"/>
  <c r="I208" i="3" a="1"/>
  <c r="I208" i="3" s="1"/>
  <c r="I209" i="3" a="1"/>
  <c r="I209" i="3"/>
  <c r="I210" i="3" a="1"/>
  <c r="I210" i="3" s="1"/>
  <c r="I211" i="3" a="1"/>
  <c r="I211" i="3"/>
  <c r="I212" i="3" a="1"/>
  <c r="I212" i="3" s="1"/>
  <c r="I213" i="3" a="1"/>
  <c r="I213" i="3"/>
  <c r="I214" i="3" a="1"/>
  <c r="I214" i="3" s="1"/>
  <c r="I215" i="3" a="1"/>
  <c r="I215" i="3"/>
  <c r="I216" i="3" a="1"/>
  <c r="I216" i="3" s="1"/>
  <c r="I217" i="3" a="1"/>
  <c r="I217" i="3"/>
  <c r="I218" i="3" a="1"/>
  <c r="I218" i="3" s="1"/>
  <c r="I219" i="3" a="1"/>
  <c r="I219" i="3"/>
  <c r="I220" i="3" a="1"/>
  <c r="I220" i="3" s="1"/>
  <c r="I221" i="3" a="1"/>
  <c r="I221" i="3"/>
  <c r="I222" i="3" a="1"/>
  <c r="I222" i="3" s="1"/>
  <c r="I223" i="3" a="1"/>
  <c r="I223" i="3"/>
  <c r="I224" i="3" a="1"/>
  <c r="I224" i="3" s="1"/>
  <c r="I225" i="3" a="1"/>
  <c r="I225" i="3"/>
  <c r="I226" i="3" a="1"/>
  <c r="I226" i="3" s="1"/>
  <c r="I227" i="3" a="1"/>
  <c r="I227" i="3"/>
  <c r="I228" i="3" a="1"/>
  <c r="I228" i="3" s="1"/>
  <c r="I229" i="3" a="1"/>
  <c r="I229" i="3"/>
  <c r="I230" i="3" a="1"/>
  <c r="I230" i="3" s="1"/>
  <c r="I231" i="3" a="1"/>
  <c r="I231" i="3"/>
  <c r="I232" i="3" a="1"/>
  <c r="I232" i="3" s="1"/>
  <c r="I233" i="3" a="1"/>
  <c r="I233" i="3"/>
  <c r="I234" i="3" a="1"/>
  <c r="I234" i="3" s="1"/>
  <c r="I235" i="3" a="1"/>
  <c r="I235" i="3"/>
  <c r="I236" i="3" a="1"/>
  <c r="I236" i="3" s="1"/>
  <c r="I237" i="3" a="1"/>
  <c r="I237" i="3"/>
  <c r="I238" i="3" a="1"/>
  <c r="I238" i="3" s="1"/>
  <c r="I239" i="3" a="1"/>
  <c r="I239" i="3"/>
  <c r="I240" i="3" a="1"/>
  <c r="I240" i="3" s="1"/>
  <c r="I241" i="3" a="1"/>
  <c r="I241" i="3"/>
  <c r="I242" i="3" a="1"/>
  <c r="I242" i="3" s="1"/>
  <c r="I243" i="3" a="1"/>
  <c r="I243" i="3"/>
  <c r="I244" i="3" a="1"/>
  <c r="I244" i="3" s="1"/>
  <c r="I245" i="3" a="1"/>
  <c r="I245" i="3"/>
  <c r="I246" i="3" a="1"/>
  <c r="I246" i="3" s="1"/>
  <c r="I247" i="3" a="1"/>
  <c r="I247" i="3"/>
  <c r="I248" i="3" a="1"/>
  <c r="I248" i="3" s="1"/>
  <c r="I249" i="3" a="1"/>
  <c r="I249" i="3"/>
  <c r="I250" i="3" a="1"/>
  <c r="I250" i="3" s="1"/>
  <c r="I251" i="3" a="1"/>
  <c r="I251" i="3"/>
  <c r="I252" i="3" a="1"/>
  <c r="I252" i="3" s="1"/>
  <c r="I253" i="3" a="1"/>
  <c r="I253" i="3"/>
  <c r="I254" i="3" a="1"/>
  <c r="I254" i="3" s="1"/>
  <c r="I255" i="3" a="1"/>
  <c r="I255" i="3"/>
  <c r="I256" i="3" a="1"/>
  <c r="I256" i="3" s="1"/>
  <c r="I257" i="3" a="1"/>
  <c r="I257" i="3"/>
  <c r="I258" i="3" a="1"/>
  <c r="I258" i="3" s="1"/>
  <c r="I259" i="3" a="1"/>
  <c r="I259" i="3"/>
  <c r="I260" i="3" a="1"/>
  <c r="I260" i="3" s="1"/>
  <c r="I261" i="3" a="1"/>
  <c r="I261" i="3"/>
  <c r="I262" i="3" a="1"/>
  <c r="I262" i="3" s="1"/>
  <c r="I263" i="3" a="1"/>
  <c r="I263" i="3"/>
  <c r="I264" i="3" a="1"/>
  <c r="I264" i="3" s="1"/>
  <c r="I265" i="3" a="1"/>
  <c r="I265" i="3"/>
  <c r="I266" i="3" a="1"/>
  <c r="I266" i="3" s="1"/>
  <c r="I267" i="3" a="1"/>
  <c r="I267" i="3"/>
  <c r="I268" i="3" a="1"/>
  <c r="I268" i="3" s="1"/>
  <c r="I269" i="3" a="1"/>
  <c r="I269" i="3"/>
  <c r="I270" i="3" a="1"/>
  <c r="I270" i="3" s="1"/>
  <c r="I271" i="3" a="1"/>
  <c r="I271" i="3"/>
  <c r="I272" i="3" a="1"/>
  <c r="I272" i="3" s="1"/>
  <c r="I273" i="3" a="1"/>
  <c r="I273" i="3"/>
  <c r="I274" i="3" a="1"/>
  <c r="I274" i="3" s="1"/>
  <c r="I275" i="3" a="1"/>
  <c r="I275" i="3"/>
  <c r="I276" i="3" a="1"/>
  <c r="I276" i="3" s="1"/>
  <c r="I277" i="3" a="1"/>
  <c r="I277" i="3"/>
  <c r="I278" i="3" a="1"/>
  <c r="I278" i="3" s="1"/>
  <c r="I279" i="3" a="1"/>
  <c r="I279" i="3"/>
  <c r="I280" i="3" a="1"/>
  <c r="I280" i="3" s="1"/>
  <c r="I281" i="3" a="1"/>
  <c r="I281" i="3"/>
  <c r="I282" i="3" a="1"/>
  <c r="I282" i="3" s="1"/>
  <c r="I283" i="3" a="1"/>
  <c r="I283" i="3"/>
  <c r="I284" i="3" a="1"/>
  <c r="I284" i="3" s="1"/>
  <c r="I285" i="3" a="1"/>
  <c r="I285" i="3"/>
  <c r="I286" i="3" a="1"/>
  <c r="I286" i="3" s="1"/>
  <c r="I287" i="3" a="1"/>
  <c r="I287" i="3"/>
  <c r="I288" i="3" a="1"/>
  <c r="I288" i="3" s="1"/>
  <c r="I289" i="3" a="1"/>
  <c r="I289" i="3"/>
  <c r="I290" i="3" a="1"/>
  <c r="I290" i="3" s="1"/>
  <c r="I291" i="3" a="1"/>
  <c r="I291" i="3"/>
  <c r="I292" i="3" a="1"/>
  <c r="I292" i="3" s="1"/>
  <c r="I293" i="3" a="1"/>
  <c r="I293" i="3"/>
  <c r="I294" i="3" a="1"/>
  <c r="I294" i="3" s="1"/>
  <c r="I295" i="3" a="1"/>
  <c r="I295" i="3"/>
  <c r="I296" i="3" a="1"/>
  <c r="I296" i="3" s="1"/>
  <c r="I297" i="3" a="1"/>
  <c r="I297" i="3"/>
  <c r="I298" i="3" a="1"/>
  <c r="I298" i="3" s="1"/>
  <c r="I299" i="3" a="1"/>
  <c r="I299" i="3"/>
  <c r="I300" i="3" a="1"/>
  <c r="I300" i="3" s="1"/>
  <c r="I301" i="3" a="1"/>
  <c r="I301" i="3"/>
  <c r="I302" i="3" a="1"/>
  <c r="I302" i="3" s="1"/>
  <c r="I303" i="3" a="1"/>
  <c r="I303" i="3"/>
  <c r="I304" i="3" a="1"/>
  <c r="I304" i="3" s="1"/>
  <c r="I305" i="3" a="1"/>
  <c r="I305" i="3"/>
  <c r="I306" i="3" a="1"/>
  <c r="I306" i="3" s="1"/>
  <c r="I307" i="3" a="1"/>
  <c r="I307" i="3"/>
  <c r="I308" i="3" a="1"/>
  <c r="I308" i="3" s="1"/>
  <c r="I309" i="3" a="1"/>
  <c r="I309" i="3"/>
  <c r="I310" i="3" a="1"/>
  <c r="I310" i="3" s="1"/>
  <c r="I311" i="3" a="1"/>
  <c r="I311" i="3"/>
  <c r="I312" i="3" a="1"/>
  <c r="I312" i="3" s="1"/>
  <c r="I313" i="3" a="1"/>
  <c r="I313" i="3"/>
  <c r="I314" i="3" a="1"/>
  <c r="I314" i="3" s="1"/>
  <c r="I315" i="3" a="1"/>
  <c r="I315" i="3"/>
  <c r="I316" i="3" a="1"/>
  <c r="I316" i="3" s="1"/>
  <c r="I317" i="3" a="1"/>
  <c r="I317" i="3"/>
  <c r="I318" i="3" a="1"/>
  <c r="I318" i="3" s="1"/>
  <c r="I319" i="3" a="1"/>
  <c r="I319" i="3"/>
  <c r="I320" i="3" a="1"/>
  <c r="I320" i="3" s="1"/>
  <c r="I321" i="3" a="1"/>
  <c r="I321" i="3"/>
  <c r="I322" i="3" a="1"/>
  <c r="I322" i="3" s="1"/>
  <c r="I323" i="3" a="1"/>
  <c r="I323" i="3"/>
  <c r="I324" i="3" a="1"/>
  <c r="I324" i="3" s="1"/>
  <c r="I325" i="3" a="1"/>
  <c r="I325" i="3"/>
  <c r="I326" i="3" a="1"/>
  <c r="I326" i="3" s="1"/>
  <c r="I327" i="3" a="1"/>
  <c r="I327" i="3"/>
  <c r="I328" i="3" a="1"/>
  <c r="I328" i="3" s="1"/>
  <c r="I329" i="3" a="1"/>
  <c r="I329" i="3"/>
  <c r="I330" i="3" a="1"/>
  <c r="I330" i="3" s="1"/>
  <c r="I331" i="3" a="1"/>
  <c r="I331" i="3"/>
  <c r="I332" i="3" a="1"/>
  <c r="I332" i="3" s="1"/>
  <c r="I333" i="3" a="1"/>
  <c r="I333" i="3"/>
  <c r="I334" i="3" a="1"/>
  <c r="I334" i="3" s="1"/>
  <c r="I335" i="3" a="1"/>
  <c r="I335" i="3"/>
  <c r="I336" i="3" a="1"/>
  <c r="I336" i="3" s="1"/>
  <c r="I337" i="3" a="1"/>
  <c r="I337" i="3"/>
  <c r="I338" i="3" a="1"/>
  <c r="I338" i="3" s="1"/>
  <c r="I339" i="3" a="1"/>
  <c r="I339" i="3"/>
  <c r="I340" i="3" a="1"/>
  <c r="I340" i="3" s="1"/>
  <c r="I341" i="3" a="1"/>
  <c r="I341" i="3"/>
  <c r="I342" i="3" a="1"/>
  <c r="I342" i="3"/>
  <c r="I343" i="3" a="1"/>
  <c r="I343" i="3"/>
  <c r="I344" i="3" a="1"/>
  <c r="I344" i="3"/>
  <c r="I345" i="3" a="1"/>
  <c r="I345" i="3"/>
  <c r="I346" i="3" a="1"/>
  <c r="I346" i="3"/>
  <c r="I347" i="3" a="1"/>
  <c r="I347" i="3"/>
  <c r="I348" i="3" a="1"/>
  <c r="I348" i="3"/>
  <c r="I349" i="3" a="1"/>
  <c r="I349" i="3"/>
  <c r="I350" i="3" a="1"/>
  <c r="I350" i="3"/>
  <c r="I351" i="3" a="1"/>
  <c r="I351" i="3"/>
  <c r="I352" i="3" a="1"/>
  <c r="I352" i="3"/>
  <c r="I353" i="3" a="1"/>
  <c r="I353" i="3"/>
  <c r="I354" i="3" a="1"/>
  <c r="I354" i="3"/>
  <c r="I355" i="3" a="1"/>
  <c r="I355" i="3"/>
  <c r="I356" i="3" a="1"/>
  <c r="I356" i="3"/>
  <c r="I357" i="3" a="1"/>
  <c r="I357" i="3"/>
  <c r="I358" i="3" a="1"/>
  <c r="I358" i="3"/>
  <c r="I359" i="3" a="1"/>
  <c r="I359" i="3"/>
  <c r="I360" i="3" a="1"/>
  <c r="I360" i="3"/>
  <c r="I361" i="3" a="1"/>
  <c r="I361" i="3"/>
  <c r="I362" i="3" a="1"/>
  <c r="I362" i="3"/>
  <c r="I363" i="3" a="1"/>
  <c r="I363" i="3"/>
  <c r="I364" i="3" a="1"/>
  <c r="I364" i="3"/>
  <c r="I365" i="3" a="1"/>
  <c r="I365" i="3"/>
  <c r="I366" i="3" a="1"/>
  <c r="I366" i="3"/>
  <c r="I367" i="3" a="1"/>
  <c r="I367" i="3"/>
  <c r="I368" i="3" a="1"/>
  <c r="I368" i="3"/>
  <c r="I369" i="3" a="1"/>
  <c r="I369" i="3"/>
  <c r="I370" i="3" a="1"/>
  <c r="I370" i="3"/>
  <c r="I371" i="3" a="1"/>
  <c r="I371" i="3"/>
  <c r="I372" i="3" a="1"/>
  <c r="I372" i="3"/>
  <c r="I373" i="3" a="1"/>
  <c r="I373" i="3"/>
  <c r="I374" i="3" a="1"/>
  <c r="I374" i="3"/>
  <c r="I375" i="3" a="1"/>
  <c r="I375" i="3"/>
  <c r="I376" i="3" a="1"/>
  <c r="I376" i="3"/>
  <c r="I377" i="3" a="1"/>
  <c r="I377" i="3"/>
  <c r="I378" i="3" a="1"/>
  <c r="I378" i="3"/>
  <c r="I379" i="3" a="1"/>
  <c r="I379" i="3"/>
  <c r="I380" i="3" a="1"/>
  <c r="I380" i="3"/>
  <c r="I381" i="3" a="1"/>
  <c r="I381" i="3"/>
  <c r="I382" i="3" a="1"/>
  <c r="I382" i="3"/>
  <c r="I383" i="3" a="1"/>
  <c r="I383" i="3"/>
  <c r="I384" i="3" a="1"/>
  <c r="I384" i="3"/>
  <c r="I385" i="3" a="1"/>
  <c r="I385" i="3"/>
  <c r="I386" i="3" a="1"/>
  <c r="I386" i="3"/>
  <c r="I387" i="3" a="1"/>
  <c r="I387" i="3"/>
  <c r="I388" i="3" a="1"/>
  <c r="I388" i="3"/>
  <c r="I389" i="3" a="1"/>
  <c r="I389" i="3"/>
  <c r="I390" i="3" a="1"/>
  <c r="I390" i="3"/>
  <c r="I391" i="3" a="1"/>
  <c r="I391" i="3"/>
  <c r="I392" i="3" a="1"/>
  <c r="I392" i="3"/>
  <c r="I393" i="3" a="1"/>
  <c r="I393" i="3"/>
  <c r="I394" i="3" a="1"/>
  <c r="I394" i="3"/>
  <c r="I395" i="3" a="1"/>
  <c r="I395" i="3"/>
  <c r="I396" i="3" a="1"/>
  <c r="I396" i="3"/>
  <c r="I397" i="3" a="1"/>
  <c r="I397" i="3"/>
  <c r="I398" i="3" a="1"/>
  <c r="I398" i="3"/>
  <c r="I399" i="3" a="1"/>
  <c r="I399" i="3"/>
  <c r="I400" i="3" a="1"/>
  <c r="I400" i="3"/>
  <c r="I401" i="3" a="1"/>
  <c r="I401" i="3"/>
  <c r="I402" i="3" a="1"/>
  <c r="I402" i="3"/>
  <c r="I403" i="3" a="1"/>
  <c r="I403" i="3"/>
  <c r="I404" i="3" a="1"/>
  <c r="I404" i="3"/>
  <c r="I405" i="3" a="1"/>
  <c r="I405" i="3"/>
  <c r="I406" i="3" a="1"/>
  <c r="I406" i="3"/>
  <c r="I407" i="3" a="1"/>
  <c r="I407" i="3"/>
  <c r="I408" i="3" a="1"/>
  <c r="I408" i="3"/>
  <c r="I409" i="3" a="1"/>
  <c r="I409" i="3"/>
  <c r="I410" i="3" a="1"/>
  <c r="I410" i="3"/>
  <c r="I411" i="3" a="1"/>
  <c r="I411" i="3"/>
  <c r="I412" i="3" a="1"/>
  <c r="I412" i="3"/>
  <c r="I413" i="3" a="1"/>
  <c r="I413" i="3"/>
  <c r="I414" i="3" a="1"/>
  <c r="I414" i="3"/>
  <c r="I415" i="3" a="1"/>
  <c r="I415" i="3"/>
  <c r="I416" i="3" a="1"/>
  <c r="I416" i="3"/>
  <c r="I417" i="3" a="1"/>
  <c r="I417" i="3"/>
  <c r="I418" i="3" a="1"/>
  <c r="I418" i="3"/>
  <c r="I419" i="3" a="1"/>
  <c r="I419" i="3"/>
  <c r="I420" i="3" a="1"/>
  <c r="I420" i="3"/>
  <c r="I421" i="3" a="1"/>
  <c r="I421" i="3"/>
  <c r="I422" i="3" a="1"/>
  <c r="I422" i="3"/>
  <c r="I423" i="3" a="1"/>
  <c r="I423" i="3"/>
  <c r="I424" i="3" a="1"/>
  <c r="I424" i="3"/>
  <c r="I425" i="3" a="1"/>
  <c r="I425" i="3"/>
  <c r="I426" i="3" a="1"/>
  <c r="I426" i="3"/>
  <c r="I427" i="3" a="1"/>
  <c r="I427" i="3"/>
  <c r="I428" i="3" a="1"/>
  <c r="I428" i="3"/>
  <c r="I429" i="3" a="1"/>
  <c r="I429" i="3"/>
  <c r="I430" i="3" a="1"/>
  <c r="I430" i="3"/>
  <c r="I431" i="3" a="1"/>
  <c r="I431" i="3"/>
  <c r="I432" i="3" a="1"/>
  <c r="I432" i="3"/>
  <c r="I433" i="3" a="1"/>
  <c r="I433" i="3"/>
  <c r="I434" i="3" a="1"/>
  <c r="I434" i="3"/>
  <c r="I435" i="3" a="1"/>
  <c r="I435" i="3"/>
  <c r="I436" i="3" a="1"/>
  <c r="I436" i="3"/>
  <c r="I437" i="3" a="1"/>
  <c r="I437" i="3"/>
  <c r="I438" i="3" a="1"/>
  <c r="I438" i="3"/>
  <c r="I439" i="3" a="1"/>
  <c r="I439" i="3"/>
  <c r="I440" i="3" a="1"/>
  <c r="I440" i="3"/>
  <c r="I441" i="3" a="1"/>
  <c r="I441" i="3"/>
  <c r="I442" i="3" a="1"/>
  <c r="I442" i="3"/>
  <c r="I443" i="3" a="1"/>
  <c r="I443" i="3"/>
  <c r="I444" i="3" a="1"/>
  <c r="I444" i="3"/>
  <c r="I445" i="3" a="1"/>
  <c r="I445" i="3"/>
  <c r="I446" i="3" a="1"/>
  <c r="I446" i="3"/>
  <c r="I447" i="3" a="1"/>
  <c r="I447" i="3"/>
  <c r="I448" i="3" a="1"/>
  <c r="I448" i="3"/>
  <c r="I449" i="3" a="1"/>
  <c r="I449" i="3"/>
  <c r="I450" i="3" a="1"/>
  <c r="I450" i="3"/>
  <c r="I451" i="3" a="1"/>
  <c r="I451" i="3"/>
  <c r="I452" i="3" a="1"/>
  <c r="I452" i="3"/>
  <c r="I453" i="3" a="1"/>
  <c r="I453" i="3"/>
  <c r="I454" i="3" a="1"/>
  <c r="I454" i="3"/>
  <c r="I455" i="3" a="1"/>
  <c r="I455" i="3"/>
  <c r="I456" i="3" a="1"/>
  <c r="I456" i="3"/>
  <c r="I457" i="3" a="1"/>
  <c r="I457" i="3"/>
  <c r="I458" i="3" a="1"/>
  <c r="I458" i="3"/>
  <c r="I459" i="3" a="1"/>
  <c r="I459" i="3"/>
  <c r="I460" i="3" a="1"/>
  <c r="I460" i="3"/>
  <c r="I461" i="3" a="1"/>
  <c r="I461" i="3"/>
  <c r="I462" i="3" a="1"/>
  <c r="I462" i="3"/>
  <c r="I463" i="3" a="1"/>
  <c r="I463" i="3"/>
  <c r="I464" i="3" a="1"/>
  <c r="I464" i="3"/>
  <c r="I465" i="3" a="1"/>
  <c r="I465" i="3"/>
  <c r="I466" i="3" a="1"/>
  <c r="I466" i="3"/>
  <c r="I467" i="3" a="1"/>
  <c r="I467" i="3"/>
  <c r="I468" i="3" a="1"/>
  <c r="I468" i="3"/>
  <c r="I469" i="3" a="1"/>
  <c r="I469" i="3"/>
  <c r="I470" i="3" a="1"/>
  <c r="I470" i="3"/>
  <c r="I471" i="3" a="1"/>
  <c r="I471" i="3"/>
  <c r="I472" i="3" a="1"/>
  <c r="I472" i="3"/>
  <c r="I473" i="3" a="1"/>
  <c r="I473" i="3"/>
  <c r="I474" i="3" a="1"/>
  <c r="I474" i="3"/>
  <c r="I475" i="3" a="1"/>
  <c r="I475" i="3"/>
  <c r="I476" i="3" a="1"/>
  <c r="I476" i="3"/>
  <c r="I477" i="3" a="1"/>
  <c r="I477" i="3"/>
  <c r="I478" i="3" a="1"/>
  <c r="I478" i="3"/>
  <c r="I479" i="3" a="1"/>
  <c r="I479" i="3"/>
  <c r="I480" i="3" a="1"/>
  <c r="I480" i="3"/>
  <c r="I481" i="3" a="1"/>
  <c r="I481" i="3"/>
  <c r="I482" i="3" a="1"/>
  <c r="I482" i="3"/>
  <c r="I483" i="3" a="1"/>
  <c r="I483" i="3"/>
  <c r="I484" i="3" a="1"/>
  <c r="I484" i="3"/>
  <c r="I485" i="3" a="1"/>
  <c r="I485" i="3"/>
  <c r="I486" i="3" a="1"/>
  <c r="I486" i="3"/>
  <c r="I487" i="3" a="1"/>
  <c r="I487" i="3"/>
  <c r="I488" i="3" a="1"/>
  <c r="I488" i="3"/>
  <c r="I489" i="3" a="1"/>
  <c r="I489" i="3"/>
  <c r="I490" i="3" a="1"/>
  <c r="I490" i="3"/>
  <c r="I491" i="3" a="1"/>
  <c r="I491" i="3"/>
  <c r="I492" i="3" a="1"/>
  <c r="I492" i="3"/>
  <c r="I493" i="3" a="1"/>
  <c r="I493" i="3"/>
  <c r="I494" i="3" a="1"/>
  <c r="I494" i="3"/>
  <c r="I495" i="3" a="1"/>
  <c r="I495" i="3"/>
  <c r="I496" i="3" a="1"/>
  <c r="I496" i="3"/>
  <c r="I497" i="3" a="1"/>
  <c r="I497" i="3"/>
  <c r="I498" i="3" a="1"/>
  <c r="I498" i="3"/>
  <c r="I499" i="3" a="1"/>
  <c r="I499" i="3"/>
  <c r="I500" i="3" a="1"/>
  <c r="I500" i="3"/>
  <c r="I501" i="3" a="1"/>
  <c r="I501" i="3"/>
  <c r="I502" i="3" a="1"/>
  <c r="I502" i="3"/>
  <c r="I503" i="3" a="1"/>
  <c r="I503" i="3"/>
  <c r="I504" i="3" a="1"/>
  <c r="I504" i="3"/>
  <c r="I505" i="3" a="1"/>
  <c r="I505" i="3"/>
  <c r="H2" i="3" a="1"/>
  <c r="H2" i="3" s="1"/>
  <c r="H3" i="3" a="1"/>
  <c r="H3" i="3"/>
  <c r="H4" i="3" a="1"/>
  <c r="H4" i="3"/>
  <c r="H5" i="3" a="1"/>
  <c r="H5" i="3"/>
  <c r="H6" i="3" a="1"/>
  <c r="H6" i="3" s="1"/>
  <c r="H7" i="3" a="1"/>
  <c r="H7" i="3"/>
  <c r="H8" i="3" a="1"/>
  <c r="H8" i="3"/>
  <c r="H9" i="3" a="1"/>
  <c r="H9" i="3"/>
  <c r="H10" i="3" a="1"/>
  <c r="H10" i="3" s="1"/>
  <c r="H11" i="3" a="1"/>
  <c r="H11" i="3"/>
  <c r="H12" i="3" a="1"/>
  <c r="H12" i="3"/>
  <c r="H13" i="3" a="1"/>
  <c r="H13" i="3"/>
  <c r="H14" i="3" a="1"/>
  <c r="H14" i="3" s="1"/>
  <c r="H15" i="3" a="1"/>
  <c r="H15" i="3"/>
  <c r="H16" i="3" a="1"/>
  <c r="H16" i="3"/>
  <c r="H17" i="3" a="1"/>
  <c r="H17" i="3"/>
  <c r="H18" i="3" a="1"/>
  <c r="H18" i="3" s="1"/>
  <c r="H19" i="3" a="1"/>
  <c r="H19" i="3"/>
  <c r="H20" i="3" a="1"/>
  <c r="H20" i="3"/>
  <c r="H21" i="3" a="1"/>
  <c r="H21" i="3"/>
  <c r="H22" i="3" a="1"/>
  <c r="H22" i="3" s="1"/>
  <c r="H23" i="3" a="1"/>
  <c r="H23" i="3"/>
  <c r="H24" i="3" a="1"/>
  <c r="H24" i="3"/>
  <c r="H25" i="3" a="1"/>
  <c r="H25" i="3"/>
  <c r="H26" i="3" a="1"/>
  <c r="H26" i="3" s="1"/>
  <c r="H27" i="3" a="1"/>
  <c r="H27" i="3"/>
  <c r="H28" i="3" a="1"/>
  <c r="H28" i="3"/>
  <c r="H29" i="3" a="1"/>
  <c r="H29" i="3"/>
  <c r="H30" i="3" a="1"/>
  <c r="H30" i="3" s="1"/>
  <c r="H31" i="3" a="1"/>
  <c r="H31" i="3"/>
  <c r="H32" i="3" a="1"/>
  <c r="H32" i="3"/>
  <c r="H33" i="3" a="1"/>
  <c r="H33" i="3"/>
  <c r="H34" i="3" a="1"/>
  <c r="H34" i="3" s="1"/>
  <c r="H35" i="3" a="1"/>
  <c r="H35" i="3"/>
  <c r="H36" i="3" a="1"/>
  <c r="H36" i="3"/>
  <c r="H37" i="3" a="1"/>
  <c r="H37" i="3"/>
  <c r="H38" i="3" a="1"/>
  <c r="H38" i="3" s="1"/>
  <c r="H39" i="3" a="1"/>
  <c r="H39" i="3"/>
  <c r="H40" i="3" a="1"/>
  <c r="H40" i="3"/>
  <c r="H41" i="3" a="1"/>
  <c r="H41" i="3"/>
  <c r="H42" i="3" a="1"/>
  <c r="H42" i="3" s="1"/>
  <c r="H43" i="3" a="1"/>
  <c r="H43" i="3"/>
  <c r="H44" i="3" a="1"/>
  <c r="H44" i="3"/>
  <c r="H45" i="3" a="1"/>
  <c r="H45" i="3"/>
  <c r="H46" i="3" a="1"/>
  <c r="H46" i="3" s="1"/>
  <c r="H47" i="3" a="1"/>
  <c r="H47" i="3"/>
  <c r="H48" i="3" a="1"/>
  <c r="H48" i="3"/>
  <c r="H49" i="3" a="1"/>
  <c r="H49" i="3"/>
  <c r="H50" i="3" a="1"/>
  <c r="H50" i="3" s="1"/>
  <c r="H51" i="3" a="1"/>
  <c r="H51" i="3"/>
  <c r="H52" i="3" a="1"/>
  <c r="H52" i="3"/>
  <c r="H53" i="3" a="1"/>
  <c r="H53" i="3"/>
  <c r="H54" i="3" a="1"/>
  <c r="H54" i="3" s="1"/>
  <c r="H55" i="3" a="1"/>
  <c r="H55" i="3"/>
  <c r="H56" i="3" a="1"/>
  <c r="H56" i="3"/>
  <c r="H57" i="3" a="1"/>
  <c r="H57" i="3"/>
  <c r="H58" i="3" a="1"/>
  <c r="H58" i="3" s="1"/>
  <c r="H59" i="3" a="1"/>
  <c r="H59" i="3"/>
  <c r="H60" i="3" a="1"/>
  <c r="H60" i="3"/>
  <c r="H61" i="3" a="1"/>
  <c r="H61" i="3"/>
  <c r="H62" i="3" a="1"/>
  <c r="H62" i="3" s="1"/>
  <c r="H63" i="3" a="1"/>
  <c r="H63" i="3"/>
  <c r="H64" i="3" a="1"/>
  <c r="H64" i="3"/>
  <c r="H65" i="3" a="1"/>
  <c r="H65" i="3"/>
  <c r="H66" i="3" a="1"/>
  <c r="H66" i="3" s="1"/>
  <c r="H67" i="3" a="1"/>
  <c r="H67" i="3"/>
  <c r="H68" i="3" a="1"/>
  <c r="H68" i="3"/>
  <c r="H69" i="3" a="1"/>
  <c r="H69" i="3"/>
  <c r="H70" i="3" a="1"/>
  <c r="H70" i="3" s="1"/>
  <c r="H71" i="3" a="1"/>
  <c r="H71" i="3"/>
  <c r="H72" i="3" a="1"/>
  <c r="H72" i="3"/>
  <c r="H73" i="3" a="1"/>
  <c r="H73" i="3"/>
  <c r="H74" i="3" a="1"/>
  <c r="H74" i="3" s="1"/>
  <c r="H75" i="3" a="1"/>
  <c r="H75" i="3"/>
  <c r="H76" i="3" a="1"/>
  <c r="H76" i="3"/>
  <c r="H77" i="3" a="1"/>
  <c r="H77" i="3"/>
  <c r="H78" i="3" a="1"/>
  <c r="H78" i="3" s="1"/>
  <c r="H79" i="3" a="1"/>
  <c r="H79" i="3"/>
  <c r="H80" i="3" a="1"/>
  <c r="H80" i="3"/>
  <c r="H81" i="3" a="1"/>
  <c r="H81" i="3"/>
  <c r="H82" i="3" a="1"/>
  <c r="H82" i="3" s="1"/>
  <c r="H83" i="3" a="1"/>
  <c r="H83" i="3"/>
  <c r="H84" i="3" a="1"/>
  <c r="H84" i="3"/>
  <c r="H85" i="3" a="1"/>
  <c r="H85" i="3"/>
  <c r="H86" i="3" a="1"/>
  <c r="H86" i="3" s="1"/>
  <c r="H87" i="3" a="1"/>
  <c r="H87" i="3"/>
  <c r="H88" i="3" a="1"/>
  <c r="H88" i="3"/>
  <c r="H89" i="3" a="1"/>
  <c r="H89" i="3"/>
  <c r="H90" i="3" a="1"/>
  <c r="H90" i="3" s="1"/>
  <c r="H91" i="3" a="1"/>
  <c r="H91" i="3"/>
  <c r="H92" i="3" a="1"/>
  <c r="H92" i="3"/>
  <c r="H93" i="3" a="1"/>
  <c r="H93" i="3"/>
  <c r="H94" i="3" a="1"/>
  <c r="H94" i="3" s="1"/>
  <c r="H95" i="3" a="1"/>
  <c r="H95" i="3"/>
  <c r="H96" i="3" a="1"/>
  <c r="H96" i="3"/>
  <c r="H97" i="3" a="1"/>
  <c r="H97" i="3"/>
  <c r="H98" i="3" a="1"/>
  <c r="H98" i="3" s="1"/>
  <c r="H99" i="3" a="1"/>
  <c r="H99" i="3"/>
  <c r="H100" i="3" a="1"/>
  <c r="H100" i="3"/>
  <c r="H101" i="3" a="1"/>
  <c r="H101" i="3"/>
  <c r="H102" i="3" a="1"/>
  <c r="H102" i="3" s="1"/>
  <c r="H103" i="3" a="1"/>
  <c r="H103" i="3"/>
  <c r="H104" i="3" a="1"/>
  <c r="H104" i="3"/>
  <c r="H105" i="3" a="1"/>
  <c r="H105" i="3"/>
  <c r="H106" i="3" a="1"/>
  <c r="H106" i="3" s="1"/>
  <c r="H107" i="3" a="1"/>
  <c r="H107" i="3"/>
  <c r="H108" i="3" a="1"/>
  <c r="H108" i="3"/>
  <c r="H109" i="3" a="1"/>
  <c r="H109" i="3"/>
  <c r="H110" i="3" a="1"/>
  <c r="H110" i="3" s="1"/>
  <c r="H111" i="3" a="1"/>
  <c r="H111" i="3"/>
  <c r="H112" i="3" a="1"/>
  <c r="H112" i="3"/>
  <c r="H113" i="3" a="1"/>
  <c r="H113" i="3"/>
  <c r="H114" i="3" a="1"/>
  <c r="H114" i="3" s="1"/>
  <c r="H115" i="3" a="1"/>
  <c r="H115" i="3"/>
  <c r="H116" i="3" a="1"/>
  <c r="H116" i="3"/>
  <c r="H117" i="3" a="1"/>
  <c r="H117" i="3"/>
  <c r="H118" i="3" a="1"/>
  <c r="H118" i="3" s="1"/>
  <c r="H119" i="3" a="1"/>
  <c r="H119" i="3"/>
  <c r="H120" i="3" a="1"/>
  <c r="H120" i="3"/>
  <c r="H121" i="3" a="1"/>
  <c r="H121" i="3"/>
  <c r="H122" i="3" a="1"/>
  <c r="H122" i="3" s="1"/>
  <c r="H123" i="3" a="1"/>
  <c r="H123" i="3"/>
  <c r="H124" i="3" a="1"/>
  <c r="H124" i="3"/>
  <c r="H125" i="3" a="1"/>
  <c r="H125" i="3"/>
  <c r="H126" i="3" a="1"/>
  <c r="H126" i="3" s="1"/>
  <c r="H127" i="3" a="1"/>
  <c r="H127" i="3"/>
  <c r="H128" i="3" a="1"/>
  <c r="H128" i="3"/>
  <c r="H129" i="3" a="1"/>
  <c r="H129" i="3"/>
  <c r="H130" i="3" a="1"/>
  <c r="H130" i="3" s="1"/>
  <c r="H131" i="3" a="1"/>
  <c r="H131" i="3"/>
  <c r="H132" i="3" a="1"/>
  <c r="H132" i="3"/>
  <c r="H133" i="3" a="1"/>
  <c r="H133" i="3"/>
  <c r="H134" i="3" a="1"/>
  <c r="H134" i="3" s="1"/>
  <c r="H135" i="3" a="1"/>
  <c r="H135" i="3"/>
  <c r="H136" i="3" a="1"/>
  <c r="H136" i="3"/>
  <c r="H137" i="3" a="1"/>
  <c r="H137" i="3"/>
  <c r="H138" i="3" a="1"/>
  <c r="H138" i="3" s="1"/>
  <c r="H139" i="3" a="1"/>
  <c r="H139" i="3"/>
  <c r="H140" i="3" a="1"/>
  <c r="H140" i="3"/>
  <c r="H141" i="3" a="1"/>
  <c r="H141" i="3"/>
  <c r="H142" i="3" a="1"/>
  <c r="H142" i="3" s="1"/>
  <c r="H143" i="3" a="1"/>
  <c r="H143" i="3"/>
  <c r="H144" i="3" a="1"/>
  <c r="H144" i="3"/>
  <c r="H145" i="3" a="1"/>
  <c r="H145" i="3"/>
  <c r="H146" i="3" a="1"/>
  <c r="H146" i="3" s="1"/>
  <c r="H147" i="3" a="1"/>
  <c r="H147" i="3"/>
  <c r="H148" i="3" a="1"/>
  <c r="H148" i="3"/>
  <c r="H149" i="3" a="1"/>
  <c r="H149" i="3"/>
  <c r="H150" i="3" a="1"/>
  <c r="H150" i="3" s="1"/>
  <c r="H151" i="3" a="1"/>
  <c r="H151" i="3"/>
  <c r="H152" i="3" a="1"/>
  <c r="H152" i="3"/>
  <c r="H153" i="3" a="1"/>
  <c r="H153" i="3"/>
  <c r="H154" i="3" a="1"/>
  <c r="H154" i="3" s="1"/>
  <c r="H155" i="3" a="1"/>
  <c r="H155" i="3"/>
  <c r="H156" i="3" a="1"/>
  <c r="H156" i="3"/>
  <c r="H157" i="3" a="1"/>
  <c r="H157" i="3"/>
  <c r="H158" i="3" a="1"/>
  <c r="H158" i="3" s="1"/>
  <c r="H159" i="3" a="1"/>
  <c r="H159" i="3"/>
  <c r="H160" i="3" a="1"/>
  <c r="H160" i="3"/>
  <c r="H161" i="3" a="1"/>
  <c r="H161" i="3"/>
  <c r="H162" i="3" a="1"/>
  <c r="H162" i="3" s="1"/>
  <c r="H163" i="3" a="1"/>
  <c r="H163" i="3"/>
  <c r="H164" i="3" a="1"/>
  <c r="H164" i="3"/>
  <c r="H165" i="3" a="1"/>
  <c r="H165" i="3"/>
  <c r="H166" i="3" a="1"/>
  <c r="H166" i="3" s="1"/>
  <c r="H167" i="3" a="1"/>
  <c r="H167" i="3"/>
  <c r="H168" i="3" a="1"/>
  <c r="H168" i="3"/>
  <c r="H169" i="3" a="1"/>
  <c r="H169" i="3"/>
  <c r="H170" i="3" a="1"/>
  <c r="H170" i="3" s="1"/>
  <c r="H171" i="3" a="1"/>
  <c r="H171" i="3"/>
  <c r="H172" i="3" a="1"/>
  <c r="H172" i="3"/>
  <c r="H173" i="3" a="1"/>
  <c r="H173" i="3"/>
  <c r="H174" i="3" a="1"/>
  <c r="H174" i="3" s="1"/>
  <c r="H175" i="3" a="1"/>
  <c r="H175" i="3"/>
  <c r="H176" i="3" a="1"/>
  <c r="H176" i="3"/>
  <c r="H177" i="3" a="1"/>
  <c r="H177" i="3"/>
  <c r="H178" i="3" a="1"/>
  <c r="H178" i="3" s="1"/>
  <c r="H179" i="3" a="1"/>
  <c r="H179" i="3"/>
  <c r="H180" i="3" a="1"/>
  <c r="H180" i="3"/>
  <c r="H181" i="3" a="1"/>
  <c r="H181" i="3"/>
  <c r="H182" i="3" a="1"/>
  <c r="H182" i="3" s="1"/>
  <c r="H183" i="3" a="1"/>
  <c r="H183" i="3"/>
  <c r="H184" i="3" a="1"/>
  <c r="H184" i="3"/>
  <c r="H185" i="3" a="1"/>
  <c r="H185" i="3"/>
  <c r="H186" i="3" a="1"/>
  <c r="H186" i="3" s="1"/>
  <c r="H187" i="3" a="1"/>
  <c r="H187" i="3"/>
  <c r="H188" i="3" a="1"/>
  <c r="H188" i="3"/>
  <c r="H189" i="3" a="1"/>
  <c r="H189" i="3"/>
  <c r="H190" i="3" a="1"/>
  <c r="H190" i="3" s="1"/>
  <c r="H191" i="3" a="1"/>
  <c r="H191" i="3"/>
  <c r="H192" i="3" a="1"/>
  <c r="H192" i="3"/>
  <c r="H193" i="3" a="1"/>
  <c r="H193" i="3"/>
  <c r="H194" i="3" a="1"/>
  <c r="H194" i="3" s="1"/>
  <c r="H195" i="3" a="1"/>
  <c r="H195" i="3"/>
  <c r="H196" i="3" a="1"/>
  <c r="H196" i="3"/>
  <c r="H197" i="3" a="1"/>
  <c r="H197" i="3"/>
  <c r="H198" i="3" a="1"/>
  <c r="H198" i="3" s="1"/>
  <c r="H199" i="3" a="1"/>
  <c r="H199" i="3"/>
  <c r="H200" i="3" a="1"/>
  <c r="H200" i="3"/>
  <c r="H201" i="3" a="1"/>
  <c r="H201" i="3"/>
  <c r="H202" i="3" a="1"/>
  <c r="H202" i="3" s="1"/>
  <c r="H203" i="3" a="1"/>
  <c r="H203" i="3"/>
  <c r="H204" i="3" a="1"/>
  <c r="H204" i="3"/>
  <c r="H205" i="3" a="1"/>
  <c r="H205" i="3"/>
  <c r="H206" i="3" a="1"/>
  <c r="H206" i="3" s="1"/>
  <c r="H207" i="3" a="1"/>
  <c r="H207" i="3"/>
  <c r="H208" i="3" a="1"/>
  <c r="H208" i="3"/>
  <c r="H209" i="3" a="1"/>
  <c r="H209" i="3"/>
  <c r="H210" i="3" a="1"/>
  <c r="H210" i="3" s="1"/>
  <c r="H211" i="3" a="1"/>
  <c r="H211" i="3"/>
  <c r="H212" i="3" a="1"/>
  <c r="H212" i="3"/>
  <c r="H213" i="3" a="1"/>
  <c r="H213" i="3"/>
  <c r="H214" i="3" a="1"/>
  <c r="H214" i="3" s="1"/>
  <c r="H215" i="3" a="1"/>
  <c r="H215" i="3"/>
  <c r="H216" i="3" a="1"/>
  <c r="H216" i="3"/>
  <c r="H217" i="3" a="1"/>
  <c r="H217" i="3"/>
  <c r="H218" i="3" a="1"/>
  <c r="H218" i="3" s="1"/>
  <c r="H219" i="3" a="1"/>
  <c r="H219" i="3"/>
  <c r="H220" i="3" a="1"/>
  <c r="H220" i="3"/>
  <c r="H221" i="3" a="1"/>
  <c r="H221" i="3"/>
  <c r="H222" i="3" a="1"/>
  <c r="H222" i="3" s="1"/>
  <c r="H223" i="3" a="1"/>
  <c r="H223" i="3"/>
  <c r="H224" i="3" a="1"/>
  <c r="H224" i="3"/>
  <c r="H225" i="3" a="1"/>
  <c r="H225" i="3"/>
  <c r="H226" i="3" a="1"/>
  <c r="H226" i="3" s="1"/>
  <c r="H227" i="3" a="1"/>
  <c r="H227" i="3"/>
  <c r="H228" i="3" a="1"/>
  <c r="H228" i="3"/>
  <c r="H229" i="3" a="1"/>
  <c r="H229" i="3"/>
  <c r="H230" i="3" a="1"/>
  <c r="H230" i="3" s="1"/>
  <c r="H231" i="3" a="1"/>
  <c r="H231" i="3"/>
  <c r="H232" i="3" a="1"/>
  <c r="H232" i="3"/>
  <c r="H233" i="3" a="1"/>
  <c r="H233" i="3"/>
  <c r="H234" i="3" a="1"/>
  <c r="H234" i="3" s="1"/>
  <c r="H235" i="3" a="1"/>
  <c r="H235" i="3"/>
  <c r="H236" i="3" a="1"/>
  <c r="H236" i="3"/>
  <c r="H237" i="3" a="1"/>
  <c r="H237" i="3"/>
  <c r="H238" i="3" a="1"/>
  <c r="H238" i="3" s="1"/>
  <c r="H239" i="3" a="1"/>
  <c r="H239" i="3"/>
  <c r="H240" i="3" a="1"/>
  <c r="H240" i="3"/>
  <c r="H241" i="3" a="1"/>
  <c r="H241" i="3"/>
  <c r="H242" i="3" a="1"/>
  <c r="H242" i="3" s="1"/>
  <c r="H243" i="3" a="1"/>
  <c r="H243" i="3"/>
  <c r="H244" i="3" a="1"/>
  <c r="H244" i="3"/>
  <c r="H245" i="3" a="1"/>
  <c r="H245" i="3"/>
  <c r="H246" i="3" a="1"/>
  <c r="H246" i="3" s="1"/>
  <c r="H247" i="3" a="1"/>
  <c r="H247" i="3"/>
  <c r="H248" i="3" a="1"/>
  <c r="H248" i="3"/>
  <c r="H249" i="3" a="1"/>
  <c r="H249" i="3"/>
  <c r="H250" i="3" a="1"/>
  <c r="H250" i="3" s="1"/>
  <c r="H251" i="3" a="1"/>
  <c r="H251" i="3"/>
  <c r="H252" i="3" a="1"/>
  <c r="H252" i="3"/>
  <c r="H253" i="3" a="1"/>
  <c r="H253" i="3"/>
  <c r="H254" i="3" a="1"/>
  <c r="H254" i="3" s="1"/>
  <c r="H255" i="3" a="1"/>
  <c r="H255" i="3"/>
  <c r="H256" i="3" a="1"/>
  <c r="H256" i="3"/>
  <c r="H257" i="3" a="1"/>
  <c r="H257" i="3"/>
  <c r="H258" i="3" a="1"/>
  <c r="H258" i="3" s="1"/>
  <c r="H259" i="3" a="1"/>
  <c r="H259" i="3"/>
  <c r="H260" i="3" a="1"/>
  <c r="H260" i="3"/>
  <c r="H261" i="3" a="1"/>
  <c r="H261" i="3"/>
  <c r="H262" i="3" a="1"/>
  <c r="H262" i="3" s="1"/>
  <c r="H263" i="3" a="1"/>
  <c r="H263" i="3"/>
  <c r="H264" i="3" a="1"/>
  <c r="H264" i="3"/>
  <c r="H265" i="3" a="1"/>
  <c r="H265" i="3"/>
  <c r="H266" i="3" a="1"/>
  <c r="H266" i="3" s="1"/>
  <c r="H267" i="3" a="1"/>
  <c r="H267" i="3"/>
  <c r="H268" i="3" a="1"/>
  <c r="H268" i="3"/>
  <c r="H269" i="3" a="1"/>
  <c r="H269" i="3"/>
  <c r="H270" i="3" a="1"/>
  <c r="H270" i="3" s="1"/>
  <c r="H271" i="3" a="1"/>
  <c r="H271" i="3"/>
  <c r="H272" i="3" a="1"/>
  <c r="H272" i="3"/>
  <c r="H273" i="3" a="1"/>
  <c r="H273" i="3"/>
  <c r="H274" i="3" a="1"/>
  <c r="H274" i="3" s="1"/>
  <c r="H275" i="3" a="1"/>
  <c r="H275" i="3"/>
  <c r="H276" i="3" a="1"/>
  <c r="H276" i="3"/>
  <c r="H277" i="3" a="1"/>
  <c r="H277" i="3"/>
  <c r="H278" i="3" a="1"/>
  <c r="H278" i="3" s="1"/>
  <c r="H279" i="3" a="1"/>
  <c r="H279" i="3"/>
  <c r="H280" i="3" a="1"/>
  <c r="H280" i="3"/>
  <c r="H281" i="3" a="1"/>
  <c r="H281" i="3"/>
  <c r="H282" i="3" a="1"/>
  <c r="H282" i="3" s="1"/>
  <c r="H283" i="3" a="1"/>
  <c r="H283" i="3"/>
  <c r="H284" i="3" a="1"/>
  <c r="H284" i="3"/>
  <c r="H285" i="3" a="1"/>
  <c r="H285" i="3"/>
  <c r="H286" i="3" a="1"/>
  <c r="H286" i="3" s="1"/>
  <c r="H287" i="3" a="1"/>
  <c r="H287" i="3"/>
  <c r="H288" i="3" a="1"/>
  <c r="H288" i="3"/>
  <c r="H289" i="3" a="1"/>
  <c r="H289" i="3"/>
  <c r="H290" i="3" a="1"/>
  <c r="H290" i="3" s="1"/>
  <c r="H291" i="3" a="1"/>
  <c r="H291" i="3"/>
  <c r="H292" i="3" a="1"/>
  <c r="H292" i="3"/>
  <c r="H293" i="3" a="1"/>
  <c r="H293" i="3"/>
  <c r="H294" i="3" a="1"/>
  <c r="H294" i="3" s="1"/>
  <c r="H295" i="3" a="1"/>
  <c r="H295" i="3"/>
  <c r="H296" i="3" a="1"/>
  <c r="H296" i="3"/>
  <c r="H297" i="3" a="1"/>
  <c r="H297" i="3"/>
  <c r="H298" i="3" a="1"/>
  <c r="H298" i="3" s="1"/>
  <c r="H299" i="3" a="1"/>
  <c r="H299" i="3"/>
  <c r="H300" i="3" a="1"/>
  <c r="H300" i="3"/>
  <c r="H301" i="3" a="1"/>
  <c r="H301" i="3"/>
  <c r="H302" i="3" a="1"/>
  <c r="H302" i="3" s="1"/>
  <c r="H303" i="3" a="1"/>
  <c r="H303" i="3"/>
  <c r="H304" i="3" a="1"/>
  <c r="H304" i="3"/>
  <c r="H305" i="3" a="1"/>
  <c r="H305" i="3"/>
  <c r="H306" i="3" a="1"/>
  <c r="H306" i="3" s="1"/>
  <c r="H307" i="3" a="1"/>
  <c r="H307" i="3"/>
  <c r="H308" i="3" a="1"/>
  <c r="H308" i="3"/>
  <c r="H309" i="3" a="1"/>
  <c r="H309" i="3"/>
  <c r="H310" i="3" a="1"/>
  <c r="H310" i="3" s="1"/>
  <c r="H311" i="3" a="1"/>
  <c r="H311" i="3"/>
  <c r="H312" i="3" a="1"/>
  <c r="H312" i="3"/>
  <c r="H313" i="3" a="1"/>
  <c r="H313" i="3"/>
  <c r="H314" i="3" a="1"/>
  <c r="H314" i="3" s="1"/>
  <c r="H315" i="3" a="1"/>
  <c r="H315" i="3"/>
  <c r="H316" i="3" a="1"/>
  <c r="H316" i="3"/>
  <c r="H317" i="3" a="1"/>
  <c r="H317" i="3"/>
  <c r="H318" i="3" a="1"/>
  <c r="H318" i="3" s="1"/>
  <c r="H319" i="3" a="1"/>
  <c r="H319" i="3"/>
  <c r="H320" i="3" a="1"/>
  <c r="H320" i="3"/>
  <c r="H321" i="3" a="1"/>
  <c r="H321" i="3"/>
  <c r="H322" i="3" a="1"/>
  <c r="H322" i="3" s="1"/>
  <c r="H323" i="3" a="1"/>
  <c r="H323" i="3"/>
  <c r="H324" i="3" a="1"/>
  <c r="H324" i="3"/>
  <c r="H325" i="3" a="1"/>
  <c r="H325" i="3"/>
  <c r="H326" i="3" a="1"/>
  <c r="H326" i="3" s="1"/>
  <c r="H327" i="3" a="1"/>
  <c r="H327" i="3"/>
  <c r="H328" i="3" a="1"/>
  <c r="H328" i="3"/>
  <c r="H329" i="3" a="1"/>
  <c r="H329" i="3"/>
  <c r="H330" i="3" a="1"/>
  <c r="H330" i="3" s="1"/>
  <c r="H331" i="3" a="1"/>
  <c r="H331" i="3"/>
  <c r="H332" i="3" a="1"/>
  <c r="H332" i="3"/>
  <c r="H333" i="3" a="1"/>
  <c r="H333" i="3"/>
  <c r="H334" i="3" a="1"/>
  <c r="H334" i="3" s="1"/>
  <c r="H335" i="3" a="1"/>
  <c r="H335" i="3"/>
  <c r="H336" i="3" a="1"/>
  <c r="H336" i="3"/>
  <c r="H337" i="3" a="1"/>
  <c r="H337" i="3"/>
  <c r="H338" i="3" a="1"/>
  <c r="H338" i="3" s="1"/>
  <c r="H339" i="3" a="1"/>
  <c r="H339" i="3"/>
  <c r="H340" i="3" a="1"/>
  <c r="H340" i="3"/>
  <c r="H341" i="3" a="1"/>
  <c r="H341" i="3"/>
  <c r="H342" i="3" a="1"/>
  <c r="H342" i="3"/>
  <c r="H343" i="3" a="1"/>
  <c r="H343" i="3"/>
  <c r="H344" i="3" a="1"/>
  <c r="H344" i="3"/>
  <c r="H345" i="3" a="1"/>
  <c r="H345" i="3"/>
  <c r="H346" i="3" a="1"/>
  <c r="H346" i="3"/>
  <c r="H347" i="3" a="1"/>
  <c r="H347" i="3"/>
  <c r="H348" i="3" a="1"/>
  <c r="H348" i="3"/>
  <c r="H349" i="3" a="1"/>
  <c r="H349" i="3"/>
  <c r="H350" i="3" a="1"/>
  <c r="H350" i="3"/>
  <c r="H351" i="3" a="1"/>
  <c r="H351" i="3"/>
  <c r="H352" i="3" a="1"/>
  <c r="H352" i="3"/>
  <c r="H353" i="3" a="1"/>
  <c r="H353" i="3"/>
  <c r="H354" i="3" a="1"/>
  <c r="H354" i="3"/>
  <c r="H355" i="3" a="1"/>
  <c r="H355" i="3"/>
  <c r="H356" i="3" a="1"/>
  <c r="H356" i="3"/>
  <c r="H357" i="3" a="1"/>
  <c r="H357" i="3"/>
  <c r="H358" i="3" a="1"/>
  <c r="H358" i="3"/>
  <c r="H359" i="3" a="1"/>
  <c r="H359" i="3"/>
  <c r="H360" i="3" a="1"/>
  <c r="H360" i="3"/>
  <c r="H361" i="3" a="1"/>
  <c r="H361" i="3"/>
  <c r="H362" i="3" a="1"/>
  <c r="H362" i="3"/>
  <c r="H363" i="3" a="1"/>
  <c r="H363" i="3"/>
  <c r="H364" i="3" a="1"/>
  <c r="H364" i="3"/>
  <c r="H365" i="3" a="1"/>
  <c r="H365" i="3"/>
  <c r="H366" i="3" a="1"/>
  <c r="H366" i="3"/>
  <c r="H367" i="3" a="1"/>
  <c r="H367" i="3"/>
  <c r="H368" i="3" a="1"/>
  <c r="H368" i="3"/>
  <c r="H369" i="3" a="1"/>
  <c r="H369" i="3"/>
  <c r="H370" i="3" a="1"/>
  <c r="H370" i="3"/>
  <c r="H371" i="3" a="1"/>
  <c r="H371" i="3"/>
  <c r="H372" i="3" a="1"/>
  <c r="H372" i="3"/>
  <c r="H373" i="3" a="1"/>
  <c r="H373" i="3"/>
  <c r="H374" i="3" a="1"/>
  <c r="H374" i="3"/>
  <c r="H375" i="3" a="1"/>
  <c r="H375" i="3"/>
  <c r="H376" i="3" a="1"/>
  <c r="H376" i="3"/>
  <c r="H377" i="3" a="1"/>
  <c r="H377" i="3"/>
  <c r="H378" i="3" a="1"/>
  <c r="H378" i="3"/>
  <c r="H379" i="3" a="1"/>
  <c r="H379" i="3"/>
  <c r="H380" i="3" a="1"/>
  <c r="H380" i="3"/>
  <c r="H381" i="3" a="1"/>
  <c r="H381" i="3"/>
  <c r="H382" i="3" a="1"/>
  <c r="H382" i="3"/>
  <c r="H383" i="3" a="1"/>
  <c r="H383" i="3"/>
  <c r="H384" i="3" a="1"/>
  <c r="H384" i="3"/>
  <c r="H385" i="3" a="1"/>
  <c r="H385" i="3"/>
  <c r="H386" i="3" a="1"/>
  <c r="H386" i="3"/>
  <c r="H387" i="3" a="1"/>
  <c r="H387" i="3"/>
  <c r="H388" i="3" a="1"/>
  <c r="H388" i="3"/>
  <c r="H389" i="3" a="1"/>
  <c r="H389" i="3"/>
  <c r="H390" i="3" a="1"/>
  <c r="H390" i="3"/>
  <c r="H391" i="3" a="1"/>
  <c r="H391" i="3"/>
  <c r="H392" i="3" a="1"/>
  <c r="H392" i="3"/>
  <c r="H393" i="3" a="1"/>
  <c r="H393" i="3"/>
  <c r="H394" i="3" a="1"/>
  <c r="H394" i="3"/>
  <c r="H395" i="3" a="1"/>
  <c r="H395" i="3"/>
  <c r="H396" i="3" a="1"/>
  <c r="H396" i="3"/>
  <c r="H397" i="3" a="1"/>
  <c r="H397" i="3"/>
  <c r="H398" i="3" a="1"/>
  <c r="H398" i="3"/>
  <c r="H399" i="3" a="1"/>
  <c r="H399" i="3"/>
  <c r="H400" i="3" a="1"/>
  <c r="H400" i="3"/>
  <c r="H401" i="3" a="1"/>
  <c r="H401" i="3"/>
  <c r="H402" i="3" a="1"/>
  <c r="H402" i="3"/>
  <c r="H403" i="3" a="1"/>
  <c r="H403" i="3"/>
  <c r="H404" i="3" a="1"/>
  <c r="H404" i="3"/>
  <c r="H405" i="3" a="1"/>
  <c r="H405" i="3"/>
  <c r="H406" i="3" a="1"/>
  <c r="H406" i="3"/>
  <c r="H407" i="3" a="1"/>
  <c r="H407" i="3"/>
  <c r="H408" i="3" a="1"/>
  <c r="H408" i="3"/>
  <c r="H409" i="3" a="1"/>
  <c r="H409" i="3"/>
  <c r="H410" i="3" a="1"/>
  <c r="H410" i="3"/>
  <c r="H411" i="3" a="1"/>
  <c r="H411" i="3"/>
  <c r="H412" i="3" a="1"/>
  <c r="H412" i="3"/>
  <c r="H413" i="3" a="1"/>
  <c r="H413" i="3"/>
  <c r="H414" i="3" a="1"/>
  <c r="H414" i="3"/>
  <c r="H415" i="3" a="1"/>
  <c r="H415" i="3"/>
  <c r="H416" i="3" a="1"/>
  <c r="H416" i="3"/>
  <c r="H417" i="3" a="1"/>
  <c r="H417" i="3"/>
  <c r="H418" i="3" a="1"/>
  <c r="H418" i="3"/>
  <c r="H419" i="3" a="1"/>
  <c r="H419" i="3"/>
  <c r="H420" i="3" a="1"/>
  <c r="H420" i="3"/>
  <c r="H421" i="3" a="1"/>
  <c r="H421" i="3"/>
  <c r="H422" i="3" a="1"/>
  <c r="H422" i="3"/>
  <c r="H423" i="3" a="1"/>
  <c r="H423" i="3"/>
  <c r="H424" i="3" a="1"/>
  <c r="H424" i="3"/>
  <c r="H425" i="3" a="1"/>
  <c r="H425" i="3"/>
  <c r="H426" i="3" a="1"/>
  <c r="H426" i="3"/>
  <c r="H427" i="3" a="1"/>
  <c r="H427" i="3"/>
  <c r="H428" i="3" a="1"/>
  <c r="H428" i="3"/>
  <c r="H429" i="3" a="1"/>
  <c r="H429" i="3"/>
  <c r="H430" i="3" a="1"/>
  <c r="H430" i="3"/>
  <c r="H431" i="3" a="1"/>
  <c r="H431" i="3"/>
  <c r="H432" i="3" a="1"/>
  <c r="H432" i="3"/>
  <c r="H433" i="3" a="1"/>
  <c r="H433" i="3"/>
  <c r="H434" i="3" a="1"/>
  <c r="H434" i="3"/>
  <c r="H435" i="3" a="1"/>
  <c r="H435" i="3"/>
  <c r="H436" i="3" a="1"/>
  <c r="H436" i="3"/>
  <c r="H437" i="3" a="1"/>
  <c r="H437" i="3"/>
  <c r="H438" i="3" a="1"/>
  <c r="H438" i="3"/>
  <c r="H439" i="3" a="1"/>
  <c r="H439" i="3"/>
  <c r="H440" i="3" a="1"/>
  <c r="H440" i="3"/>
  <c r="H441" i="3" a="1"/>
  <c r="H441" i="3"/>
  <c r="H442" i="3" a="1"/>
  <c r="H442" i="3"/>
  <c r="H443" i="3" a="1"/>
  <c r="H443" i="3"/>
  <c r="H444" i="3" a="1"/>
  <c r="H444" i="3"/>
  <c r="H445" i="3" a="1"/>
  <c r="H445" i="3"/>
  <c r="H446" i="3" a="1"/>
  <c r="H446" i="3"/>
  <c r="H447" i="3" a="1"/>
  <c r="H447" i="3"/>
  <c r="H448" i="3" a="1"/>
  <c r="H448" i="3"/>
  <c r="H449" i="3" a="1"/>
  <c r="H449" i="3"/>
  <c r="H450" i="3" a="1"/>
  <c r="H450" i="3"/>
  <c r="H451" i="3" a="1"/>
  <c r="H451" i="3"/>
  <c r="H452" i="3" a="1"/>
  <c r="H452" i="3"/>
  <c r="H453" i="3" a="1"/>
  <c r="H453" i="3"/>
  <c r="H454" i="3" a="1"/>
  <c r="H454" i="3"/>
  <c r="H455" i="3" a="1"/>
  <c r="H455" i="3"/>
  <c r="H456" i="3" a="1"/>
  <c r="H456" i="3"/>
  <c r="H457" i="3" a="1"/>
  <c r="H457" i="3"/>
  <c r="H458" i="3" a="1"/>
  <c r="H458" i="3"/>
  <c r="H459" i="3" a="1"/>
  <c r="H459" i="3"/>
  <c r="H460" i="3" a="1"/>
  <c r="H460" i="3"/>
  <c r="H461" i="3" a="1"/>
  <c r="H461" i="3"/>
  <c r="H462" i="3" a="1"/>
  <c r="H462" i="3"/>
  <c r="H463" i="3" a="1"/>
  <c r="H463" i="3"/>
  <c r="H464" i="3" a="1"/>
  <c r="H464" i="3"/>
  <c r="H465" i="3" a="1"/>
  <c r="H465" i="3"/>
  <c r="H466" i="3" a="1"/>
  <c r="H466" i="3"/>
  <c r="H467" i="3" a="1"/>
  <c r="H467" i="3"/>
  <c r="H468" i="3" a="1"/>
  <c r="H468" i="3"/>
  <c r="H469" i="3" a="1"/>
  <c r="H469" i="3"/>
  <c r="H470" i="3" a="1"/>
  <c r="H470" i="3"/>
  <c r="H471" i="3" a="1"/>
  <c r="H471" i="3"/>
  <c r="H472" i="3" a="1"/>
  <c r="H472" i="3"/>
  <c r="H473" i="3" a="1"/>
  <c r="H473" i="3"/>
  <c r="H474" i="3" a="1"/>
  <c r="H474" i="3"/>
  <c r="H475" i="3" a="1"/>
  <c r="H475" i="3"/>
  <c r="H476" i="3" a="1"/>
  <c r="H476" i="3"/>
  <c r="H477" i="3" a="1"/>
  <c r="H477" i="3"/>
  <c r="H478" i="3" a="1"/>
  <c r="H478" i="3"/>
  <c r="H479" i="3" a="1"/>
  <c r="H479" i="3"/>
  <c r="H480" i="3" a="1"/>
  <c r="H480" i="3"/>
  <c r="H481" i="3" a="1"/>
  <c r="H481" i="3"/>
  <c r="H482" i="3" a="1"/>
  <c r="H482" i="3"/>
  <c r="H483" i="3" a="1"/>
  <c r="H483" i="3"/>
  <c r="H484" i="3" a="1"/>
  <c r="H484" i="3"/>
  <c r="H485" i="3" a="1"/>
  <c r="H485" i="3"/>
  <c r="H486" i="3" a="1"/>
  <c r="H486" i="3"/>
  <c r="H487" i="3" a="1"/>
  <c r="H487" i="3"/>
  <c r="H488" i="3" a="1"/>
  <c r="H488" i="3"/>
  <c r="H489" i="3" a="1"/>
  <c r="H489" i="3"/>
  <c r="H490" i="3" a="1"/>
  <c r="H490" i="3"/>
  <c r="H491" i="3" a="1"/>
  <c r="H491" i="3"/>
  <c r="H492" i="3" a="1"/>
  <c r="H492" i="3"/>
  <c r="H493" i="3" a="1"/>
  <c r="H493" i="3"/>
  <c r="H494" i="3" a="1"/>
  <c r="H494" i="3"/>
  <c r="H495" i="3" a="1"/>
  <c r="H495" i="3"/>
  <c r="H496" i="3" a="1"/>
  <c r="H496" i="3"/>
  <c r="H497" i="3" a="1"/>
  <c r="H497" i="3"/>
  <c r="H498" i="3" a="1"/>
  <c r="H498" i="3"/>
  <c r="H499" i="3" a="1"/>
  <c r="H499" i="3"/>
  <c r="H500" i="3" a="1"/>
  <c r="H500" i="3"/>
  <c r="H501" i="3" a="1"/>
  <c r="H501" i="3"/>
  <c r="H502" i="3" a="1"/>
  <c r="H502" i="3"/>
  <c r="H503" i="3" a="1"/>
  <c r="H503" i="3"/>
  <c r="H504" i="3" a="1"/>
  <c r="H504" i="3"/>
  <c r="H505" i="3" a="1"/>
  <c r="H505" i="3"/>
  <c r="G3" i="3" a="1"/>
  <c r="G3" i="3" s="1"/>
  <c r="G4" i="3" a="1"/>
  <c r="G4" i="3" s="1"/>
  <c r="G5" i="3" a="1"/>
  <c r="G5" i="3"/>
  <c r="G6" i="3" a="1"/>
  <c r="G6" i="3"/>
  <c r="G7" i="3" a="1"/>
  <c r="G7" i="3" s="1"/>
  <c r="G8" i="3" a="1"/>
  <c r="G8" i="3"/>
  <c r="G9" i="3" a="1"/>
  <c r="G9" i="3"/>
  <c r="G10" i="3" a="1"/>
  <c r="G10" i="3"/>
  <c r="G11" i="3" a="1"/>
  <c r="G11" i="3" s="1"/>
  <c r="G12" i="3" a="1"/>
  <c r="G12" i="3"/>
  <c r="G13" i="3" a="1"/>
  <c r="G13" i="3"/>
  <c r="G14" i="3" a="1"/>
  <c r="G14" i="3"/>
  <c r="G15" i="3" a="1"/>
  <c r="G15" i="3" s="1"/>
  <c r="G16" i="3" a="1"/>
  <c r="G16" i="3"/>
  <c r="G17" i="3" a="1"/>
  <c r="G17" i="3"/>
  <c r="G18" i="3" a="1"/>
  <c r="G18" i="3"/>
  <c r="G19" i="3" a="1"/>
  <c r="G19" i="3" s="1"/>
  <c r="G20" i="3" a="1"/>
  <c r="G20" i="3"/>
  <c r="G21" i="3" a="1"/>
  <c r="G21" i="3"/>
  <c r="G22" i="3" a="1"/>
  <c r="G22" i="3"/>
  <c r="G23" i="3" a="1"/>
  <c r="G23" i="3" s="1"/>
  <c r="G24" i="3" a="1"/>
  <c r="G24" i="3"/>
  <c r="G25" i="3" a="1"/>
  <c r="G25" i="3"/>
  <c r="G26" i="3" a="1"/>
  <c r="G26" i="3"/>
  <c r="G27" i="3" a="1"/>
  <c r="G27" i="3" s="1"/>
  <c r="G28" i="3" a="1"/>
  <c r="G28" i="3"/>
  <c r="G29" i="3" a="1"/>
  <c r="G29" i="3"/>
  <c r="G30" i="3" a="1"/>
  <c r="G30" i="3"/>
  <c r="G31" i="3" a="1"/>
  <c r="G31" i="3" s="1"/>
  <c r="G32" i="3" a="1"/>
  <c r="G32" i="3"/>
  <c r="G33" i="3" a="1"/>
  <c r="G33" i="3"/>
  <c r="G34" i="3" a="1"/>
  <c r="G34" i="3"/>
  <c r="G35" i="3" a="1"/>
  <c r="G35" i="3" s="1"/>
  <c r="G36" i="3" a="1"/>
  <c r="G36" i="3"/>
  <c r="G37" i="3" a="1"/>
  <c r="G37" i="3"/>
  <c r="G38" i="3" a="1"/>
  <c r="G38" i="3"/>
  <c r="G39" i="3" a="1"/>
  <c r="G39" i="3" s="1"/>
  <c r="G40" i="3" a="1"/>
  <c r="G40" i="3"/>
  <c r="G41" i="3" a="1"/>
  <c r="G41" i="3"/>
  <c r="G42" i="3" a="1"/>
  <c r="G42" i="3"/>
  <c r="G43" i="3" a="1"/>
  <c r="G43" i="3" s="1"/>
  <c r="G44" i="3" a="1"/>
  <c r="G44" i="3"/>
  <c r="G45" i="3" a="1"/>
  <c r="G45" i="3"/>
  <c r="G46" i="3" a="1"/>
  <c r="G46" i="3"/>
  <c r="G47" i="3" a="1"/>
  <c r="G47" i="3" s="1"/>
  <c r="G48" i="3" a="1"/>
  <c r="G48" i="3"/>
  <c r="G49" i="3" a="1"/>
  <c r="G49" i="3"/>
  <c r="G50" i="3" a="1"/>
  <c r="G50" i="3"/>
  <c r="G51" i="3" a="1"/>
  <c r="G51" i="3" s="1"/>
  <c r="G52" i="3" a="1"/>
  <c r="G52" i="3"/>
  <c r="G53" i="3" a="1"/>
  <c r="G53" i="3"/>
  <c r="G54" i="3" a="1"/>
  <c r="G54" i="3"/>
  <c r="G55" i="3" a="1"/>
  <c r="G55" i="3" s="1"/>
  <c r="G56" i="3" a="1"/>
  <c r="G56" i="3"/>
  <c r="G57" i="3" a="1"/>
  <c r="G57" i="3"/>
  <c r="G58" i="3" a="1"/>
  <c r="G58" i="3"/>
  <c r="G59" i="3" a="1"/>
  <c r="G59" i="3" s="1"/>
  <c r="G60" i="3" a="1"/>
  <c r="G60" i="3"/>
  <c r="G61" i="3" a="1"/>
  <c r="G61" i="3"/>
  <c r="G62" i="3" a="1"/>
  <c r="G62" i="3"/>
  <c r="G63" i="3" a="1"/>
  <c r="G63" i="3" s="1"/>
  <c r="G64" i="3" a="1"/>
  <c r="G64" i="3"/>
  <c r="G65" i="3" a="1"/>
  <c r="G65" i="3"/>
  <c r="G66" i="3" a="1"/>
  <c r="G66" i="3"/>
  <c r="G67" i="3" a="1"/>
  <c r="G67" i="3" s="1"/>
  <c r="G68" i="3" a="1"/>
  <c r="G68" i="3"/>
  <c r="G69" i="3" a="1"/>
  <c r="G69" i="3"/>
  <c r="G70" i="3" a="1"/>
  <c r="G70" i="3"/>
  <c r="G71" i="3" a="1"/>
  <c r="G71" i="3" s="1"/>
  <c r="G72" i="3" a="1"/>
  <c r="G72" i="3"/>
  <c r="G73" i="3" a="1"/>
  <c r="G73" i="3"/>
  <c r="G74" i="3" a="1"/>
  <c r="G74" i="3"/>
  <c r="G75" i="3" a="1"/>
  <c r="G75" i="3" s="1"/>
  <c r="G76" i="3" a="1"/>
  <c r="G76" i="3"/>
  <c r="G77" i="3" a="1"/>
  <c r="G77" i="3"/>
  <c r="G78" i="3" a="1"/>
  <c r="G78" i="3"/>
  <c r="G79" i="3" a="1"/>
  <c r="G79" i="3" s="1"/>
  <c r="G80" i="3" a="1"/>
  <c r="G80" i="3"/>
  <c r="G81" i="3" a="1"/>
  <c r="G81" i="3"/>
  <c r="G82" i="3" a="1"/>
  <c r="G82" i="3"/>
  <c r="G83" i="3" a="1"/>
  <c r="G83" i="3" s="1"/>
  <c r="G84" i="3" a="1"/>
  <c r="G84" i="3"/>
  <c r="G85" i="3" a="1"/>
  <c r="G85" i="3"/>
  <c r="G86" i="3" a="1"/>
  <c r="G86" i="3"/>
  <c r="G87" i="3" a="1"/>
  <c r="G87" i="3" s="1"/>
  <c r="G88" i="3" a="1"/>
  <c r="G88" i="3"/>
  <c r="G89" i="3" a="1"/>
  <c r="G89" i="3"/>
  <c r="G90" i="3" a="1"/>
  <c r="G90" i="3"/>
  <c r="G91" i="3" a="1"/>
  <c r="G91" i="3" s="1"/>
  <c r="G92" i="3" a="1"/>
  <c r="G92" i="3"/>
  <c r="G93" i="3" a="1"/>
  <c r="G93" i="3"/>
  <c r="G94" i="3" a="1"/>
  <c r="G94" i="3"/>
  <c r="G95" i="3" a="1"/>
  <c r="G95" i="3" s="1"/>
  <c r="G96" i="3" a="1"/>
  <c r="G96" i="3"/>
  <c r="G97" i="3" a="1"/>
  <c r="G97" i="3"/>
  <c r="G98" i="3" a="1"/>
  <c r="G98" i="3"/>
  <c r="G99" i="3" a="1"/>
  <c r="G99" i="3" s="1"/>
  <c r="G100" i="3" a="1"/>
  <c r="G100" i="3"/>
  <c r="G101" i="3" a="1"/>
  <c r="G101" i="3"/>
  <c r="G102" i="3" a="1"/>
  <c r="G102" i="3"/>
  <c r="G103" i="3" a="1"/>
  <c r="G103" i="3" s="1"/>
  <c r="G104" i="3" a="1"/>
  <c r="G104" i="3"/>
  <c r="G105" i="3" a="1"/>
  <c r="G105" i="3"/>
  <c r="G106" i="3" a="1"/>
  <c r="G106" i="3"/>
  <c r="G107" i="3" a="1"/>
  <c r="G107" i="3" s="1"/>
  <c r="G108" i="3" a="1"/>
  <c r="G108" i="3"/>
  <c r="G109" i="3" a="1"/>
  <c r="G109" i="3"/>
  <c r="G110" i="3" a="1"/>
  <c r="G110" i="3"/>
  <c r="G111" i="3" a="1"/>
  <c r="G111" i="3" s="1"/>
  <c r="G112" i="3" a="1"/>
  <c r="G112" i="3"/>
  <c r="G113" i="3" a="1"/>
  <c r="G113" i="3"/>
  <c r="G114" i="3" a="1"/>
  <c r="G114" i="3"/>
  <c r="G115" i="3" a="1"/>
  <c r="G115" i="3" s="1"/>
  <c r="G116" i="3" a="1"/>
  <c r="G116" i="3"/>
  <c r="G117" i="3" a="1"/>
  <c r="G117" i="3"/>
  <c r="G118" i="3" a="1"/>
  <c r="G118" i="3"/>
  <c r="G119" i="3" a="1"/>
  <c r="G119" i="3" s="1"/>
  <c r="G120" i="3" a="1"/>
  <c r="G120" i="3"/>
  <c r="G121" i="3" a="1"/>
  <c r="G121" i="3"/>
  <c r="G122" i="3" a="1"/>
  <c r="G122" i="3"/>
  <c r="G123" i="3" a="1"/>
  <c r="G123" i="3" s="1"/>
  <c r="G124" i="3" a="1"/>
  <c r="G124" i="3"/>
  <c r="G125" i="3" a="1"/>
  <c r="G125" i="3"/>
  <c r="G126" i="3" a="1"/>
  <c r="G126" i="3"/>
  <c r="G127" i="3" a="1"/>
  <c r="G127" i="3" s="1"/>
  <c r="G128" i="3" a="1"/>
  <c r="G128" i="3"/>
  <c r="G129" i="3" a="1"/>
  <c r="G129" i="3"/>
  <c r="G130" i="3" a="1"/>
  <c r="G130" i="3"/>
  <c r="G131" i="3" a="1"/>
  <c r="G131" i="3" s="1"/>
  <c r="G132" i="3" a="1"/>
  <c r="G132" i="3"/>
  <c r="G133" i="3" a="1"/>
  <c r="G133" i="3"/>
  <c r="G134" i="3" a="1"/>
  <c r="G134" i="3"/>
  <c r="G135" i="3" a="1"/>
  <c r="G135" i="3" s="1"/>
  <c r="G136" i="3" a="1"/>
  <c r="G136" i="3"/>
  <c r="G137" i="3" a="1"/>
  <c r="G137" i="3"/>
  <c r="G138" i="3" a="1"/>
  <c r="G138" i="3"/>
  <c r="G139" i="3" a="1"/>
  <c r="G139" i="3" s="1"/>
  <c r="G140" i="3" a="1"/>
  <c r="G140" i="3"/>
  <c r="G141" i="3" a="1"/>
  <c r="G141" i="3"/>
  <c r="G142" i="3" a="1"/>
  <c r="G142" i="3"/>
  <c r="G143" i="3" a="1"/>
  <c r="G143" i="3" s="1"/>
  <c r="G144" i="3" a="1"/>
  <c r="G144" i="3"/>
  <c r="G145" i="3" a="1"/>
  <c r="G145" i="3"/>
  <c r="G146" i="3" a="1"/>
  <c r="G146" i="3"/>
  <c r="G147" i="3" a="1"/>
  <c r="G147" i="3" s="1"/>
  <c r="G148" i="3" a="1"/>
  <c r="G148" i="3"/>
  <c r="G149" i="3" a="1"/>
  <c r="G149" i="3"/>
  <c r="G150" i="3" a="1"/>
  <c r="G150" i="3"/>
  <c r="G151" i="3" a="1"/>
  <c r="G151" i="3" s="1"/>
  <c r="G152" i="3" a="1"/>
  <c r="G152" i="3"/>
  <c r="G153" i="3" a="1"/>
  <c r="G153" i="3"/>
  <c r="G154" i="3" a="1"/>
  <c r="G154" i="3"/>
  <c r="G155" i="3" a="1"/>
  <c r="G155" i="3" s="1"/>
  <c r="G156" i="3" a="1"/>
  <c r="G156" i="3"/>
  <c r="G157" i="3" a="1"/>
  <c r="G157" i="3"/>
  <c r="G158" i="3" a="1"/>
  <c r="G158" i="3"/>
  <c r="G159" i="3" a="1"/>
  <c r="G159" i="3" s="1"/>
  <c r="G160" i="3" a="1"/>
  <c r="G160" i="3"/>
  <c r="G161" i="3" a="1"/>
  <c r="G161" i="3"/>
  <c r="G162" i="3" a="1"/>
  <c r="G162" i="3"/>
  <c r="G163" i="3" a="1"/>
  <c r="G163" i="3" s="1"/>
  <c r="G164" i="3" a="1"/>
  <c r="G164" i="3"/>
  <c r="G165" i="3" a="1"/>
  <c r="G165" i="3"/>
  <c r="G166" i="3" a="1"/>
  <c r="G166" i="3"/>
  <c r="G167" i="3" a="1"/>
  <c r="G167" i="3" s="1"/>
  <c r="G168" i="3" a="1"/>
  <c r="G168" i="3"/>
  <c r="G169" i="3" a="1"/>
  <c r="G169" i="3"/>
  <c r="G170" i="3" a="1"/>
  <c r="G170" i="3"/>
  <c r="G171" i="3" a="1"/>
  <c r="G171" i="3" s="1"/>
  <c r="G172" i="3" a="1"/>
  <c r="G172" i="3"/>
  <c r="G173" i="3" a="1"/>
  <c r="G173" i="3"/>
  <c r="G174" i="3" a="1"/>
  <c r="G174" i="3"/>
  <c r="G175" i="3" a="1"/>
  <c r="G175" i="3" s="1"/>
  <c r="G176" i="3" a="1"/>
  <c r="G176" i="3"/>
  <c r="G177" i="3" a="1"/>
  <c r="G177" i="3"/>
  <c r="G178" i="3" a="1"/>
  <c r="G178" i="3"/>
  <c r="G179" i="3" a="1"/>
  <c r="G179" i="3" s="1"/>
  <c r="G180" i="3" a="1"/>
  <c r="G180" i="3"/>
  <c r="G181" i="3" a="1"/>
  <c r="G181" i="3"/>
  <c r="G182" i="3" a="1"/>
  <c r="G182" i="3"/>
  <c r="G183" i="3" a="1"/>
  <c r="G183" i="3" s="1"/>
  <c r="G184" i="3" a="1"/>
  <c r="G184" i="3"/>
  <c r="G185" i="3" a="1"/>
  <c r="G185" i="3"/>
  <c r="G186" i="3" a="1"/>
  <c r="G186" i="3"/>
  <c r="G187" i="3" a="1"/>
  <c r="G187" i="3" s="1"/>
  <c r="G188" i="3" a="1"/>
  <c r="G188" i="3"/>
  <c r="G189" i="3" a="1"/>
  <c r="G189" i="3"/>
  <c r="G190" i="3" a="1"/>
  <c r="G190" i="3"/>
  <c r="G191" i="3" a="1"/>
  <c r="G191" i="3" s="1"/>
  <c r="G192" i="3" a="1"/>
  <c r="G192" i="3"/>
  <c r="G193" i="3" a="1"/>
  <c r="G193" i="3"/>
  <c r="G194" i="3" a="1"/>
  <c r="G194" i="3"/>
  <c r="G195" i="3" a="1"/>
  <c r="G195" i="3" s="1"/>
  <c r="G196" i="3" a="1"/>
  <c r="G196" i="3"/>
  <c r="G197" i="3" a="1"/>
  <c r="G197" i="3"/>
  <c r="G198" i="3" a="1"/>
  <c r="G198" i="3"/>
  <c r="G199" i="3" a="1"/>
  <c r="G199" i="3" s="1"/>
  <c r="G200" i="3" a="1"/>
  <c r="G200" i="3"/>
  <c r="G201" i="3" a="1"/>
  <c r="G201" i="3"/>
  <c r="G202" i="3" a="1"/>
  <c r="G202" i="3"/>
  <c r="G203" i="3" a="1"/>
  <c r="G203" i="3" s="1"/>
  <c r="G204" i="3" a="1"/>
  <c r="G204" i="3"/>
  <c r="G205" i="3" a="1"/>
  <c r="G205" i="3"/>
  <c r="G206" i="3" a="1"/>
  <c r="G206" i="3"/>
  <c r="G207" i="3" a="1"/>
  <c r="G207" i="3" s="1"/>
  <c r="G208" i="3" a="1"/>
  <c r="G208" i="3"/>
  <c r="G209" i="3" a="1"/>
  <c r="G209" i="3"/>
  <c r="G210" i="3" a="1"/>
  <c r="G210" i="3"/>
  <c r="G211" i="3" a="1"/>
  <c r="G211" i="3" s="1"/>
  <c r="G212" i="3" a="1"/>
  <c r="G212" i="3"/>
  <c r="G213" i="3" a="1"/>
  <c r="G213" i="3"/>
  <c r="G214" i="3" a="1"/>
  <c r="G214" i="3"/>
  <c r="G215" i="3" a="1"/>
  <c r="G215" i="3" s="1"/>
  <c r="G216" i="3" a="1"/>
  <c r="G216" i="3"/>
  <c r="G217" i="3" a="1"/>
  <c r="G217" i="3"/>
  <c r="G218" i="3" a="1"/>
  <c r="G218" i="3"/>
  <c r="G219" i="3" a="1"/>
  <c r="G219" i="3" s="1"/>
  <c r="G220" i="3" a="1"/>
  <c r="G220" i="3"/>
  <c r="G221" i="3" a="1"/>
  <c r="G221" i="3"/>
  <c r="G222" i="3" a="1"/>
  <c r="G222" i="3"/>
  <c r="G223" i="3" a="1"/>
  <c r="G223" i="3" s="1"/>
  <c r="G224" i="3" a="1"/>
  <c r="G224" i="3"/>
  <c r="G225" i="3" a="1"/>
  <c r="G225" i="3"/>
  <c r="G226" i="3" a="1"/>
  <c r="G226" i="3"/>
  <c r="G227" i="3" a="1"/>
  <c r="G227" i="3" s="1"/>
  <c r="G228" i="3" a="1"/>
  <c r="G228" i="3"/>
  <c r="G229" i="3" a="1"/>
  <c r="G229" i="3"/>
  <c r="G230" i="3" a="1"/>
  <c r="G230" i="3"/>
  <c r="G231" i="3" a="1"/>
  <c r="G231" i="3" s="1"/>
  <c r="G232" i="3" a="1"/>
  <c r="G232" i="3"/>
  <c r="G233" i="3" a="1"/>
  <c r="G233" i="3"/>
  <c r="G234" i="3" a="1"/>
  <c r="G234" i="3"/>
  <c r="G235" i="3" a="1"/>
  <c r="G235" i="3" s="1"/>
  <c r="G236" i="3" a="1"/>
  <c r="G236" i="3"/>
  <c r="G237" i="3" a="1"/>
  <c r="G237" i="3"/>
  <c r="G238" i="3" a="1"/>
  <c r="G238" i="3"/>
  <c r="G239" i="3" a="1"/>
  <c r="G239" i="3" s="1"/>
  <c r="G240" i="3" a="1"/>
  <c r="G240" i="3"/>
  <c r="G241" i="3" a="1"/>
  <c r="G241" i="3"/>
  <c r="G242" i="3" a="1"/>
  <c r="G242" i="3"/>
  <c r="G243" i="3" a="1"/>
  <c r="G243" i="3" s="1"/>
  <c r="G244" i="3" a="1"/>
  <c r="G244" i="3"/>
  <c r="G245" i="3" a="1"/>
  <c r="G245" i="3"/>
  <c r="G246" i="3" a="1"/>
  <c r="G246" i="3"/>
  <c r="G247" i="3" a="1"/>
  <c r="G247" i="3" s="1"/>
  <c r="G248" i="3" a="1"/>
  <c r="G248" i="3"/>
  <c r="G249" i="3" a="1"/>
  <c r="G249" i="3"/>
  <c r="G250" i="3" a="1"/>
  <c r="G250" i="3"/>
  <c r="G251" i="3" a="1"/>
  <c r="G251" i="3" s="1"/>
  <c r="G252" i="3" a="1"/>
  <c r="G252" i="3"/>
  <c r="G253" i="3" a="1"/>
  <c r="G253" i="3"/>
  <c r="G254" i="3" a="1"/>
  <c r="G254" i="3"/>
  <c r="G255" i="3" a="1"/>
  <c r="G255" i="3" s="1"/>
  <c r="G256" i="3" a="1"/>
  <c r="G256" i="3"/>
  <c r="G257" i="3" a="1"/>
  <c r="G257" i="3"/>
  <c r="G258" i="3" a="1"/>
  <c r="G258" i="3"/>
  <c r="G259" i="3" a="1"/>
  <c r="G259" i="3" s="1"/>
  <c r="G260" i="3" a="1"/>
  <c r="G260" i="3"/>
  <c r="G261" i="3" a="1"/>
  <c r="G261" i="3"/>
  <c r="G262" i="3" a="1"/>
  <c r="G262" i="3"/>
  <c r="G263" i="3" a="1"/>
  <c r="G263" i="3" s="1"/>
  <c r="G264" i="3" a="1"/>
  <c r="G264" i="3"/>
  <c r="G265" i="3" a="1"/>
  <c r="G265" i="3"/>
  <c r="G266" i="3" a="1"/>
  <c r="G266" i="3"/>
  <c r="G267" i="3" a="1"/>
  <c r="G267" i="3" s="1"/>
  <c r="G268" i="3" a="1"/>
  <c r="G268" i="3"/>
  <c r="G269" i="3" a="1"/>
  <c r="G269" i="3"/>
  <c r="G270" i="3" a="1"/>
  <c r="G270" i="3"/>
  <c r="G271" i="3" a="1"/>
  <c r="G271" i="3" s="1"/>
  <c r="G272" i="3" a="1"/>
  <c r="G272" i="3"/>
  <c r="G273" i="3" a="1"/>
  <c r="G273" i="3"/>
  <c r="G274" i="3" a="1"/>
  <c r="G274" i="3"/>
  <c r="G275" i="3" a="1"/>
  <c r="G275" i="3" s="1"/>
  <c r="G276" i="3" a="1"/>
  <c r="G276" i="3"/>
  <c r="G277" i="3" a="1"/>
  <c r="G277" i="3"/>
  <c r="G278" i="3" a="1"/>
  <c r="G278" i="3"/>
  <c r="G279" i="3" a="1"/>
  <c r="G279" i="3" s="1"/>
  <c r="G280" i="3" a="1"/>
  <c r="G280" i="3"/>
  <c r="G281" i="3" a="1"/>
  <c r="G281" i="3"/>
  <c r="G282" i="3" a="1"/>
  <c r="G282" i="3"/>
  <c r="G283" i="3" a="1"/>
  <c r="G283" i="3" s="1"/>
  <c r="G284" i="3" a="1"/>
  <c r="G284" i="3"/>
  <c r="G285" i="3" a="1"/>
  <c r="G285" i="3"/>
  <c r="G286" i="3" a="1"/>
  <c r="G286" i="3"/>
  <c r="G287" i="3" a="1"/>
  <c r="G287" i="3" s="1"/>
  <c r="G288" i="3" a="1"/>
  <c r="G288" i="3"/>
  <c r="G289" i="3" a="1"/>
  <c r="G289" i="3"/>
  <c r="G290" i="3" a="1"/>
  <c r="G290" i="3"/>
  <c r="G291" i="3" a="1"/>
  <c r="G291" i="3" s="1"/>
  <c r="G292" i="3" a="1"/>
  <c r="G292" i="3"/>
  <c r="G293" i="3" a="1"/>
  <c r="G293" i="3"/>
  <c r="G294" i="3" a="1"/>
  <c r="G294" i="3"/>
  <c r="G295" i="3" a="1"/>
  <c r="G295" i="3" s="1"/>
  <c r="G296" i="3" a="1"/>
  <c r="G296" i="3"/>
  <c r="G297" i="3" a="1"/>
  <c r="G297" i="3"/>
  <c r="G298" i="3" a="1"/>
  <c r="G298" i="3"/>
  <c r="G299" i="3" a="1"/>
  <c r="G299" i="3" s="1"/>
  <c r="G300" i="3" a="1"/>
  <c r="G300" i="3"/>
  <c r="G301" i="3" a="1"/>
  <c r="G301" i="3"/>
  <c r="G302" i="3" a="1"/>
  <c r="G302" i="3"/>
  <c r="G303" i="3" a="1"/>
  <c r="G303" i="3" s="1"/>
  <c r="G304" i="3" a="1"/>
  <c r="G304" i="3"/>
  <c r="G305" i="3" a="1"/>
  <c r="G305" i="3"/>
  <c r="G306" i="3" a="1"/>
  <c r="G306" i="3"/>
  <c r="G307" i="3" a="1"/>
  <c r="G307" i="3" s="1"/>
  <c r="G308" i="3" a="1"/>
  <c r="G308" i="3"/>
  <c r="G309" i="3" a="1"/>
  <c r="G309" i="3"/>
  <c r="G310" i="3" a="1"/>
  <c r="G310" i="3"/>
  <c r="G311" i="3" a="1"/>
  <c r="G311" i="3" s="1"/>
  <c r="G312" i="3" a="1"/>
  <c r="G312" i="3"/>
  <c r="G313" i="3" a="1"/>
  <c r="G313" i="3"/>
  <c r="G314" i="3" a="1"/>
  <c r="G314" i="3"/>
  <c r="G315" i="3" a="1"/>
  <c r="G315" i="3" s="1"/>
  <c r="G316" i="3" a="1"/>
  <c r="G316" i="3"/>
  <c r="G317" i="3" a="1"/>
  <c r="G317" i="3"/>
  <c r="G318" i="3" a="1"/>
  <c r="G318" i="3"/>
  <c r="G319" i="3" a="1"/>
  <c r="G319" i="3" s="1"/>
  <c r="G320" i="3" a="1"/>
  <c r="G320" i="3"/>
  <c r="G321" i="3" a="1"/>
  <c r="G321" i="3"/>
  <c r="G322" i="3" a="1"/>
  <c r="G322" i="3"/>
  <c r="G323" i="3" a="1"/>
  <c r="G323" i="3" s="1"/>
  <c r="G324" i="3" a="1"/>
  <c r="G324" i="3"/>
  <c r="G325" i="3" a="1"/>
  <c r="G325" i="3"/>
  <c r="G326" i="3" a="1"/>
  <c r="G326" i="3"/>
  <c r="G327" i="3" a="1"/>
  <c r="G327" i="3" s="1"/>
  <c r="G328" i="3" a="1"/>
  <c r="G328" i="3"/>
  <c r="G329" i="3" a="1"/>
  <c r="G329" i="3"/>
  <c r="G330" i="3" a="1"/>
  <c r="G330" i="3"/>
  <c r="G331" i="3" a="1"/>
  <c r="G331" i="3" s="1"/>
  <c r="G332" i="3" a="1"/>
  <c r="G332" i="3"/>
  <c r="G333" i="3" a="1"/>
  <c r="G333" i="3"/>
  <c r="G334" i="3" a="1"/>
  <c r="G334" i="3"/>
  <c r="G335" i="3" a="1"/>
  <c r="G335" i="3" s="1"/>
  <c r="G336" i="3" a="1"/>
  <c r="G336" i="3"/>
  <c r="G337" i="3" a="1"/>
  <c r="G337" i="3"/>
  <c r="G338" i="3" a="1"/>
  <c r="G338" i="3"/>
  <c r="G339" i="3" a="1"/>
  <c r="G339" i="3" s="1"/>
  <c r="G340" i="3" a="1"/>
  <c r="G340" i="3"/>
  <c r="G341" i="3" a="1"/>
  <c r="G341" i="3"/>
  <c r="G342" i="3" a="1"/>
  <c r="G342" i="3"/>
  <c r="G343" i="3" a="1"/>
  <c r="G343" i="3"/>
  <c r="G344" i="3" a="1"/>
  <c r="G344" i="3"/>
  <c r="G345" i="3" a="1"/>
  <c r="G345" i="3"/>
  <c r="G346" i="3" a="1"/>
  <c r="G346" i="3"/>
  <c r="G347" i="3" a="1"/>
  <c r="G347" i="3"/>
  <c r="G348" i="3" a="1"/>
  <c r="G348" i="3"/>
  <c r="G349" i="3" a="1"/>
  <c r="G349" i="3"/>
  <c r="G350" i="3" a="1"/>
  <c r="G350" i="3"/>
  <c r="G351" i="3" a="1"/>
  <c r="G351" i="3"/>
  <c r="G352" i="3" a="1"/>
  <c r="G352" i="3"/>
  <c r="G353" i="3" a="1"/>
  <c r="G353" i="3"/>
  <c r="G354" i="3" a="1"/>
  <c r="G354" i="3"/>
  <c r="G355" i="3" a="1"/>
  <c r="G355" i="3"/>
  <c r="G356" i="3" a="1"/>
  <c r="G356" i="3"/>
  <c r="G357" i="3" a="1"/>
  <c r="G357" i="3"/>
  <c r="G358" i="3" a="1"/>
  <c r="G358" i="3"/>
  <c r="G359" i="3" a="1"/>
  <c r="G359" i="3"/>
  <c r="G360" i="3" a="1"/>
  <c r="G360" i="3"/>
  <c r="G361" i="3" a="1"/>
  <c r="G361" i="3"/>
  <c r="G362" i="3" a="1"/>
  <c r="G362" i="3"/>
  <c r="G363" i="3" a="1"/>
  <c r="G363" i="3"/>
  <c r="G364" i="3" a="1"/>
  <c r="G364" i="3"/>
  <c r="G365" i="3" a="1"/>
  <c r="G365" i="3"/>
  <c r="G366" i="3" a="1"/>
  <c r="G366" i="3"/>
  <c r="G367" i="3" a="1"/>
  <c r="G367" i="3"/>
  <c r="G368" i="3" a="1"/>
  <c r="G368" i="3"/>
  <c r="G369" i="3" a="1"/>
  <c r="G369" i="3"/>
  <c r="G370" i="3" a="1"/>
  <c r="G370" i="3"/>
  <c r="G371" i="3" a="1"/>
  <c r="G371" i="3"/>
  <c r="G372" i="3" a="1"/>
  <c r="G372" i="3"/>
  <c r="G373" i="3" a="1"/>
  <c r="G373" i="3"/>
  <c r="G374" i="3" a="1"/>
  <c r="G374" i="3"/>
  <c r="G375" i="3" a="1"/>
  <c r="G375" i="3"/>
  <c r="G376" i="3" a="1"/>
  <c r="G376" i="3"/>
  <c r="G377" i="3" a="1"/>
  <c r="G377" i="3"/>
  <c r="G378" i="3" a="1"/>
  <c r="G378" i="3"/>
  <c r="G379" i="3" a="1"/>
  <c r="G379" i="3"/>
  <c r="G380" i="3" a="1"/>
  <c r="G380" i="3"/>
  <c r="G381" i="3" a="1"/>
  <c r="G381" i="3"/>
  <c r="G382" i="3" a="1"/>
  <c r="G382" i="3"/>
  <c r="G383" i="3" a="1"/>
  <c r="G383" i="3"/>
  <c r="G384" i="3" a="1"/>
  <c r="G384" i="3"/>
  <c r="G385" i="3" a="1"/>
  <c r="G385" i="3"/>
  <c r="G386" i="3" a="1"/>
  <c r="G386" i="3"/>
  <c r="G387" i="3" a="1"/>
  <c r="G387" i="3"/>
  <c r="G388" i="3" a="1"/>
  <c r="G388" i="3"/>
  <c r="G389" i="3" a="1"/>
  <c r="G389" i="3"/>
  <c r="G390" i="3" a="1"/>
  <c r="G390" i="3"/>
  <c r="G391" i="3" a="1"/>
  <c r="G391" i="3"/>
  <c r="G392" i="3" a="1"/>
  <c r="G392" i="3"/>
  <c r="G393" i="3" a="1"/>
  <c r="G393" i="3"/>
  <c r="G394" i="3" a="1"/>
  <c r="G394" i="3"/>
  <c r="G395" i="3" a="1"/>
  <c r="G395" i="3"/>
  <c r="G396" i="3" a="1"/>
  <c r="G396" i="3"/>
  <c r="G397" i="3" a="1"/>
  <c r="G397" i="3"/>
  <c r="G398" i="3" a="1"/>
  <c r="G398" i="3"/>
  <c r="G399" i="3" a="1"/>
  <c r="G399" i="3"/>
  <c r="G400" i="3" a="1"/>
  <c r="G400" i="3"/>
  <c r="G401" i="3" a="1"/>
  <c r="G401" i="3"/>
  <c r="G402" i="3" a="1"/>
  <c r="G402" i="3"/>
  <c r="G403" i="3" a="1"/>
  <c r="G403" i="3"/>
  <c r="G404" i="3" a="1"/>
  <c r="G404" i="3"/>
  <c r="G405" i="3" a="1"/>
  <c r="G405" i="3"/>
  <c r="G406" i="3" a="1"/>
  <c r="G406" i="3"/>
  <c r="G407" i="3" a="1"/>
  <c r="G407" i="3"/>
  <c r="G408" i="3" a="1"/>
  <c r="G408" i="3"/>
  <c r="G409" i="3" a="1"/>
  <c r="G409" i="3"/>
  <c r="G410" i="3" a="1"/>
  <c r="G410" i="3"/>
  <c r="G411" i="3" a="1"/>
  <c r="G411" i="3"/>
  <c r="G412" i="3" a="1"/>
  <c r="G412" i="3"/>
  <c r="G413" i="3" a="1"/>
  <c r="G413" i="3"/>
  <c r="G414" i="3" a="1"/>
  <c r="G414" i="3"/>
  <c r="G415" i="3" a="1"/>
  <c r="G415" i="3"/>
  <c r="G416" i="3" a="1"/>
  <c r="G416" i="3"/>
  <c r="G417" i="3" a="1"/>
  <c r="G417" i="3"/>
  <c r="G418" i="3" a="1"/>
  <c r="G418" i="3"/>
  <c r="G419" i="3" a="1"/>
  <c r="G419" i="3"/>
  <c r="G420" i="3" a="1"/>
  <c r="G420" i="3"/>
  <c r="G421" i="3" a="1"/>
  <c r="G421" i="3"/>
  <c r="G422" i="3" a="1"/>
  <c r="G422" i="3"/>
  <c r="G423" i="3" a="1"/>
  <c r="G423" i="3"/>
  <c r="G424" i="3" a="1"/>
  <c r="G424" i="3"/>
  <c r="G425" i="3" a="1"/>
  <c r="G425" i="3"/>
  <c r="G426" i="3" a="1"/>
  <c r="G426" i="3"/>
  <c r="G427" i="3" a="1"/>
  <c r="G427" i="3"/>
  <c r="G428" i="3" a="1"/>
  <c r="G428" i="3"/>
  <c r="G429" i="3" a="1"/>
  <c r="G429" i="3"/>
  <c r="G430" i="3" a="1"/>
  <c r="G430" i="3"/>
  <c r="G431" i="3" a="1"/>
  <c r="G431" i="3"/>
  <c r="G432" i="3" a="1"/>
  <c r="G432" i="3"/>
  <c r="G433" i="3" a="1"/>
  <c r="G433" i="3"/>
  <c r="G434" i="3" a="1"/>
  <c r="G434" i="3"/>
  <c r="G435" i="3" a="1"/>
  <c r="G435" i="3"/>
  <c r="G436" i="3" a="1"/>
  <c r="G436" i="3"/>
  <c r="G437" i="3" a="1"/>
  <c r="G437" i="3"/>
  <c r="G438" i="3" a="1"/>
  <c r="G438" i="3"/>
  <c r="G439" i="3" a="1"/>
  <c r="G439" i="3"/>
  <c r="G440" i="3" a="1"/>
  <c r="G440" i="3"/>
  <c r="G441" i="3" a="1"/>
  <c r="G441" i="3"/>
  <c r="G442" i="3" a="1"/>
  <c r="G442" i="3"/>
  <c r="G443" i="3" a="1"/>
  <c r="G443" i="3"/>
  <c r="G444" i="3" a="1"/>
  <c r="G444" i="3"/>
  <c r="G445" i="3" a="1"/>
  <c r="G445" i="3"/>
  <c r="G446" i="3" a="1"/>
  <c r="G446" i="3"/>
  <c r="G447" i="3" a="1"/>
  <c r="G447" i="3"/>
  <c r="G448" i="3" a="1"/>
  <c r="G448" i="3"/>
  <c r="G449" i="3" a="1"/>
  <c r="G449" i="3"/>
  <c r="G450" i="3" a="1"/>
  <c r="G450" i="3"/>
  <c r="G451" i="3" a="1"/>
  <c r="G451" i="3"/>
  <c r="G452" i="3" a="1"/>
  <c r="G452" i="3"/>
  <c r="G453" i="3" a="1"/>
  <c r="G453" i="3"/>
  <c r="G454" i="3" a="1"/>
  <c r="G454" i="3"/>
  <c r="G455" i="3" a="1"/>
  <c r="G455" i="3"/>
  <c r="G456" i="3" a="1"/>
  <c r="G456" i="3"/>
  <c r="G457" i="3" a="1"/>
  <c r="G457" i="3"/>
  <c r="G458" i="3" a="1"/>
  <c r="G458" i="3"/>
  <c r="G459" i="3" a="1"/>
  <c r="G459" i="3"/>
  <c r="G460" i="3" a="1"/>
  <c r="G460" i="3"/>
  <c r="G461" i="3" a="1"/>
  <c r="G461" i="3"/>
  <c r="G462" i="3" a="1"/>
  <c r="G462" i="3"/>
  <c r="G463" i="3" a="1"/>
  <c r="G463" i="3"/>
  <c r="G464" i="3" a="1"/>
  <c r="G464" i="3"/>
  <c r="G465" i="3" a="1"/>
  <c r="G465" i="3"/>
  <c r="G466" i="3" a="1"/>
  <c r="G466" i="3"/>
  <c r="G467" i="3" a="1"/>
  <c r="G467" i="3"/>
  <c r="G468" i="3" a="1"/>
  <c r="G468" i="3"/>
  <c r="G469" i="3" a="1"/>
  <c r="G469" i="3"/>
  <c r="G470" i="3" a="1"/>
  <c r="G470" i="3"/>
  <c r="G471" i="3" a="1"/>
  <c r="G471" i="3"/>
  <c r="G472" i="3" a="1"/>
  <c r="G472" i="3" s="1"/>
  <c r="G473" i="3" a="1"/>
  <c r="G473" i="3"/>
  <c r="G474" i="3" a="1"/>
  <c r="G474" i="3"/>
  <c r="G475" i="3" a="1"/>
  <c r="G475" i="3"/>
  <c r="G476" i="3" a="1"/>
  <c r="G476" i="3" s="1"/>
  <c r="G477" i="3" a="1"/>
  <c r="G477" i="3"/>
  <c r="G478" i="3" a="1"/>
  <c r="G478" i="3"/>
  <c r="G479" i="3" a="1"/>
  <c r="G479" i="3"/>
  <c r="G480" i="3" a="1"/>
  <c r="G480" i="3" s="1"/>
  <c r="G481" i="3" a="1"/>
  <c r="G481" i="3"/>
  <c r="G482" i="3" a="1"/>
  <c r="G482" i="3"/>
  <c r="G483" i="3" a="1"/>
  <c r="G483" i="3"/>
  <c r="G484" i="3" a="1"/>
  <c r="G484" i="3" s="1"/>
  <c r="G485" i="3" a="1"/>
  <c r="G485" i="3"/>
  <c r="G486" i="3" a="1"/>
  <c r="G486" i="3"/>
  <c r="G487" i="3" a="1"/>
  <c r="G487" i="3"/>
  <c r="G488" i="3" a="1"/>
  <c r="G488" i="3" s="1"/>
  <c r="G489" i="3" a="1"/>
  <c r="G489" i="3"/>
  <c r="G490" i="3" a="1"/>
  <c r="G490" i="3"/>
  <c r="G491" i="3" a="1"/>
  <c r="G491" i="3" s="1"/>
  <c r="G492" i="3" a="1"/>
  <c r="G492" i="3" s="1"/>
  <c r="G493" i="3" a="1"/>
  <c r="G493" i="3"/>
  <c r="G494" i="3" a="1"/>
  <c r="G494" i="3"/>
  <c r="G495" i="3" a="1"/>
  <c r="G495" i="3" s="1"/>
  <c r="G496" i="3" a="1"/>
  <c r="G496" i="3" s="1"/>
  <c r="G497" i="3" a="1"/>
  <c r="G497" i="3"/>
  <c r="G498" i="3" a="1"/>
  <c r="G498" i="3"/>
  <c r="G499" i="3" a="1"/>
  <c r="G499" i="3" s="1"/>
  <c r="G500" i="3" a="1"/>
  <c r="G500" i="3" s="1"/>
  <c r="G501" i="3" a="1"/>
  <c r="G501" i="3"/>
  <c r="G502" i="3" a="1"/>
  <c r="G502" i="3"/>
  <c r="G503" i="3" a="1"/>
  <c r="G503" i="3" s="1"/>
  <c r="G504" i="3" a="1"/>
  <c r="G504" i="3" s="1"/>
  <c r="G505" i="3" a="1"/>
  <c r="G505" i="3"/>
  <c r="I2" i="1" a="1"/>
  <c r="I2" i="1" s="1"/>
  <c r="I3" i="1" a="1"/>
  <c r="I3" i="1"/>
  <c r="I4" i="1" a="1"/>
  <c r="I4" i="1"/>
  <c r="I5" i="1" a="1"/>
  <c r="I5" i="1" s="1"/>
  <c r="I6" i="1" a="1"/>
  <c r="I6" i="1" s="1"/>
  <c r="I7" i="1" a="1"/>
  <c r="I7" i="1"/>
  <c r="I8" i="1" a="1"/>
  <c r="I8" i="1"/>
  <c r="I9" i="1" a="1"/>
  <c r="I9" i="1" s="1"/>
  <c r="I10" i="1" a="1"/>
  <c r="I10" i="1" s="1"/>
  <c r="I11" i="1" a="1"/>
  <c r="I11" i="1"/>
  <c r="I12" i="1" a="1"/>
  <c r="I12" i="1"/>
  <c r="I13" i="1" a="1"/>
  <c r="I13" i="1" s="1"/>
  <c r="I14" i="1" a="1"/>
  <c r="I14" i="1" s="1"/>
  <c r="I15" i="1" a="1"/>
  <c r="I15" i="1"/>
  <c r="I16" i="1" a="1"/>
  <c r="I16" i="1"/>
  <c r="I17" i="1" a="1"/>
  <c r="I17" i="1" s="1"/>
  <c r="I18" i="1" a="1"/>
  <c r="I18" i="1" s="1"/>
  <c r="I19" i="1" a="1"/>
  <c r="I19" i="1"/>
  <c r="I20" i="1" a="1"/>
  <c r="I20" i="1"/>
  <c r="I21" i="1" a="1"/>
  <c r="I21" i="1" s="1"/>
  <c r="I22" i="1" a="1"/>
  <c r="I22" i="1" s="1"/>
  <c r="I23" i="1" a="1"/>
  <c r="I23" i="1"/>
  <c r="I24" i="1" a="1"/>
  <c r="I24" i="1"/>
  <c r="I25" i="1" a="1"/>
  <c r="I25" i="1" s="1"/>
  <c r="I26" i="1" a="1"/>
  <c r="I26" i="1" s="1"/>
  <c r="I27" i="1" a="1"/>
  <c r="I27" i="1"/>
  <c r="I28" i="1" a="1"/>
  <c r="I28" i="1"/>
  <c r="I29" i="1" a="1"/>
  <c r="I29" i="1" s="1"/>
  <c r="I30" i="1" a="1"/>
  <c r="I30" i="1" s="1"/>
  <c r="I31" i="1" a="1"/>
  <c r="I31" i="1"/>
  <c r="I32" i="1" a="1"/>
  <c r="I32" i="1"/>
  <c r="I33" i="1" a="1"/>
  <c r="I33" i="1" s="1"/>
  <c r="I34" i="1" a="1"/>
  <c r="I34" i="1" s="1"/>
  <c r="I35" i="1" a="1"/>
  <c r="I35" i="1"/>
  <c r="I36" i="1" a="1"/>
  <c r="I36" i="1"/>
  <c r="I37" i="1" a="1"/>
  <c r="I37" i="1" s="1"/>
  <c r="I38" i="1" a="1"/>
  <c r="I38" i="1" s="1"/>
  <c r="I39" i="1" a="1"/>
  <c r="I39" i="1"/>
  <c r="I40" i="1" a="1"/>
  <c r="I40" i="1"/>
  <c r="I41" i="1" a="1"/>
  <c r="I41" i="1" s="1"/>
  <c r="I42" i="1" a="1"/>
  <c r="I42" i="1" s="1"/>
  <c r="I43" i="1" a="1"/>
  <c r="I43" i="1"/>
  <c r="I44" i="1" a="1"/>
  <c r="I44" i="1"/>
  <c r="I45" i="1" a="1"/>
  <c r="I45" i="1" s="1"/>
  <c r="I46" i="1" a="1"/>
  <c r="I46" i="1" s="1"/>
  <c r="I47" i="1" a="1"/>
  <c r="I47" i="1"/>
  <c r="I48" i="1" a="1"/>
  <c r="I48" i="1"/>
  <c r="I49" i="1" a="1"/>
  <c r="I49" i="1" s="1"/>
  <c r="I50" i="1" a="1"/>
  <c r="I50" i="1" s="1"/>
  <c r="I51" i="1" a="1"/>
  <c r="I51" i="1"/>
  <c r="I52" i="1" a="1"/>
  <c r="I52" i="1"/>
  <c r="I53" i="1" a="1"/>
  <c r="I53" i="1" s="1"/>
  <c r="I54" i="1" a="1"/>
  <c r="I54" i="1" s="1"/>
  <c r="I55" i="1" a="1"/>
  <c r="I55" i="1"/>
  <c r="I56" i="1" a="1"/>
  <c r="I56" i="1"/>
  <c r="I57" i="1" a="1"/>
  <c r="I57" i="1" s="1"/>
  <c r="I58" i="1" a="1"/>
  <c r="I58" i="1" s="1"/>
  <c r="I59" i="1" a="1"/>
  <c r="I59" i="1"/>
  <c r="I60" i="1" a="1"/>
  <c r="I60" i="1"/>
  <c r="I61" i="1" a="1"/>
  <c r="I61" i="1" s="1"/>
  <c r="I62" i="1" a="1"/>
  <c r="I62" i="1" s="1"/>
  <c r="I63" i="1" a="1"/>
  <c r="I63" i="1"/>
  <c r="I64" i="1" a="1"/>
  <c r="I64" i="1"/>
  <c r="I65" i="1" a="1"/>
  <c r="I65" i="1" s="1"/>
  <c r="I66" i="1" a="1"/>
  <c r="I66" i="1" s="1"/>
  <c r="I67" i="1" a="1"/>
  <c r="I67" i="1"/>
  <c r="I68" i="1" a="1"/>
  <c r="I68" i="1"/>
  <c r="I69" i="1" a="1"/>
  <c r="I69" i="1" s="1"/>
  <c r="I70" i="1" a="1"/>
  <c r="I70" i="1" s="1"/>
  <c r="I71" i="1" a="1"/>
  <c r="I71" i="1"/>
  <c r="I72" i="1" a="1"/>
  <c r="I72" i="1"/>
  <c r="I73" i="1" a="1"/>
  <c r="I73" i="1" s="1"/>
  <c r="I74" i="1" a="1"/>
  <c r="I74" i="1" s="1"/>
  <c r="I75" i="1" a="1"/>
  <c r="I75" i="1"/>
  <c r="I76" i="1" a="1"/>
  <c r="I76" i="1"/>
  <c r="I77" i="1" a="1"/>
  <c r="I77" i="1" s="1"/>
  <c r="I78" i="1" a="1"/>
  <c r="I78" i="1" s="1"/>
  <c r="I79" i="1" a="1"/>
  <c r="I79" i="1"/>
  <c r="I80" i="1" a="1"/>
  <c r="I80" i="1"/>
  <c r="I81" i="1" a="1"/>
  <c r="I81" i="1" s="1"/>
  <c r="I82" i="1" a="1"/>
  <c r="I82" i="1" s="1"/>
  <c r="I83" i="1" a="1"/>
  <c r="I83" i="1"/>
  <c r="I84" i="1" a="1"/>
  <c r="I84" i="1" s="1"/>
  <c r="I85" i="1" a="1"/>
  <c r="I85" i="1" s="1"/>
  <c r="I86" i="1" a="1"/>
  <c r="I86" i="1" s="1"/>
  <c r="I87" i="1" a="1"/>
  <c r="I87" i="1"/>
  <c r="I88" i="1" a="1"/>
  <c r="I88" i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 s="1"/>
  <c r="H2" i="1" a="1"/>
  <c r="H2" i="1" s="1"/>
  <c r="H3" i="1" a="1"/>
  <c r="H3" i="1" s="1"/>
  <c r="H4" i="1" a="1"/>
  <c r="H4" i="1"/>
  <c r="H5" i="1" a="1"/>
  <c r="H5" i="1"/>
  <c r="H6" i="1" a="1"/>
  <c r="H6" i="1" s="1"/>
  <c r="H7" i="1" a="1"/>
  <c r="H7" i="1" s="1"/>
  <c r="H8" i="1" a="1"/>
  <c r="H8" i="1"/>
  <c r="H9" i="1" a="1"/>
  <c r="H9" i="1"/>
  <c r="H10" i="1" a="1"/>
  <c r="H10" i="1" s="1"/>
  <c r="H11" i="1" a="1"/>
  <c r="H11" i="1" s="1"/>
  <c r="H12" i="1" a="1"/>
  <c r="H12" i="1"/>
  <c r="H13" i="1" a="1"/>
  <c r="H13" i="1"/>
  <c r="H14" i="1" a="1"/>
  <c r="H14" i="1" s="1"/>
  <c r="H15" i="1" a="1"/>
  <c r="H15" i="1" s="1"/>
  <c r="H16" i="1" a="1"/>
  <c r="H16" i="1"/>
  <c r="H17" i="1" a="1"/>
  <c r="H17" i="1"/>
  <c r="H18" i="1" a="1"/>
  <c r="H18" i="1" s="1"/>
  <c r="H19" i="1" a="1"/>
  <c r="H19" i="1" s="1"/>
  <c r="H20" i="1" a="1"/>
  <c r="H20" i="1"/>
  <c r="H21" i="1" a="1"/>
  <c r="H21" i="1"/>
  <c r="H22" i="1" a="1"/>
  <c r="H22" i="1" s="1"/>
  <c r="H23" i="1" a="1"/>
  <c r="H23" i="1" s="1"/>
  <c r="H24" i="1" a="1"/>
  <c r="H24" i="1"/>
  <c r="H25" i="1" a="1"/>
  <c r="H25" i="1"/>
  <c r="H26" i="1" a="1"/>
  <c r="H26" i="1" s="1"/>
  <c r="H27" i="1" a="1"/>
  <c r="H27" i="1" s="1"/>
  <c r="H28" i="1" a="1"/>
  <c r="H28" i="1"/>
  <c r="H29" i="1" a="1"/>
  <c r="H29" i="1"/>
  <c r="H30" i="1" a="1"/>
  <c r="H30" i="1" s="1"/>
  <c r="H31" i="1" a="1"/>
  <c r="H31" i="1" s="1"/>
  <c r="H32" i="1" a="1"/>
  <c r="H32" i="1"/>
  <c r="H33" i="1" a="1"/>
  <c r="H33" i="1"/>
  <c r="H34" i="1" a="1"/>
  <c r="H34" i="1" s="1"/>
  <c r="H35" i="1" a="1"/>
  <c r="H35" i="1" s="1"/>
  <c r="H36" i="1" a="1"/>
  <c r="H36" i="1"/>
  <c r="H37" i="1" a="1"/>
  <c r="H37" i="1"/>
  <c r="H38" i="1" a="1"/>
  <c r="H38" i="1" s="1"/>
  <c r="H39" i="1" a="1"/>
  <c r="H39" i="1" s="1"/>
  <c r="H40" i="1" a="1"/>
  <c r="H40" i="1"/>
  <c r="H41" i="1" a="1"/>
  <c r="H41" i="1"/>
  <c r="H42" i="1" a="1"/>
  <c r="H42" i="1" s="1"/>
  <c r="H43" i="1" a="1"/>
  <c r="H43" i="1" s="1"/>
  <c r="H44" i="1" a="1"/>
  <c r="H44" i="1"/>
  <c r="H45" i="1" a="1"/>
  <c r="H45" i="1"/>
  <c r="H46" i="1" a="1"/>
  <c r="H46" i="1" s="1"/>
  <c r="H47" i="1" a="1"/>
  <c r="H47" i="1"/>
  <c r="H48" i="1" a="1"/>
  <c r="H48" i="1"/>
  <c r="H49" i="1" a="1"/>
  <c r="H49" i="1"/>
  <c r="H50" i="1" a="1"/>
  <c r="H50" i="1" s="1"/>
  <c r="H51" i="1" a="1"/>
  <c r="H51" i="1"/>
  <c r="H52" i="1" a="1"/>
  <c r="H52" i="1"/>
  <c r="H53" i="1" a="1"/>
  <c r="H53" i="1"/>
  <c r="H54" i="1" a="1"/>
  <c r="H54" i="1" s="1"/>
  <c r="H55" i="1" a="1"/>
  <c r="H55" i="1"/>
  <c r="H56" i="1" a="1"/>
  <c r="H56" i="1"/>
  <c r="H57" i="1" a="1"/>
  <c r="H57" i="1"/>
  <c r="H58" i="1" a="1"/>
  <c r="H58" i="1" s="1"/>
  <c r="H59" i="1" a="1"/>
  <c r="H59" i="1"/>
  <c r="H60" i="1" a="1"/>
  <c r="H60" i="1"/>
  <c r="H61" i="1" a="1"/>
  <c r="H61" i="1"/>
  <c r="H62" i="1" a="1"/>
  <c r="H62" i="1" s="1"/>
  <c r="H63" i="1" a="1"/>
  <c r="H63" i="1"/>
  <c r="H64" i="1" a="1"/>
  <c r="H64" i="1"/>
  <c r="H65" i="1" a="1"/>
  <c r="H65" i="1"/>
  <c r="H66" i="1" a="1"/>
  <c r="H66" i="1" s="1"/>
  <c r="H67" i="1" a="1"/>
  <c r="H67" i="1"/>
  <c r="H68" i="1" a="1"/>
  <c r="H68" i="1"/>
  <c r="H69" i="1" a="1"/>
  <c r="H69" i="1"/>
  <c r="H70" i="1" a="1"/>
  <c r="H70" i="1" s="1"/>
  <c r="H71" i="1" a="1"/>
  <c r="H71" i="1"/>
  <c r="H72" i="1" a="1"/>
  <c r="H72" i="1"/>
  <c r="H73" i="1" a="1"/>
  <c r="H73" i="1"/>
  <c r="H74" i="1" a="1"/>
  <c r="H74" i="1" s="1"/>
  <c r="H75" i="1" a="1"/>
  <c r="H75" i="1"/>
  <c r="H76" i="1" a="1"/>
  <c r="H76" i="1"/>
  <c r="H77" i="1" a="1"/>
  <c r="H77" i="1"/>
  <c r="H78" i="1" a="1"/>
  <c r="H78" i="1" s="1"/>
  <c r="H79" i="1" a="1"/>
  <c r="H79" i="1"/>
  <c r="H80" i="1" a="1"/>
  <c r="H80" i="1"/>
  <c r="H81" i="1" a="1"/>
  <c r="H81" i="1"/>
  <c r="H82" i="1" a="1"/>
  <c r="H82" i="1" s="1"/>
  <c r="H83" i="1" a="1"/>
  <c r="H83" i="1"/>
  <c r="H84" i="1" a="1"/>
  <c r="H84" i="1"/>
  <c r="H85" i="1" a="1"/>
  <c r="H85" i="1"/>
  <c r="H86" i="1" a="1"/>
  <c r="H86" i="1" s="1"/>
  <c r="H87" i="1" a="1"/>
  <c r="H87" i="1"/>
  <c r="H88" i="1" a="1"/>
  <c r="H88" i="1"/>
  <c r="H89" i="1" a="1"/>
  <c r="H89" i="1"/>
  <c r="H90" i="1" a="1"/>
  <c r="H90" i="1" s="1"/>
  <c r="H91" i="1" a="1"/>
  <c r="H91" i="1"/>
  <c r="H92" i="1" a="1"/>
  <c r="H92" i="1"/>
  <c r="H93" i="1" a="1"/>
  <c r="H93" i="1"/>
  <c r="H94" i="1" a="1"/>
  <c r="H94" i="1" s="1"/>
  <c r="H95" i="1" a="1"/>
  <c r="H95" i="1"/>
  <c r="H96" i="1" a="1"/>
  <c r="H96" i="1"/>
  <c r="H97" i="1" a="1"/>
  <c r="H97" i="1"/>
  <c r="H98" i="1" a="1"/>
  <c r="H98" i="1" s="1"/>
  <c r="H99" i="1" a="1"/>
  <c r="H99" i="1"/>
  <c r="H100" i="1" a="1"/>
  <c r="H100" i="1"/>
  <c r="H101" i="1" a="1"/>
  <c r="H101" i="1"/>
  <c r="H102" i="1" a="1"/>
  <c r="H102" i="1" s="1"/>
  <c r="H103" i="1" a="1"/>
  <c r="H103" i="1"/>
  <c r="H104" i="1" a="1"/>
  <c r="H104" i="1"/>
  <c r="H105" i="1" a="1"/>
  <c r="H105" i="1"/>
  <c r="H106" i="1" a="1"/>
  <c r="H106" i="1" s="1"/>
  <c r="H107" i="1" a="1"/>
  <c r="H107" i="1"/>
  <c r="H108" i="1" a="1"/>
  <c r="H108" i="1"/>
  <c r="H109" i="1" a="1"/>
  <c r="H109" i="1"/>
  <c r="H110" i="1" a="1"/>
  <c r="H110" i="1" s="1"/>
  <c r="H111" i="1" a="1"/>
  <c r="H111" i="1"/>
  <c r="H112" i="1" a="1"/>
  <c r="H112" i="1"/>
  <c r="H113" i="1" a="1"/>
  <c r="H113" i="1"/>
  <c r="H114" i="1" a="1"/>
  <c r="H114" i="1" s="1"/>
  <c r="H115" i="1" a="1"/>
  <c r="H115" i="1"/>
  <c r="H116" i="1" a="1"/>
  <c r="H116" i="1"/>
  <c r="H117" i="1" a="1"/>
  <c r="H117" i="1"/>
  <c r="H118" i="1" a="1"/>
  <c r="H118" i="1" s="1"/>
  <c r="H119" i="1" a="1"/>
  <c r="H119" i="1"/>
  <c r="H120" i="1" a="1"/>
  <c r="H120" i="1"/>
  <c r="H121" i="1" a="1"/>
  <c r="H121" i="1"/>
  <c r="H122" i="1" a="1"/>
  <c r="H122" i="1" s="1"/>
  <c r="H123" i="1" a="1"/>
  <c r="H123" i="1"/>
  <c r="H124" i="1" a="1"/>
  <c r="H124" i="1"/>
  <c r="H125" i="1" a="1"/>
  <c r="H125" i="1"/>
  <c r="H126" i="1" a="1"/>
  <c r="H126" i="1" s="1"/>
  <c r="H127" i="1" a="1"/>
  <c r="H127" i="1"/>
  <c r="H128" i="1" a="1"/>
  <c r="H128" i="1"/>
  <c r="H129" i="1" a="1"/>
  <c r="H129" i="1"/>
  <c r="H130" i="1" a="1"/>
  <c r="H130" i="1" s="1"/>
  <c r="H131" i="1" a="1"/>
  <c r="H131" i="1"/>
  <c r="H132" i="1" a="1"/>
  <c r="H132" i="1"/>
  <c r="H133" i="1" a="1"/>
  <c r="H133" i="1"/>
  <c r="H134" i="1" a="1"/>
  <c r="H134" i="1" s="1"/>
  <c r="H135" i="1" a="1"/>
  <c r="H135" i="1"/>
  <c r="H136" i="1" a="1"/>
  <c r="H136" i="1"/>
  <c r="H137" i="1" a="1"/>
  <c r="H137" i="1"/>
  <c r="H138" i="1" a="1"/>
  <c r="H138" i="1" s="1"/>
  <c r="H139" i="1" a="1"/>
  <c r="H139" i="1"/>
  <c r="H140" i="1" a="1"/>
  <c r="H140" i="1"/>
  <c r="H141" i="1" a="1"/>
  <c r="H141" i="1"/>
  <c r="H142" i="1" a="1"/>
  <c r="H142" i="1" s="1"/>
  <c r="H143" i="1" a="1"/>
  <c r="H143" i="1"/>
  <c r="H144" i="1" a="1"/>
  <c r="H144" i="1"/>
  <c r="H145" i="1" a="1"/>
  <c r="H145" i="1"/>
  <c r="H146" i="1" a="1"/>
  <c r="H146" i="1" s="1"/>
  <c r="H147" i="1" a="1"/>
  <c r="H147" i="1"/>
  <c r="H148" i="1" a="1"/>
  <c r="H148" i="1"/>
  <c r="H149" i="1" a="1"/>
  <c r="H149" i="1"/>
  <c r="H150" i="1" a="1"/>
  <c r="H150" i="1" s="1"/>
  <c r="H151" i="1" a="1"/>
  <c r="H151" i="1"/>
  <c r="H152" i="1" a="1"/>
  <c r="H152" i="1"/>
  <c r="H153" i="1" a="1"/>
  <c r="H153" i="1"/>
  <c r="H154" i="1" a="1"/>
  <c r="H154" i="1" s="1"/>
  <c r="H155" i="1" a="1"/>
  <c r="H155" i="1"/>
  <c r="H156" i="1" a="1"/>
  <c r="H156" i="1"/>
  <c r="H157" i="1" a="1"/>
  <c r="H157" i="1"/>
  <c r="H158" i="1" a="1"/>
  <c r="H158" i="1" s="1"/>
  <c r="H159" i="1" a="1"/>
  <c r="H159" i="1"/>
  <c r="H160" i="1" a="1"/>
  <c r="H160" i="1"/>
  <c r="H161" i="1" a="1"/>
  <c r="H161" i="1"/>
  <c r="H162" i="1" a="1"/>
  <c r="H162" i="1" s="1"/>
  <c r="H163" i="1" a="1"/>
  <c r="H163" i="1"/>
  <c r="H164" i="1" a="1"/>
  <c r="H164" i="1"/>
  <c r="H165" i="1" a="1"/>
  <c r="H165" i="1"/>
  <c r="H166" i="1" a="1"/>
  <c r="H166" i="1" s="1"/>
  <c r="H167" i="1" a="1"/>
  <c r="H167" i="1"/>
  <c r="H168" i="1" a="1"/>
  <c r="H168" i="1"/>
  <c r="H169" i="1" a="1"/>
  <c r="H169" i="1"/>
  <c r="H170" i="1" a="1"/>
  <c r="H170" i="1" s="1"/>
  <c r="H171" i="1" a="1"/>
  <c r="H171" i="1"/>
  <c r="H172" i="1" a="1"/>
  <c r="H172" i="1"/>
  <c r="H173" i="1" a="1"/>
  <c r="H173" i="1"/>
  <c r="H174" i="1" a="1"/>
  <c r="H174" i="1" s="1"/>
  <c r="H175" i="1" a="1"/>
  <c r="H175" i="1"/>
  <c r="H176" i="1" a="1"/>
  <c r="H176" i="1"/>
  <c r="H177" i="1" a="1"/>
  <c r="H177" i="1"/>
  <c r="H178" i="1" a="1"/>
  <c r="H178" i="1" s="1"/>
  <c r="H179" i="1" a="1"/>
  <c r="H179" i="1"/>
  <c r="H180" i="1" a="1"/>
  <c r="H180" i="1"/>
  <c r="H181" i="1" a="1"/>
  <c r="H181" i="1"/>
  <c r="H182" i="1" a="1"/>
  <c r="H182" i="1" s="1"/>
  <c r="H183" i="1" a="1"/>
  <c r="H183" i="1"/>
  <c r="H184" i="1" a="1"/>
  <c r="H184" i="1"/>
  <c r="H185" i="1" a="1"/>
  <c r="H185" i="1"/>
  <c r="H186" i="1" a="1"/>
  <c r="H186" i="1" s="1"/>
  <c r="H187" i="1" a="1"/>
  <c r="H187" i="1"/>
  <c r="H188" i="1" a="1"/>
  <c r="H188" i="1"/>
  <c r="H189" i="1" a="1"/>
  <c r="H189" i="1"/>
  <c r="H190" i="1" a="1"/>
  <c r="H190" i="1" s="1"/>
  <c r="H191" i="1" a="1"/>
  <c r="H191" i="1"/>
  <c r="H192" i="1" a="1"/>
  <c r="H192" i="1"/>
  <c r="H193" i="1" a="1"/>
  <c r="H193" i="1"/>
  <c r="H194" i="1" a="1"/>
  <c r="H194" i="1" s="1"/>
  <c r="H195" i="1" a="1"/>
  <c r="H195" i="1"/>
  <c r="H196" i="1" a="1"/>
  <c r="H196" i="1"/>
  <c r="H197" i="1" a="1"/>
  <c r="H197" i="1"/>
  <c r="H198" i="1" a="1"/>
  <c r="H198" i="1" s="1"/>
  <c r="H199" i="1" a="1"/>
  <c r="H199" i="1"/>
  <c r="H200" i="1" a="1"/>
  <c r="H200" i="1"/>
  <c r="H201" i="1" a="1"/>
  <c r="H201" i="1"/>
  <c r="H202" i="1" a="1"/>
  <c r="H202" i="1" s="1"/>
  <c r="H203" i="1" a="1"/>
  <c r="H203" i="1"/>
  <c r="H204" i="1" a="1"/>
  <c r="H204" i="1"/>
  <c r="H205" i="1" a="1"/>
  <c r="H205" i="1"/>
  <c r="H206" i="1" a="1"/>
  <c r="H206" i="1" s="1"/>
  <c r="H207" i="1" a="1"/>
  <c r="H207" i="1"/>
  <c r="H208" i="1" a="1"/>
  <c r="H208" i="1"/>
  <c r="H209" i="1" a="1"/>
  <c r="H209" i="1"/>
  <c r="H210" i="1" a="1"/>
  <c r="H210" i="1" s="1"/>
  <c r="H211" i="1" a="1"/>
  <c r="H211" i="1"/>
  <c r="H212" i="1" a="1"/>
  <c r="H212" i="1"/>
  <c r="H213" i="1" a="1"/>
  <c r="H213" i="1"/>
  <c r="H214" i="1" a="1"/>
  <c r="H214" i="1" s="1"/>
  <c r="H215" i="1" a="1"/>
  <c r="H215" i="1"/>
  <c r="H216" i="1" a="1"/>
  <c r="H216" i="1"/>
  <c r="H217" i="1" a="1"/>
  <c r="H217" i="1"/>
  <c r="H218" i="1" a="1"/>
  <c r="H218" i="1" s="1"/>
  <c r="H219" i="1" a="1"/>
  <c r="H219" i="1"/>
  <c r="H220" i="1" a="1"/>
  <c r="H220" i="1"/>
  <c r="H221" i="1" a="1"/>
  <c r="H221" i="1"/>
  <c r="H222" i="1" a="1"/>
  <c r="H222" i="1" s="1"/>
  <c r="H223" i="1" a="1"/>
  <c r="H223" i="1"/>
  <c r="H224" i="1" a="1"/>
  <c r="H224" i="1"/>
  <c r="H225" i="1" a="1"/>
  <c r="H225" i="1"/>
  <c r="H226" i="1" a="1"/>
  <c r="H226" i="1" s="1"/>
  <c r="H227" i="1" a="1"/>
  <c r="H227" i="1"/>
  <c r="H228" i="1" a="1"/>
  <c r="H228" i="1"/>
  <c r="H229" i="1" a="1"/>
  <c r="H229" i="1"/>
  <c r="H230" i="1" a="1"/>
  <c r="H230" i="1" s="1"/>
  <c r="H231" i="1" a="1"/>
  <c r="H231" i="1"/>
  <c r="H232" i="1" a="1"/>
  <c r="H232" i="1"/>
  <c r="H233" i="1" a="1"/>
  <c r="H233" i="1"/>
  <c r="H234" i="1" a="1"/>
  <c r="H234" i="1" s="1"/>
  <c r="H235" i="1" a="1"/>
  <c r="H235" i="1"/>
  <c r="H236" i="1" a="1"/>
  <c r="H236" i="1"/>
  <c r="H237" i="1" a="1"/>
  <c r="H237" i="1"/>
  <c r="H238" i="1" a="1"/>
  <c r="H238" i="1" s="1"/>
  <c r="H239" i="1" a="1"/>
  <c r="H239" i="1"/>
  <c r="H240" i="1" a="1"/>
  <c r="H240" i="1"/>
  <c r="H241" i="1" a="1"/>
  <c r="H241" i="1"/>
  <c r="H242" i="1" a="1"/>
  <c r="H242" i="1" s="1"/>
  <c r="H243" i="1" a="1"/>
  <c r="H243" i="1"/>
  <c r="H244" i="1" a="1"/>
  <c r="H244" i="1"/>
  <c r="H245" i="1" a="1"/>
  <c r="H245" i="1"/>
  <c r="H246" i="1" a="1"/>
  <c r="H246" i="1" s="1"/>
  <c r="H247" i="1" a="1"/>
  <c r="H247" i="1"/>
  <c r="H248" i="1" a="1"/>
  <c r="H248" i="1"/>
  <c r="H249" i="1" a="1"/>
  <c r="H249" i="1"/>
  <c r="H250" i="1" a="1"/>
  <c r="H250" i="1" s="1"/>
  <c r="H251" i="1" a="1"/>
  <c r="H251" i="1"/>
  <c r="H252" i="1" a="1"/>
  <c r="H252" i="1"/>
  <c r="H253" i="1" a="1"/>
  <c r="H253" i="1"/>
  <c r="H254" i="1" a="1"/>
  <c r="H254" i="1" s="1"/>
  <c r="H255" i="1" a="1"/>
  <c r="H255" i="1"/>
  <c r="H256" i="1" a="1"/>
  <c r="H256" i="1"/>
  <c r="H257" i="1" a="1"/>
  <c r="H257" i="1"/>
  <c r="H258" i="1" a="1"/>
  <c r="H258" i="1" s="1"/>
  <c r="H259" i="1" a="1"/>
  <c r="H259" i="1"/>
  <c r="H260" i="1" a="1"/>
  <c r="H260" i="1"/>
  <c r="H261" i="1" a="1"/>
  <c r="H261" i="1"/>
  <c r="H262" i="1" a="1"/>
  <c r="H262" i="1" s="1"/>
  <c r="H263" i="1" a="1"/>
  <c r="H263" i="1"/>
  <c r="H264" i="1" a="1"/>
  <c r="H264" i="1"/>
  <c r="H265" i="1" a="1"/>
  <c r="H265" i="1"/>
  <c r="H266" i="1" a="1"/>
  <c r="H266" i="1" s="1"/>
  <c r="H267" i="1" a="1"/>
  <c r="H267" i="1"/>
  <c r="H268" i="1" a="1"/>
  <c r="H268" i="1"/>
  <c r="H269" i="1" a="1"/>
  <c r="H269" i="1"/>
  <c r="H270" i="1" a="1"/>
  <c r="H270" i="1" s="1"/>
  <c r="H271" i="1" a="1"/>
  <c r="H271" i="1"/>
  <c r="H272" i="1" a="1"/>
  <c r="H272" i="1"/>
  <c r="H273" i="1" a="1"/>
  <c r="H273" i="1"/>
  <c r="H274" i="1" a="1"/>
  <c r="H274" i="1" s="1"/>
  <c r="H275" i="1" a="1"/>
  <c r="H275" i="1"/>
  <c r="H276" i="1" a="1"/>
  <c r="H276" i="1"/>
  <c r="H277" i="1" a="1"/>
  <c r="H277" i="1"/>
  <c r="H278" i="1" a="1"/>
  <c r="H278" i="1" s="1"/>
  <c r="H279" i="1" a="1"/>
  <c r="H279" i="1"/>
  <c r="H280" i="1" a="1"/>
  <c r="H280" i="1"/>
  <c r="H281" i="1" a="1"/>
  <c r="H281" i="1"/>
  <c r="H282" i="1" a="1"/>
  <c r="H282" i="1" s="1"/>
  <c r="H283" i="1" a="1"/>
  <c r="H283" i="1"/>
  <c r="H284" i="1" a="1"/>
  <c r="H284" i="1"/>
  <c r="H285" i="1" a="1"/>
  <c r="H285" i="1"/>
  <c r="H286" i="1" a="1"/>
  <c r="H286" i="1" s="1"/>
  <c r="H287" i="1" a="1"/>
  <c r="H287" i="1"/>
  <c r="H288" i="1" a="1"/>
  <c r="H288" i="1"/>
  <c r="H289" i="1" a="1"/>
  <c r="H289" i="1"/>
  <c r="H290" i="1" a="1"/>
  <c r="H290" i="1" s="1"/>
  <c r="H291" i="1" a="1"/>
  <c r="H291" i="1"/>
  <c r="H292" i="1" a="1"/>
  <c r="H292" i="1"/>
  <c r="H293" i="1" a="1"/>
  <c r="H293" i="1"/>
  <c r="H294" i="1" a="1"/>
  <c r="H294" i="1" s="1"/>
  <c r="H295" i="1" a="1"/>
  <c r="H295" i="1"/>
  <c r="H296" i="1" a="1"/>
  <c r="H296" i="1"/>
  <c r="H297" i="1" a="1"/>
  <c r="H297" i="1"/>
  <c r="H298" i="1" a="1"/>
  <c r="H298" i="1" s="1"/>
  <c r="H299" i="1" a="1"/>
  <c r="H299" i="1"/>
  <c r="H300" i="1" a="1"/>
  <c r="H300" i="1"/>
  <c r="H301" i="1" a="1"/>
  <c r="H301" i="1"/>
  <c r="H302" i="1" a="1"/>
  <c r="H302" i="1" s="1"/>
  <c r="H303" i="1" a="1"/>
  <c r="H303" i="1"/>
  <c r="H304" i="1" a="1"/>
  <c r="H304" i="1"/>
  <c r="H305" i="1" a="1"/>
  <c r="H305" i="1"/>
  <c r="H306" i="1" a="1"/>
  <c r="H306" i="1" s="1"/>
  <c r="H307" i="1" a="1"/>
  <c r="H307" i="1"/>
  <c r="H308" i="1" a="1"/>
  <c r="H308" i="1"/>
  <c r="H309" i="1" a="1"/>
  <c r="H309" i="1"/>
  <c r="H310" i="1" a="1"/>
  <c r="H310" i="1" s="1"/>
  <c r="H311" i="1" a="1"/>
  <c r="H311" i="1"/>
  <c r="H312" i="1" a="1"/>
  <c r="H312" i="1"/>
  <c r="H313" i="1" a="1"/>
  <c r="H313" i="1"/>
  <c r="H314" i="1" a="1"/>
  <c r="H314" i="1" s="1"/>
  <c r="H315" i="1" a="1"/>
  <c r="H315" i="1"/>
  <c r="H316" i="1" a="1"/>
  <c r="H316" i="1"/>
  <c r="H317" i="1" a="1"/>
  <c r="H317" i="1"/>
  <c r="H318" i="1" a="1"/>
  <c r="H318" i="1" s="1"/>
  <c r="H319" i="1" a="1"/>
  <c r="H319" i="1"/>
  <c r="H320" i="1" a="1"/>
  <c r="H320" i="1"/>
  <c r="H321" i="1" a="1"/>
  <c r="H321" i="1"/>
  <c r="H322" i="1" a="1"/>
  <c r="H322" i="1" s="1"/>
  <c r="H323" i="1" a="1"/>
  <c r="H323" i="1"/>
  <c r="H324" i="1" a="1"/>
  <c r="H324" i="1"/>
  <c r="H325" i="1" a="1"/>
  <c r="H325" i="1"/>
  <c r="H326" i="1" a="1"/>
  <c r="H326" i="1" s="1"/>
  <c r="H327" i="1" a="1"/>
  <c r="H327" i="1"/>
  <c r="H328" i="1" a="1"/>
  <c r="H328" i="1"/>
  <c r="H329" i="1" a="1"/>
  <c r="H329" i="1"/>
  <c r="H330" i="1" a="1"/>
  <c r="H330" i="1" s="1"/>
  <c r="H331" i="1" a="1"/>
  <c r="H331" i="1"/>
  <c r="H332" i="1" a="1"/>
  <c r="H332" i="1"/>
  <c r="H333" i="1" a="1"/>
  <c r="H333" i="1"/>
  <c r="H334" i="1" a="1"/>
  <c r="H334" i="1" s="1"/>
  <c r="H335" i="1" a="1"/>
  <c r="H335" i="1"/>
  <c r="H336" i="1" a="1"/>
  <c r="H336" i="1"/>
  <c r="H337" i="1" a="1"/>
  <c r="H337" i="1"/>
  <c r="H338" i="1" a="1"/>
  <c r="H338" i="1" s="1"/>
  <c r="H339" i="1" a="1"/>
  <c r="H339" i="1"/>
  <c r="H340" i="1" a="1"/>
  <c r="H340" i="1"/>
  <c r="H341" i="1" a="1"/>
  <c r="H341" i="1"/>
  <c r="H342" i="1" a="1"/>
  <c r="H342" i="1"/>
  <c r="H343" i="1" a="1"/>
  <c r="H343" i="1"/>
  <c r="H344" i="1" a="1"/>
  <c r="H344" i="1"/>
  <c r="H345" i="1" a="1"/>
  <c r="H345" i="1"/>
  <c r="H346" i="1" a="1"/>
  <c r="H346" i="1"/>
  <c r="H347" i="1" a="1"/>
  <c r="H347" i="1"/>
  <c r="H348" i="1" a="1"/>
  <c r="H348" i="1"/>
  <c r="H349" i="1" a="1"/>
  <c r="H349" i="1"/>
  <c r="H350" i="1" a="1"/>
  <c r="H350" i="1"/>
  <c r="H351" i="1" a="1"/>
  <c r="H351" i="1"/>
  <c r="H352" i="1" a="1"/>
  <c r="H352" i="1"/>
  <c r="H353" i="1" a="1"/>
  <c r="H353" i="1"/>
  <c r="H354" i="1" a="1"/>
  <c r="H354" i="1"/>
  <c r="H355" i="1" a="1"/>
  <c r="H355" i="1"/>
  <c r="H356" i="1" a="1"/>
  <c r="H356" i="1"/>
  <c r="H357" i="1" a="1"/>
  <c r="H357" i="1"/>
  <c r="H358" i="1" a="1"/>
  <c r="H358" i="1"/>
  <c r="H359" i="1" a="1"/>
  <c r="H359" i="1"/>
  <c r="H360" i="1" a="1"/>
  <c r="H360" i="1"/>
  <c r="H361" i="1" a="1"/>
  <c r="H361" i="1"/>
  <c r="H362" i="1" a="1"/>
  <c r="H362" i="1"/>
  <c r="H363" i="1" a="1"/>
  <c r="H363" i="1"/>
  <c r="H364" i="1" a="1"/>
  <c r="H364" i="1"/>
  <c r="H365" i="1" a="1"/>
  <c r="H365" i="1"/>
  <c r="H366" i="1" a="1"/>
  <c r="H366" i="1"/>
  <c r="H367" i="1" a="1"/>
  <c r="H367" i="1"/>
  <c r="H368" i="1" a="1"/>
  <c r="H368" i="1"/>
  <c r="H369" i="1" a="1"/>
  <c r="H369" i="1"/>
  <c r="H370" i="1" a="1"/>
  <c r="H370" i="1"/>
  <c r="H371" i="1" a="1"/>
  <c r="H371" i="1"/>
  <c r="H372" i="1" a="1"/>
  <c r="H372" i="1"/>
  <c r="H373" i="1" a="1"/>
  <c r="H373" i="1"/>
  <c r="H374" i="1" a="1"/>
  <c r="H374" i="1"/>
  <c r="H375" i="1" a="1"/>
  <c r="H375" i="1"/>
  <c r="H376" i="1" a="1"/>
  <c r="H376" i="1"/>
  <c r="H377" i="1" a="1"/>
  <c r="H377" i="1"/>
  <c r="H378" i="1" a="1"/>
  <c r="H378" i="1"/>
  <c r="H379" i="1" a="1"/>
  <c r="H379" i="1"/>
  <c r="H380" i="1" a="1"/>
  <c r="H380" i="1"/>
  <c r="H381" i="1" a="1"/>
  <c r="H381" i="1"/>
  <c r="H382" i="1" a="1"/>
  <c r="H382" i="1"/>
  <c r="H383" i="1" a="1"/>
  <c r="H383" i="1"/>
  <c r="H384" i="1" a="1"/>
  <c r="H384" i="1"/>
  <c r="H385" i="1" a="1"/>
  <c r="H385" i="1"/>
  <c r="H386" i="1" a="1"/>
  <c r="H386" i="1"/>
  <c r="H387" i="1" a="1"/>
  <c r="H387" i="1"/>
  <c r="H388" i="1" a="1"/>
  <c r="H388" i="1"/>
  <c r="H389" i="1" a="1"/>
  <c r="H389" i="1"/>
  <c r="H390" i="1" a="1"/>
  <c r="H390" i="1"/>
  <c r="H391" i="1" a="1"/>
  <c r="H391" i="1"/>
  <c r="H392" i="1" a="1"/>
  <c r="H392" i="1"/>
  <c r="H393" i="1" a="1"/>
  <c r="H393" i="1"/>
  <c r="H394" i="1" a="1"/>
  <c r="H394" i="1"/>
  <c r="H395" i="1" a="1"/>
  <c r="H395" i="1"/>
  <c r="H396" i="1" a="1"/>
  <c r="H396" i="1"/>
  <c r="H397" i="1" a="1"/>
  <c r="H397" i="1"/>
  <c r="H398" i="1" a="1"/>
  <c r="H398" i="1"/>
  <c r="H399" i="1" a="1"/>
  <c r="H399" i="1"/>
  <c r="H400" i="1" a="1"/>
  <c r="H400" i="1"/>
  <c r="H401" i="1" a="1"/>
  <c r="H401" i="1"/>
  <c r="H402" i="1" a="1"/>
  <c r="H402" i="1"/>
  <c r="H403" i="1" a="1"/>
  <c r="H403" i="1"/>
  <c r="H404" i="1" a="1"/>
  <c r="H404" i="1"/>
  <c r="H405" i="1" a="1"/>
  <c r="H405" i="1"/>
  <c r="H406" i="1" a="1"/>
  <c r="H406" i="1"/>
  <c r="H407" i="1" a="1"/>
  <c r="H407" i="1"/>
  <c r="H408" i="1" a="1"/>
  <c r="H408" i="1"/>
  <c r="H409" i="1" a="1"/>
  <c r="H409" i="1"/>
  <c r="H410" i="1" a="1"/>
  <c r="H410" i="1"/>
  <c r="H411" i="1" a="1"/>
  <c r="H411" i="1"/>
  <c r="H412" i="1" a="1"/>
  <c r="H412" i="1"/>
  <c r="H413" i="1" a="1"/>
  <c r="H413" i="1"/>
  <c r="H414" i="1" a="1"/>
  <c r="H414" i="1"/>
  <c r="H415" i="1" a="1"/>
  <c r="H415" i="1"/>
  <c r="H416" i="1" a="1"/>
  <c r="H416" i="1"/>
  <c r="H417" i="1" a="1"/>
  <c r="H417" i="1"/>
  <c r="H418" i="1" a="1"/>
  <c r="H418" i="1"/>
  <c r="H419" i="1" a="1"/>
  <c r="H419" i="1"/>
  <c r="H420" i="1" a="1"/>
  <c r="H420" i="1"/>
  <c r="H421" i="1" a="1"/>
  <c r="H421" i="1"/>
  <c r="H422" i="1" a="1"/>
  <c r="H422" i="1"/>
  <c r="H423" i="1" a="1"/>
  <c r="H423" i="1"/>
  <c r="H424" i="1" a="1"/>
  <c r="H424" i="1"/>
  <c r="H425" i="1" a="1"/>
  <c r="H425" i="1"/>
  <c r="H426" i="1" a="1"/>
  <c r="H426" i="1"/>
  <c r="H427" i="1" a="1"/>
  <c r="H427" i="1"/>
  <c r="H428" i="1" a="1"/>
  <c r="H428" i="1"/>
  <c r="H429" i="1" a="1"/>
  <c r="H429" i="1"/>
  <c r="H430" i="1" a="1"/>
  <c r="H430" i="1"/>
  <c r="H431" i="1" a="1"/>
  <c r="H431" i="1"/>
  <c r="H432" i="1" a="1"/>
  <c r="H432" i="1"/>
  <c r="H433" i="1" a="1"/>
  <c r="H433" i="1"/>
  <c r="H434" i="1" a="1"/>
  <c r="H434" i="1"/>
  <c r="H435" i="1" a="1"/>
  <c r="H435" i="1"/>
  <c r="H436" i="1" a="1"/>
  <c r="H436" i="1"/>
  <c r="H437" i="1" a="1"/>
  <c r="H437" i="1"/>
  <c r="H438" i="1" a="1"/>
  <c r="H438" i="1"/>
  <c r="H439" i="1" a="1"/>
  <c r="H439" i="1"/>
  <c r="H440" i="1" a="1"/>
  <c r="H440" i="1"/>
  <c r="H441" i="1" a="1"/>
  <c r="H441" i="1"/>
  <c r="H442" i="1" a="1"/>
  <c r="H442" i="1"/>
  <c r="H443" i="1" a="1"/>
  <c r="H443" i="1"/>
  <c r="H444" i="1" a="1"/>
  <c r="H444" i="1"/>
  <c r="H445" i="1" a="1"/>
  <c r="H445" i="1"/>
  <c r="H446" i="1" a="1"/>
  <c r="H446" i="1"/>
  <c r="H447" i="1" a="1"/>
  <c r="H447" i="1"/>
  <c r="H448" i="1" a="1"/>
  <c r="H448" i="1"/>
  <c r="H449" i="1" a="1"/>
  <c r="H449" i="1"/>
  <c r="H450" i="1" a="1"/>
  <c r="H450" i="1" s="1"/>
  <c r="H451" i="1" a="1"/>
  <c r="H451" i="1"/>
  <c r="H452" i="1" a="1"/>
  <c r="H452" i="1"/>
  <c r="H453" i="1" a="1"/>
  <c r="H453" i="1" s="1"/>
  <c r="H454" i="1" a="1"/>
  <c r="H454" i="1" s="1"/>
  <c r="H455" i="1" a="1"/>
  <c r="H455" i="1"/>
  <c r="H456" i="1" a="1"/>
  <c r="H456" i="1"/>
  <c r="H457" i="1" a="1"/>
  <c r="H457" i="1" s="1"/>
  <c r="H458" i="1" a="1"/>
  <c r="H458" i="1" s="1"/>
  <c r="H459" i="1" a="1"/>
  <c r="H459" i="1"/>
  <c r="H460" i="1" a="1"/>
  <c r="H460" i="1"/>
  <c r="H461" i="1" a="1"/>
  <c r="H461" i="1" s="1"/>
  <c r="H462" i="1" a="1"/>
  <c r="H462" i="1" s="1"/>
  <c r="H463" i="1" a="1"/>
  <c r="H463" i="1"/>
  <c r="H464" i="1" a="1"/>
  <c r="H464" i="1"/>
  <c r="H465" i="1" a="1"/>
  <c r="H465" i="1" s="1"/>
  <c r="H466" i="1" a="1"/>
  <c r="H466" i="1" s="1"/>
  <c r="H467" i="1" a="1"/>
  <c r="H467" i="1"/>
  <c r="H468" i="1" a="1"/>
  <c r="H468" i="1"/>
  <c r="H469" i="1" a="1"/>
  <c r="H469" i="1" s="1"/>
  <c r="H470" i="1" a="1"/>
  <c r="H470" i="1" s="1"/>
  <c r="H471" i="1" a="1"/>
  <c r="H471" i="1"/>
  <c r="H472" i="1" a="1"/>
  <c r="H472" i="1"/>
  <c r="H473" i="1" a="1"/>
  <c r="H473" i="1" s="1"/>
  <c r="H474" i="1" a="1"/>
  <c r="H474" i="1" s="1"/>
  <c r="H475" i="1" a="1"/>
  <c r="H475" i="1"/>
  <c r="H476" i="1" a="1"/>
  <c r="H476" i="1"/>
  <c r="H477" i="1" a="1"/>
  <c r="H477" i="1" s="1"/>
  <c r="H478" i="1" a="1"/>
  <c r="H478" i="1" s="1"/>
  <c r="H479" i="1" a="1"/>
  <c r="H479" i="1" s="1"/>
  <c r="H480" i="1" a="1"/>
  <c r="H480" i="1"/>
  <c r="H481" i="1" a="1"/>
  <c r="H481" i="1" s="1"/>
  <c r="H482" i="1" a="1"/>
  <c r="H482" i="1" s="1"/>
  <c r="H483" i="1" a="1"/>
  <c r="H483" i="1" s="1"/>
  <c r="H484" i="1" a="1"/>
  <c r="H484" i="1"/>
  <c r="H485" i="1" a="1"/>
  <c r="H485" i="1" s="1"/>
  <c r="H486" i="1" a="1"/>
  <c r="H486" i="1" s="1"/>
  <c r="H487" i="1" a="1"/>
  <c r="H487" i="1" s="1"/>
  <c r="H488" i="1" a="1"/>
  <c r="H488" i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G4" i="1" a="1"/>
  <c r="G4" i="1" s="1"/>
  <c r="G5" i="1" a="1"/>
  <c r="G5" i="1" s="1"/>
  <c r="G6" i="1" a="1"/>
  <c r="G6" i="1" s="1"/>
  <c r="G2" i="1" a="1"/>
  <c r="G2" i="1" s="1"/>
  <c r="G3" i="1" a="1"/>
  <c r="G3" i="1" s="1"/>
  <c r="G7" i="1" a="1"/>
  <c r="G7" i="1"/>
  <c r="G8" i="1" a="1"/>
  <c r="G8" i="1"/>
  <c r="G9" i="1" a="1"/>
  <c r="G9" i="1"/>
  <c r="G10" i="1" a="1"/>
  <c r="G10" i="1" s="1"/>
  <c r="G11" i="1" a="1"/>
  <c r="G11" i="1"/>
  <c r="G12" i="1" a="1"/>
  <c r="G12" i="1"/>
  <c r="G13" i="1" a="1"/>
  <c r="G13" i="1"/>
  <c r="G14" i="1" a="1"/>
  <c r="G14" i="1" s="1"/>
  <c r="G15" i="1" a="1"/>
  <c r="G15" i="1"/>
  <c r="G16" i="1" a="1"/>
  <c r="G16" i="1"/>
  <c r="G17" i="1" a="1"/>
  <c r="G17" i="1"/>
  <c r="G18" i="1" a="1"/>
  <c r="G18" i="1" s="1"/>
  <c r="G19" i="1" a="1"/>
  <c r="G19" i="1"/>
  <c r="G20" i="1" a="1"/>
  <c r="G20" i="1"/>
  <c r="G21" i="1" a="1"/>
  <c r="G21" i="1"/>
  <c r="G22" i="1" a="1"/>
  <c r="G22" i="1" s="1"/>
  <c r="G23" i="1" a="1"/>
  <c r="G23" i="1"/>
  <c r="G24" i="1" a="1"/>
  <c r="G24" i="1"/>
  <c r="G25" i="1" a="1"/>
  <c r="G25" i="1"/>
  <c r="G26" i="1" a="1"/>
  <c r="G26" i="1" s="1"/>
  <c r="G27" i="1" a="1"/>
  <c r="G27" i="1"/>
  <c r="G28" i="1" a="1"/>
  <c r="G28" i="1"/>
  <c r="G29" i="1" a="1"/>
  <c r="G29" i="1"/>
  <c r="G30" i="1" a="1"/>
  <c r="G30" i="1" s="1"/>
  <c r="G31" i="1" a="1"/>
  <c r="G31" i="1"/>
  <c r="G32" i="1" a="1"/>
  <c r="G32" i="1"/>
  <c r="G33" i="1" a="1"/>
  <c r="G33" i="1"/>
  <c r="G34" i="1" a="1"/>
  <c r="G34" i="1" s="1"/>
  <c r="G35" i="1" a="1"/>
  <c r="G35" i="1"/>
  <c r="G36" i="1" a="1"/>
  <c r="G36" i="1"/>
  <c r="G37" i="1" a="1"/>
  <c r="G37" i="1"/>
  <c r="G38" i="1" a="1"/>
  <c r="G38" i="1" s="1"/>
  <c r="G39" i="1" a="1"/>
  <c r="G39" i="1"/>
  <c r="G40" i="1" a="1"/>
  <c r="G40" i="1"/>
  <c r="G41" i="1" a="1"/>
  <c r="G41" i="1"/>
  <c r="G42" i="1" a="1"/>
  <c r="G42" i="1" s="1"/>
  <c r="G43" i="1" a="1"/>
  <c r="G43" i="1"/>
  <c r="G44" i="1" a="1"/>
  <c r="G44" i="1"/>
  <c r="G45" i="1" a="1"/>
  <c r="G45" i="1"/>
  <c r="G46" i="1" a="1"/>
  <c r="G46" i="1" s="1"/>
  <c r="G47" i="1" a="1"/>
  <c r="G47" i="1"/>
  <c r="G48" i="1" a="1"/>
  <c r="G48" i="1"/>
  <c r="G49" i="1" a="1"/>
  <c r="G49" i="1"/>
  <c r="G50" i="1" a="1"/>
  <c r="G50" i="1" s="1"/>
  <c r="G51" i="1" a="1"/>
  <c r="G51" i="1"/>
  <c r="G52" i="1" a="1"/>
  <c r="G52" i="1"/>
  <c r="G53" i="1" a="1"/>
  <c r="G53" i="1"/>
  <c r="G54" i="1" a="1"/>
  <c r="G54" i="1" s="1"/>
  <c r="G55" i="1" a="1"/>
  <c r="G55" i="1"/>
  <c r="G56" i="1" a="1"/>
  <c r="G56" i="1"/>
  <c r="G57" i="1" a="1"/>
  <c r="G57" i="1"/>
  <c r="G58" i="1" a="1"/>
  <c r="G58" i="1" s="1"/>
  <c r="G59" i="1" a="1"/>
  <c r="G59" i="1"/>
  <c r="G60" i="1" a="1"/>
  <c r="G60" i="1"/>
  <c r="G61" i="1" a="1"/>
  <c r="G61" i="1"/>
  <c r="G62" i="1" a="1"/>
  <c r="G62" i="1" s="1"/>
  <c r="G63" i="1" a="1"/>
  <c r="G63" i="1"/>
  <c r="G64" i="1" a="1"/>
  <c r="G64" i="1"/>
  <c r="G65" i="1" a="1"/>
  <c r="G65" i="1"/>
  <c r="G66" i="1" a="1"/>
  <c r="G66" i="1" s="1"/>
  <c r="G67" i="1" a="1"/>
  <c r="G67" i="1"/>
  <c r="G68" i="1" a="1"/>
  <c r="G68" i="1"/>
  <c r="G69" i="1" a="1"/>
  <c r="G69" i="1"/>
  <c r="G70" i="1" a="1"/>
  <c r="G70" i="1" s="1"/>
  <c r="G71" i="1" a="1"/>
  <c r="G71" i="1"/>
  <c r="G72" i="1" a="1"/>
  <c r="G72" i="1"/>
  <c r="G73" i="1" a="1"/>
  <c r="G73" i="1"/>
  <c r="G74" i="1" a="1"/>
  <c r="G74" i="1" s="1"/>
  <c r="G75" i="1" a="1"/>
  <c r="G75" i="1"/>
  <c r="G76" i="1" a="1"/>
  <c r="G76" i="1"/>
  <c r="G77" i="1" a="1"/>
  <c r="G77" i="1"/>
  <c r="G78" i="1" a="1"/>
  <c r="G78" i="1" s="1"/>
  <c r="G79" i="1" a="1"/>
  <c r="G79" i="1"/>
  <c r="G80" i="1" a="1"/>
  <c r="G80" i="1"/>
  <c r="G81" i="1" a="1"/>
  <c r="G81" i="1"/>
  <c r="G82" i="1" a="1"/>
  <c r="G82" i="1" s="1"/>
  <c r="G83" i="1" a="1"/>
  <c r="G83" i="1"/>
  <c r="G84" i="1" a="1"/>
  <c r="G84" i="1"/>
  <c r="G85" i="1" a="1"/>
  <c r="G85" i="1"/>
  <c r="G86" i="1" a="1"/>
  <c r="G86" i="1" s="1"/>
  <c r="G87" i="1" a="1"/>
  <c r="G87" i="1"/>
  <c r="G88" i="1" a="1"/>
  <c r="G88" i="1"/>
  <c r="G89" i="1" a="1"/>
  <c r="G89" i="1"/>
  <c r="G90" i="1" a="1"/>
  <c r="G90" i="1" s="1"/>
  <c r="G91" i="1" a="1"/>
  <c r="G91" i="1"/>
  <c r="G92" i="1" a="1"/>
  <c r="G92" i="1"/>
  <c r="G93" i="1" a="1"/>
  <c r="G93" i="1"/>
  <c r="G94" i="1" a="1"/>
  <c r="G94" i="1" s="1"/>
  <c r="G95" i="1" a="1"/>
  <c r="G95" i="1"/>
  <c r="G96" i="1" a="1"/>
  <c r="G96" i="1"/>
  <c r="G97" i="1" a="1"/>
  <c r="G97" i="1"/>
  <c r="G98" i="1" a="1"/>
  <c r="G98" i="1" s="1"/>
  <c r="G99" i="1" a="1"/>
  <c r="G99" i="1"/>
  <c r="G100" i="1" a="1"/>
  <c r="G100" i="1"/>
  <c r="G101" i="1" a="1"/>
  <c r="G101" i="1"/>
  <c r="G102" i="1" a="1"/>
  <c r="G102" i="1" s="1"/>
  <c r="G103" i="1" a="1"/>
  <c r="G103" i="1"/>
  <c r="G104" i="1" a="1"/>
  <c r="G104" i="1"/>
  <c r="G105" i="1" a="1"/>
  <c r="G105" i="1"/>
  <c r="G106" i="1" a="1"/>
  <c r="G106" i="1" s="1"/>
  <c r="G107" i="1" a="1"/>
  <c r="G107" i="1"/>
  <c r="G108" i="1" a="1"/>
  <c r="G108" i="1"/>
  <c r="G109" i="1" a="1"/>
  <c r="G109" i="1"/>
  <c r="G110" i="1" a="1"/>
  <c r="G110" i="1" s="1"/>
  <c r="G111" i="1" a="1"/>
  <c r="G111" i="1"/>
  <c r="G112" i="1" a="1"/>
  <c r="G112" i="1"/>
  <c r="G113" i="1" a="1"/>
  <c r="G113" i="1"/>
  <c r="G114" i="1" a="1"/>
  <c r="G114" i="1" s="1"/>
  <c r="G115" i="1" a="1"/>
  <c r="G115" i="1"/>
  <c r="G116" i="1" a="1"/>
  <c r="G116" i="1"/>
  <c r="G117" i="1" a="1"/>
  <c r="G117" i="1"/>
  <c r="G118" i="1" a="1"/>
  <c r="G118" i="1" s="1"/>
  <c r="G119" i="1" a="1"/>
  <c r="G119" i="1"/>
  <c r="G120" i="1" a="1"/>
  <c r="G120" i="1"/>
  <c r="G121" i="1" a="1"/>
  <c r="G121" i="1"/>
  <c r="G122" i="1" a="1"/>
  <c r="G122" i="1" s="1"/>
  <c r="G123" i="1" a="1"/>
  <c r="G123" i="1"/>
  <c r="G124" i="1" a="1"/>
  <c r="G124" i="1"/>
  <c r="G125" i="1" a="1"/>
  <c r="G125" i="1"/>
  <c r="G126" i="1" a="1"/>
  <c r="G126" i="1" s="1"/>
  <c r="G127" i="1" a="1"/>
  <c r="G127" i="1"/>
  <c r="G128" i="1" a="1"/>
  <c r="G128" i="1"/>
  <c r="G129" i="1" a="1"/>
  <c r="G129" i="1"/>
  <c r="G130" i="1" a="1"/>
  <c r="G130" i="1" s="1"/>
  <c r="G131" i="1" a="1"/>
  <c r="G131" i="1"/>
  <c r="G132" i="1" a="1"/>
  <c r="G132" i="1"/>
  <c r="G133" i="1" a="1"/>
  <c r="G133" i="1"/>
  <c r="G134" i="1" a="1"/>
  <c r="G134" i="1" s="1"/>
  <c r="G135" i="1" a="1"/>
  <c r="G135" i="1"/>
  <c r="G136" i="1" a="1"/>
  <c r="G136" i="1"/>
  <c r="G137" i="1" a="1"/>
  <c r="G137" i="1"/>
  <c r="G138" i="1" a="1"/>
  <c r="G138" i="1" s="1"/>
  <c r="G139" i="1" a="1"/>
  <c r="G139" i="1"/>
  <c r="G140" i="1" a="1"/>
  <c r="G140" i="1"/>
  <c r="G141" i="1" a="1"/>
  <c r="G141" i="1"/>
  <c r="G142" i="1" a="1"/>
  <c r="G142" i="1" s="1"/>
  <c r="G143" i="1" a="1"/>
  <c r="G143" i="1"/>
  <c r="G144" i="1" a="1"/>
  <c r="G144" i="1"/>
  <c r="G145" i="1" a="1"/>
  <c r="G145" i="1"/>
  <c r="G146" i="1" a="1"/>
  <c r="G146" i="1" s="1"/>
  <c r="G147" i="1" a="1"/>
  <c r="G147" i="1"/>
  <c r="G148" i="1" a="1"/>
  <c r="G148" i="1"/>
  <c r="G149" i="1" a="1"/>
  <c r="G149" i="1"/>
  <c r="G150" i="1" a="1"/>
  <c r="G150" i="1" s="1"/>
  <c r="G151" i="1" a="1"/>
  <c r="G151" i="1"/>
  <c r="G152" i="1" a="1"/>
  <c r="G152" i="1"/>
  <c r="G153" i="1" a="1"/>
  <c r="G153" i="1"/>
  <c r="G154" i="1" a="1"/>
  <c r="G154" i="1" s="1"/>
  <c r="G155" i="1" a="1"/>
  <c r="G155" i="1"/>
  <c r="G156" i="1" a="1"/>
  <c r="G156" i="1"/>
  <c r="G157" i="1" a="1"/>
  <c r="G157" i="1"/>
  <c r="G158" i="1" a="1"/>
  <c r="G158" i="1" s="1"/>
  <c r="G159" i="1" a="1"/>
  <c r="G159" i="1"/>
  <c r="G160" i="1" a="1"/>
  <c r="G160" i="1"/>
  <c r="G161" i="1" a="1"/>
  <c r="G161" i="1"/>
  <c r="G162" i="1" a="1"/>
  <c r="G162" i="1" s="1"/>
  <c r="G163" i="1" a="1"/>
  <c r="G163" i="1"/>
  <c r="G164" i="1" a="1"/>
  <c r="G164" i="1"/>
  <c r="G165" i="1" a="1"/>
  <c r="G165" i="1"/>
  <c r="G166" i="1" a="1"/>
  <c r="G166" i="1" s="1"/>
  <c r="G167" i="1" a="1"/>
  <c r="G167" i="1"/>
  <c r="G168" i="1" a="1"/>
  <c r="G168" i="1"/>
  <c r="G169" i="1" a="1"/>
  <c r="G169" i="1"/>
  <c r="G170" i="1" a="1"/>
  <c r="G170" i="1" s="1"/>
  <c r="G171" i="1" a="1"/>
  <c r="G171" i="1"/>
  <c r="G172" i="1" a="1"/>
  <c r="G172" i="1"/>
  <c r="G173" i="1" a="1"/>
  <c r="G173" i="1"/>
  <c r="G174" i="1" a="1"/>
  <c r="G174" i="1" s="1"/>
  <c r="G175" i="1" a="1"/>
  <c r="G175" i="1"/>
  <c r="G176" i="1" a="1"/>
  <c r="G176" i="1"/>
  <c r="G177" i="1" a="1"/>
  <c r="G177" i="1"/>
  <c r="G178" i="1" a="1"/>
  <c r="G178" i="1" s="1"/>
  <c r="G179" i="1" a="1"/>
  <c r="G179" i="1"/>
  <c r="G180" i="1" a="1"/>
  <c r="G180" i="1"/>
  <c r="G181" i="1" a="1"/>
  <c r="G181" i="1"/>
  <c r="G182" i="1" a="1"/>
  <c r="G182" i="1" s="1"/>
  <c r="G183" i="1" a="1"/>
  <c r="G183" i="1"/>
  <c r="G184" i="1" a="1"/>
  <c r="G184" i="1"/>
  <c r="G185" i="1" a="1"/>
  <c r="G185" i="1"/>
  <c r="G186" i="1" a="1"/>
  <c r="G186" i="1" s="1"/>
  <c r="G187" i="1" a="1"/>
  <c r="G187" i="1"/>
  <c r="G188" i="1" a="1"/>
  <c r="G188" i="1"/>
  <c r="G189" i="1" a="1"/>
  <c r="G189" i="1"/>
  <c r="G190" i="1" a="1"/>
  <c r="G190" i="1" s="1"/>
  <c r="G191" i="1" a="1"/>
  <c r="G191" i="1"/>
  <c r="G192" i="1" a="1"/>
  <c r="G192" i="1"/>
  <c r="G193" i="1" a="1"/>
  <c r="G193" i="1"/>
  <c r="G194" i="1" a="1"/>
  <c r="G194" i="1" s="1"/>
  <c r="G195" i="1" a="1"/>
  <c r="G195" i="1"/>
  <c r="G196" i="1" a="1"/>
  <c r="G196" i="1"/>
  <c r="G197" i="1" a="1"/>
  <c r="G197" i="1"/>
  <c r="G198" i="1" a="1"/>
  <c r="G198" i="1" s="1"/>
  <c r="G199" i="1" a="1"/>
  <c r="G199" i="1"/>
  <c r="G200" i="1" a="1"/>
  <c r="G200" i="1"/>
  <c r="G201" i="1" a="1"/>
  <c r="G201" i="1"/>
  <c r="G202" i="1" a="1"/>
  <c r="G202" i="1" s="1"/>
  <c r="G203" i="1" a="1"/>
  <c r="G203" i="1"/>
  <c r="G204" i="1" a="1"/>
  <c r="G204" i="1"/>
  <c r="G205" i="1" a="1"/>
  <c r="G205" i="1"/>
  <c r="G206" i="1" a="1"/>
  <c r="G206" i="1" s="1"/>
  <c r="G207" i="1" a="1"/>
  <c r="G207" i="1"/>
  <c r="G208" i="1" a="1"/>
  <c r="G208" i="1"/>
  <c r="G209" i="1" a="1"/>
  <c r="G209" i="1"/>
  <c r="G210" i="1" a="1"/>
  <c r="G210" i="1" s="1"/>
  <c r="G211" i="1" a="1"/>
  <c r="G211" i="1"/>
  <c r="G212" i="1" a="1"/>
  <c r="G212" i="1"/>
  <c r="G213" i="1" a="1"/>
  <c r="G213" i="1"/>
  <c r="G214" i="1" a="1"/>
  <c r="G214" i="1" s="1"/>
  <c r="G215" i="1" a="1"/>
  <c r="G215" i="1"/>
  <c r="G216" i="1" a="1"/>
  <c r="G216" i="1"/>
  <c r="G217" i="1" a="1"/>
  <c r="G217" i="1"/>
  <c r="G218" i="1" a="1"/>
  <c r="G218" i="1" s="1"/>
  <c r="G219" i="1" a="1"/>
  <c r="G219" i="1"/>
  <c r="G220" i="1" a="1"/>
  <c r="G220" i="1"/>
  <c r="G221" i="1" a="1"/>
  <c r="G221" i="1"/>
  <c r="G222" i="1" a="1"/>
  <c r="G222" i="1" s="1"/>
  <c r="G223" i="1" a="1"/>
  <c r="G223" i="1"/>
  <c r="G224" i="1" a="1"/>
  <c r="G224" i="1"/>
  <c r="G225" i="1" a="1"/>
  <c r="G225" i="1"/>
  <c r="G226" i="1" a="1"/>
  <c r="G226" i="1" s="1"/>
  <c r="G227" i="1" a="1"/>
  <c r="G227" i="1"/>
  <c r="G228" i="1" a="1"/>
  <c r="G228" i="1"/>
  <c r="G229" i="1" a="1"/>
  <c r="G229" i="1"/>
  <c r="G230" i="1" a="1"/>
  <c r="G230" i="1" s="1"/>
  <c r="G231" i="1" a="1"/>
  <c r="G231" i="1"/>
  <c r="G232" i="1" a="1"/>
  <c r="G232" i="1"/>
  <c r="G233" i="1" a="1"/>
  <c r="G233" i="1"/>
  <c r="G234" i="1" a="1"/>
  <c r="G234" i="1" s="1"/>
  <c r="G235" i="1" a="1"/>
  <c r="G235" i="1"/>
  <c r="G236" i="1" a="1"/>
  <c r="G236" i="1"/>
  <c r="G237" i="1" a="1"/>
  <c r="G237" i="1"/>
  <c r="G238" i="1" a="1"/>
  <c r="G238" i="1" s="1"/>
  <c r="G239" i="1" a="1"/>
  <c r="G239" i="1"/>
  <c r="G240" i="1" a="1"/>
  <c r="G240" i="1"/>
  <c r="G241" i="1" a="1"/>
  <c r="G241" i="1"/>
  <c r="G242" i="1" a="1"/>
  <c r="G242" i="1" s="1"/>
  <c r="G243" i="1" a="1"/>
  <c r="G243" i="1"/>
  <c r="G244" i="1" a="1"/>
  <c r="G244" i="1"/>
  <c r="G245" i="1" a="1"/>
  <c r="G245" i="1"/>
  <c r="G246" i="1" a="1"/>
  <c r="G246" i="1" s="1"/>
  <c r="G247" i="1" a="1"/>
  <c r="G247" i="1"/>
  <c r="G248" i="1" a="1"/>
  <c r="G248" i="1"/>
  <c r="G249" i="1" a="1"/>
  <c r="G249" i="1"/>
  <c r="G250" i="1" a="1"/>
  <c r="G250" i="1" s="1"/>
  <c r="G251" i="1" a="1"/>
  <c r="G251" i="1"/>
  <c r="G252" i="1" a="1"/>
  <c r="G252" i="1"/>
  <c r="G253" i="1" a="1"/>
  <c r="G253" i="1"/>
  <c r="G254" i="1" a="1"/>
  <c r="G254" i="1" s="1"/>
  <c r="G255" i="1" a="1"/>
  <c r="G255" i="1"/>
  <c r="G256" i="1" a="1"/>
  <c r="G256" i="1"/>
  <c r="G257" i="1" a="1"/>
  <c r="G257" i="1"/>
  <c r="G258" i="1" a="1"/>
  <c r="G258" i="1" s="1"/>
  <c r="G259" i="1" a="1"/>
  <c r="G259" i="1"/>
  <c r="G260" i="1" a="1"/>
  <c r="G260" i="1"/>
  <c r="G261" i="1" a="1"/>
  <c r="G261" i="1"/>
  <c r="G262" i="1" a="1"/>
  <c r="G262" i="1" s="1"/>
  <c r="G263" i="1" a="1"/>
  <c r="G263" i="1"/>
  <c r="G264" i="1" a="1"/>
  <c r="G264" i="1"/>
  <c r="G265" i="1" a="1"/>
  <c r="G265" i="1"/>
  <c r="G266" i="1" a="1"/>
  <c r="G266" i="1" s="1"/>
  <c r="G267" i="1" a="1"/>
  <c r="G267" i="1"/>
  <c r="G268" i="1" a="1"/>
  <c r="G268" i="1"/>
  <c r="G269" i="1" a="1"/>
  <c r="G269" i="1"/>
  <c r="G270" i="1" a="1"/>
  <c r="G270" i="1" s="1"/>
  <c r="G271" i="1" a="1"/>
  <c r="G271" i="1"/>
  <c r="G272" i="1" a="1"/>
  <c r="G272" i="1"/>
  <c r="G273" i="1" a="1"/>
  <c r="G273" i="1"/>
  <c r="G274" i="1" a="1"/>
  <c r="G274" i="1" s="1"/>
  <c r="G275" i="1" a="1"/>
  <c r="G275" i="1"/>
  <c r="G276" i="1" a="1"/>
  <c r="G276" i="1"/>
  <c r="G277" i="1" a="1"/>
  <c r="G277" i="1"/>
  <c r="G278" i="1" a="1"/>
  <c r="G278" i="1" s="1"/>
  <c r="G279" i="1" a="1"/>
  <c r="G279" i="1"/>
  <c r="G280" i="1" a="1"/>
  <c r="G280" i="1"/>
  <c r="G281" i="1" a="1"/>
  <c r="G281" i="1"/>
  <c r="G282" i="1" a="1"/>
  <c r="G282" i="1" s="1"/>
  <c r="G283" i="1" a="1"/>
  <c r="G283" i="1"/>
  <c r="G284" i="1" a="1"/>
  <c r="G284" i="1"/>
  <c r="G285" i="1" a="1"/>
  <c r="G285" i="1"/>
  <c r="G286" i="1" a="1"/>
  <c r="G286" i="1" s="1"/>
  <c r="G287" i="1" a="1"/>
  <c r="G287" i="1"/>
  <c r="G288" i="1" a="1"/>
  <c r="G288" i="1"/>
  <c r="G289" i="1" a="1"/>
  <c r="G289" i="1"/>
  <c r="G290" i="1" a="1"/>
  <c r="G290" i="1" s="1"/>
  <c r="G291" i="1" a="1"/>
  <c r="G291" i="1"/>
  <c r="G292" i="1" a="1"/>
  <c r="G292" i="1"/>
  <c r="G293" i="1" a="1"/>
  <c r="G293" i="1"/>
  <c r="G294" i="1" a="1"/>
  <c r="G294" i="1" s="1"/>
  <c r="G295" i="1" a="1"/>
  <c r="G295" i="1"/>
  <c r="G296" i="1" a="1"/>
  <c r="G296" i="1"/>
  <c r="G297" i="1" a="1"/>
  <c r="G297" i="1"/>
  <c r="G298" i="1" a="1"/>
  <c r="G298" i="1" s="1"/>
  <c r="G299" i="1" a="1"/>
  <c r="G299" i="1"/>
  <c r="G300" i="1" a="1"/>
  <c r="G300" i="1"/>
  <c r="G301" i="1" a="1"/>
  <c r="G301" i="1"/>
  <c r="G302" i="1" a="1"/>
  <c r="G302" i="1" s="1"/>
  <c r="G303" i="1" a="1"/>
  <c r="G303" i="1"/>
  <c r="G304" i="1" a="1"/>
  <c r="G304" i="1"/>
  <c r="G305" i="1" a="1"/>
  <c r="G305" i="1"/>
  <c r="G306" i="1" a="1"/>
  <c r="G306" i="1" s="1"/>
  <c r="G307" i="1" a="1"/>
  <c r="G307" i="1"/>
  <c r="G308" i="1" a="1"/>
  <c r="G308" i="1"/>
  <c r="G309" i="1" a="1"/>
  <c r="G309" i="1"/>
  <c r="G310" i="1" a="1"/>
  <c r="G310" i="1" s="1"/>
  <c r="G311" i="1" a="1"/>
  <c r="G311" i="1"/>
  <c r="G312" i="1" a="1"/>
  <c r="G312" i="1"/>
  <c r="G313" i="1" a="1"/>
  <c r="G313" i="1"/>
  <c r="G314" i="1" a="1"/>
  <c r="G314" i="1" s="1"/>
  <c r="G315" i="1" a="1"/>
  <c r="G315" i="1"/>
  <c r="G316" i="1" a="1"/>
  <c r="G316" i="1"/>
  <c r="G317" i="1" a="1"/>
  <c r="G317" i="1"/>
  <c r="G318" i="1" a="1"/>
  <c r="G318" i="1" s="1"/>
  <c r="G319" i="1" a="1"/>
  <c r="G319" i="1"/>
  <c r="G320" i="1" a="1"/>
  <c r="G320" i="1"/>
  <c r="G321" i="1" a="1"/>
  <c r="G321" i="1"/>
  <c r="G322" i="1" a="1"/>
  <c r="G322" i="1" s="1"/>
  <c r="G323" i="1" a="1"/>
  <c r="G323" i="1"/>
  <c r="G324" i="1" a="1"/>
  <c r="G324" i="1"/>
  <c r="G325" i="1" a="1"/>
  <c r="G325" i="1"/>
  <c r="G326" i="1" a="1"/>
  <c r="G326" i="1" s="1"/>
  <c r="G327" i="1" a="1"/>
  <c r="G327" i="1"/>
  <c r="G328" i="1" a="1"/>
  <c r="G328" i="1"/>
  <c r="G329" i="1" a="1"/>
  <c r="G329" i="1"/>
  <c r="G330" i="1" a="1"/>
  <c r="G330" i="1" s="1"/>
  <c r="G331" i="1" a="1"/>
  <c r="G331" i="1"/>
  <c r="G332" i="1" a="1"/>
  <c r="G332" i="1"/>
  <c r="G333" i="1" a="1"/>
  <c r="G333" i="1"/>
  <c r="G334" i="1" a="1"/>
  <c r="G334" i="1" s="1"/>
  <c r="G335" i="1" a="1"/>
  <c r="G335" i="1"/>
  <c r="G336" i="1" a="1"/>
  <c r="G336" i="1"/>
  <c r="G337" i="1" a="1"/>
  <c r="G337" i="1"/>
  <c r="G338" i="1" a="1"/>
  <c r="G338" i="1" s="1"/>
  <c r="G339" i="1" a="1"/>
  <c r="G339" i="1"/>
  <c r="G340" i="1" a="1"/>
  <c r="G340" i="1"/>
  <c r="G341" i="1" a="1"/>
  <c r="G341" i="1"/>
  <c r="G342" i="1" a="1"/>
  <c r="G342" i="1"/>
  <c r="G343" i="1" a="1"/>
  <c r="G343" i="1"/>
  <c r="G344" i="1" a="1"/>
  <c r="G344" i="1"/>
  <c r="G345" i="1" a="1"/>
  <c r="G345" i="1"/>
  <c r="G346" i="1" a="1"/>
  <c r="G346" i="1"/>
  <c r="G347" i="1" a="1"/>
  <c r="G347" i="1"/>
  <c r="G348" i="1" a="1"/>
  <c r="G348" i="1"/>
  <c r="G349" i="1" a="1"/>
  <c r="G349" i="1"/>
  <c r="G350" i="1" a="1"/>
  <c r="G350" i="1"/>
  <c r="G351" i="1" a="1"/>
  <c r="G351" i="1"/>
  <c r="G352" i="1" a="1"/>
  <c r="G352" i="1"/>
  <c r="G353" i="1" a="1"/>
  <c r="G353" i="1"/>
  <c r="G354" i="1" a="1"/>
  <c r="G354" i="1"/>
  <c r="G355" i="1" a="1"/>
  <c r="G355" i="1"/>
  <c r="G356" i="1" a="1"/>
  <c r="G356" i="1"/>
  <c r="G357" i="1" a="1"/>
  <c r="G357" i="1"/>
  <c r="G358" i="1" a="1"/>
  <c r="G358" i="1"/>
  <c r="G359" i="1" a="1"/>
  <c r="G359" i="1"/>
  <c r="G360" i="1" a="1"/>
  <c r="G360" i="1"/>
  <c r="G361" i="1" a="1"/>
  <c r="G361" i="1"/>
  <c r="G362" i="1" a="1"/>
  <c r="G362" i="1"/>
  <c r="G363" i="1" a="1"/>
  <c r="G363" i="1"/>
  <c r="G364" i="1" a="1"/>
  <c r="G364" i="1"/>
  <c r="G365" i="1" a="1"/>
  <c r="G365" i="1"/>
  <c r="G366" i="1" a="1"/>
  <c r="G366" i="1"/>
  <c r="G367" i="1" a="1"/>
  <c r="G367" i="1"/>
  <c r="G368" i="1" a="1"/>
  <c r="G368" i="1"/>
  <c r="G369" i="1" a="1"/>
  <c r="G369" i="1"/>
  <c r="G370" i="1" a="1"/>
  <c r="G370" i="1"/>
  <c r="G371" i="1" a="1"/>
  <c r="G371" i="1"/>
  <c r="G372" i="1" a="1"/>
  <c r="G372" i="1"/>
  <c r="G373" i="1" a="1"/>
  <c r="G373" i="1"/>
  <c r="G374" i="1" a="1"/>
  <c r="G374" i="1"/>
  <c r="G375" i="1" a="1"/>
  <c r="G375" i="1"/>
  <c r="G376" i="1" a="1"/>
  <c r="G376" i="1"/>
  <c r="G377" i="1" a="1"/>
  <c r="G377" i="1"/>
  <c r="G378" i="1" a="1"/>
  <c r="G378" i="1"/>
  <c r="G379" i="1" a="1"/>
  <c r="G379" i="1"/>
  <c r="G380" i="1" a="1"/>
  <c r="G380" i="1"/>
  <c r="G381" i="1" a="1"/>
  <c r="G381" i="1"/>
  <c r="G382" i="1" a="1"/>
  <c r="G382" i="1"/>
  <c r="G383" i="1" a="1"/>
  <c r="G383" i="1"/>
  <c r="G384" i="1" a="1"/>
  <c r="G384" i="1"/>
  <c r="G385" i="1" a="1"/>
  <c r="G385" i="1"/>
  <c r="G386" i="1" a="1"/>
  <c r="G386" i="1"/>
  <c r="G387" i="1" a="1"/>
  <c r="G387" i="1"/>
  <c r="G388" i="1" a="1"/>
  <c r="G388" i="1"/>
  <c r="G389" i="1" a="1"/>
  <c r="G389" i="1"/>
  <c r="G390" i="1" a="1"/>
  <c r="G390" i="1"/>
  <c r="G391" i="1" a="1"/>
  <c r="G391" i="1"/>
  <c r="G392" i="1" a="1"/>
  <c r="G392" i="1"/>
  <c r="G393" i="1" a="1"/>
  <c r="G393" i="1"/>
  <c r="G394" i="1" a="1"/>
  <c r="G394" i="1"/>
  <c r="G395" i="1" a="1"/>
  <c r="G395" i="1"/>
  <c r="G396" i="1" a="1"/>
  <c r="G396" i="1"/>
  <c r="G397" i="1" a="1"/>
  <c r="G397" i="1"/>
  <c r="G398" i="1" a="1"/>
  <c r="G398" i="1"/>
  <c r="G399" i="1" a="1"/>
  <c r="G399" i="1"/>
  <c r="G400" i="1" a="1"/>
  <c r="G400" i="1"/>
  <c r="G401" i="1" a="1"/>
  <c r="G401" i="1"/>
  <c r="G402" i="1" a="1"/>
  <c r="G402" i="1"/>
  <c r="G403" i="1" a="1"/>
  <c r="G403" i="1"/>
  <c r="G404" i="1" a="1"/>
  <c r="G404" i="1"/>
  <c r="G405" i="1" a="1"/>
  <c r="G405" i="1"/>
  <c r="G406" i="1" a="1"/>
  <c r="G406" i="1"/>
  <c r="G407" i="1" a="1"/>
  <c r="G407" i="1"/>
  <c r="G408" i="1" a="1"/>
  <c r="G408" i="1"/>
  <c r="G409" i="1" a="1"/>
  <c r="G409" i="1"/>
  <c r="G410" i="1" a="1"/>
  <c r="G410" i="1"/>
  <c r="G411" i="1" a="1"/>
  <c r="G411" i="1" s="1"/>
  <c r="G412" i="1" a="1"/>
  <c r="G412" i="1" s="1"/>
  <c r="G413" i="1" a="1"/>
  <c r="G413" i="1" s="1"/>
  <c r="G414" i="1" a="1"/>
  <c r="G414" i="1"/>
  <c r="G415" i="1" a="1"/>
  <c r="G415" i="1" s="1"/>
  <c r="G416" i="1" a="1"/>
  <c r="G416" i="1"/>
  <c r="G417" i="1" a="1"/>
  <c r="G417" i="1" s="1"/>
  <c r="G418" i="1" a="1"/>
  <c r="G418" i="1"/>
  <c r="G419" i="1" a="1"/>
  <c r="G419" i="1" s="1"/>
  <c r="G420" i="1" a="1"/>
  <c r="G420" i="1"/>
  <c r="G421" i="1" a="1"/>
  <c r="G421" i="1" s="1"/>
  <c r="G422" i="1" a="1"/>
  <c r="G422" i="1"/>
  <c r="G423" i="1" a="1"/>
  <c r="G423" i="1" s="1"/>
  <c r="G424" i="1" a="1"/>
  <c r="G424" i="1" s="1"/>
  <c r="G425" i="1" a="1"/>
  <c r="G425" i="1" s="1"/>
  <c r="G426" i="1" a="1"/>
  <c r="G426" i="1"/>
  <c r="G427" i="1" a="1"/>
  <c r="G427" i="1" s="1"/>
  <c r="G428" i="1" a="1"/>
  <c r="G428" i="1" s="1"/>
  <c r="G429" i="1" a="1"/>
  <c r="G429" i="1" s="1"/>
  <c r="G430" i="1" a="1"/>
  <c r="G430" i="1"/>
  <c r="G431" i="1" a="1"/>
  <c r="G431" i="1" s="1"/>
  <c r="G432" i="1" a="1"/>
  <c r="G432" i="1" s="1"/>
  <c r="G433" i="1" a="1"/>
  <c r="G433" i="1" s="1"/>
  <c r="G434" i="1" a="1"/>
  <c r="G434" i="1"/>
  <c r="G435" i="1" a="1"/>
  <c r="G435" i="1" s="1"/>
  <c r="G436" i="1" a="1"/>
  <c r="G436" i="1" s="1"/>
  <c r="G437" i="1" a="1"/>
  <c r="G437" i="1" s="1"/>
  <c r="G438" i="1" a="1"/>
  <c r="G438" i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G2" i="3" a="1"/>
  <c r="G2" i="3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<sst xmlns="http://schemas.openxmlformats.org/spreadsheetml/2006/main" count="1593" uniqueCount="39">
  <si>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</si>
  <si>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</si>
  <si>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</si>
  <si>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</si>
  <si>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</si>
  <si>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</si>
  <si>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</si>
  <si>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</si>
  <si>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</si>
  <si>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</si>
  <si>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</si>
  <si>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</si>
  <si>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</si>
  <si>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</si>
  <si>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</si>
  <si>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</si>
  <si>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</si>
  <si>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</si>
  <si>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</si>
  <si>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</si>
  <si>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</si>
  <si>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</si>
  <si>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</si>
  <si>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</si>
  <si>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</si>
  <si>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</si>
  <si>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</si>
  <si>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Индекс</t>
  </si>
  <si>
    <t>Row Labels</t>
  </si>
  <si>
    <t>(blank)</t>
  </si>
  <si>
    <t>Grand Total</t>
  </si>
  <si>
    <t>неделя</t>
  </si>
  <si>
    <t>доходность,%</t>
  </si>
  <si>
    <t>наценка, %</t>
  </si>
  <si>
    <t>наценка</t>
  </si>
  <si>
    <t>доходность</t>
  </si>
  <si>
    <t>Sum of Товарооборот, руб</t>
  </si>
  <si>
    <t>Sum of доходность</t>
  </si>
  <si>
    <t>Sum of Количество складов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</si>
</sst>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9">
    <border>
      <left/>
      <right/>
      <top/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 style="thin">
        <color rgb="FF8EAADB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64" fontId="2" fillId="0" borderId="0" xfId="0" applyNumberFormat="1" applyFont="1"/>
    <xf numFmtId="0" fontId="3" fillId="0" borderId="0" xfId="0" applyFont="1"/>
    <xf numFmtId="0" fontId="1" fillId="2" borderId="0" xfId="0" applyFont="1" applyFill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vertical="center" wrapText="1"/>
    </xf>
    <xf numFmtId="164" fontId="2" fillId="3" borderId="3" xfId="0" applyNumberFormat="1" applyFont="1" applyFill="1" applyBorder="1"/>
    <xf numFmtId="164" fontId="2" fillId="0" borderId="3" xfId="0" applyNumberFormat="1" applyFont="1" applyBorder="1"/>
    <xf numFmtId="164" fontId="2" fillId="0" borderId="5" xfId="0" applyNumberFormat="1" applyFont="1" applyBorder="1"/>
    <xf numFmtId="0" fontId="1" fillId="2" borderId="8" xfId="0" applyFont="1" applyFill="1" applyBorder="1" applyAlignment="1">
      <alignment vertical="center" wrapText="1"/>
    </xf>
    <xf numFmtId="1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rgb="FF8EAADB"/>
        </right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yyyy\-mm\-dd"/>
      <border diagonalUp="0" diagonalDown="0">
        <left/>
        <right/>
        <top style="thin">
          <color rgb="FF8EAADB"/>
        </top>
        <bottom/>
        <vertical/>
        <horizontal/>
      </border>
    </dxf>
    <dxf>
      <border outline="0">
        <left style="thin">
          <color rgb="FF8EAADB"/>
        </left>
        <top style="thin">
          <color rgb="FF8EAA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yyyy\-mm\-dd"/>
    </dxf>
    <dxf>
      <border outline="0">
        <top style="thin">
          <color rgb="FF8EAADB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rgb="FF8EAA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rgb="FF8EAADB"/>
        </right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yyyy\-mm\-dd"/>
      <border diagonalUp="0" diagonalDown="0">
        <left/>
        <right/>
        <top style="thin">
          <color rgb="FF8EAADB"/>
        </top>
        <bottom/>
        <vertical/>
        <horizontal/>
      </border>
    </dxf>
    <dxf>
      <border outline="0">
        <left style="thin">
          <color rgb="FF8EAADB"/>
        </left>
        <top style="thin">
          <color rgb="FF8EAA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[DV-final-exel.xlsx]Task2a!PivotTable8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Task2a!$F$3</c:f>
              <c:strCache>
                <c:ptCount val="1"/>
                <c:pt idx="0">
                  <c:v>Sum of Товарооборот, руб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Task2a!$E$4:$E$11</c:f>
              <c:strCache>
                <c:ptCount val="7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(blank)</c:v>
                </c:pt>
              </c:strCache>
            </c:strRef>
          </c:cat>
          <c:val>
            <c:numRef>
              <c:f>Task2a!$F$4:$F$11</c:f>
              <c:numCache>
                <c:formatCode>General</c:formatCode>
                <c:ptCount val="7"/>
                <c:pt idx="0">
                  <c:v>836803032</c:v>
                </c:pt>
                <c:pt idx="1">
                  <c:v>983915409.85664999</c:v>
                </c:pt>
                <c:pt idx="2">
                  <c:v>947263006.72395003</c:v>
                </c:pt>
                <c:pt idx="3">
                  <c:v>1002691883.0466</c:v>
                </c:pt>
                <c:pt idx="4">
                  <c:v>1055653508.75385</c:v>
                </c:pt>
                <c:pt idx="5">
                  <c:v>136032376.68134999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4-3D4E-A70A-FAF04D1D1D70}"/>
            </c:ext>
          </c:extLst>
        </c:ser>
        <c:ser>
          <c:idx val="1"/>
          <c:order val="1"/>
          <c:tx>
            <c:strRef>
              <c:f>Task2a!$G$3</c:f>
              <c:strCache>
                <c:ptCount val="1"/>
                <c:pt idx="0">
                  <c:v>Sum of доходность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Task2a!$E$4:$E$11</c:f>
              <c:strCache>
                <c:ptCount val="7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(blank)</c:v>
                </c:pt>
              </c:strCache>
            </c:strRef>
          </c:cat>
          <c:val>
            <c:numRef>
              <c:f>Task2a!$G$4:$G$11</c:f>
              <c:numCache>
                <c:formatCode>General</c:formatCode>
                <c:ptCount val="7"/>
                <c:pt idx="0">
                  <c:v>817576196.400231</c:v>
                </c:pt>
                <c:pt idx="1">
                  <c:v>953179192.44418836</c:v>
                </c:pt>
                <c:pt idx="2">
                  <c:v>921425410.08621895</c:v>
                </c:pt>
                <c:pt idx="3">
                  <c:v>975300970.67404616</c:v>
                </c:pt>
                <c:pt idx="4">
                  <c:v>1032177721.2754961</c:v>
                </c:pt>
                <c:pt idx="5">
                  <c:v>130725570.21502693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C4-3D4E-A70A-FAF04D1D1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471263"/>
        <c:axId val="1918618191"/>
      </c:barChart>
      <c:catAx>
        <c:axId val="32247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Z"/>
          </a:p>
        </c:txPr>
        <c:crossAx val="1918618191"/>
        <c:crosses val="autoZero"/>
        <c:auto val="1"/>
        <c:lblAlgn val="ctr"/>
        <c:lblOffset val="100"/>
        <c:noMultiLvlLbl val="0"/>
      </c:catAx>
      <c:valAx>
        <c:axId val="191861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Z"/>
          </a:p>
        </c:txPr>
        <c:crossAx val="32247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1511300</xdr:colOff>
      <xdr:row>14</xdr:row>
      <xdr:rowOff>0</xdr:rowOff>
    </xdr:from>
    <xdr:to>
      <xdr:col>8</xdr:col>
      <xdr:colOff>254000</xdr:colOff>
      <xdr:row>28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11EBDF-2BEC-1B04-3FC1-E9180F8D0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ina Jumaly" refreshedDate="45605.457072453704" createdVersion="8" refreshedVersion="8" minRefreshableVersion="3" recordCount="1000" xr:uid="{68E59A67-2198-7449-AC6E-ADE981CE6DC5}">
  <cacheSource type="worksheet">
    <worksheetSource ref="A1:O1048576" sheet="данные"/>
  </cacheSource>
  <cacheFields count="15">
    <cacheField name="Дата" numFmtId="0">
      <sharedItems containsNonDate="0" containsDate="1" containsString="0" containsBlank="1" minDate="2020-04-28T00:00:00" maxDate="2020-06-02T00:00:00" count="36">
        <d v="2020-05-31T00:00:00"/>
        <d v="2020-05-30T00:00:00"/>
        <d v="2020-05-28T00:00:00"/>
        <d v="2020-05-16T00:00:00"/>
        <d v="2020-05-19T00:00:00"/>
        <d v="2020-05-17T00:00:00"/>
        <d v="2020-05-09T00:00:00"/>
        <d v="2020-05-04T00:00:00"/>
        <d v="2020-04-29T00:00:00"/>
        <d v="2020-05-02T00:00:00"/>
        <d v="2020-05-26T00:00:00"/>
        <d v="2020-05-01T00:00:00"/>
        <d v="2020-05-12T00:00:00"/>
        <d v="2020-05-21T00:00:00"/>
        <d v="2020-05-20T00:00:00"/>
        <d v="2020-05-05T00:00:00"/>
        <d v="2020-04-28T00:00:00"/>
        <d v="2020-05-13T00:00:00"/>
        <d v="2020-05-03T00:00:00"/>
        <d v="2020-05-06T00:00:00"/>
        <d v="2020-05-23T00:00:00"/>
        <d v="2020-05-25T00:00:00"/>
        <d v="2020-04-30T00:00:00"/>
        <d v="2020-05-10T00:00:00"/>
        <d v="2020-05-08T00:00:00"/>
        <d v="2020-05-07T00:00:00"/>
        <d v="2020-05-24T00:00:00"/>
        <d v="2020-06-01T00:00:00"/>
        <d v="2020-05-29T00:00:00"/>
        <d v="2020-05-27T00:00:00"/>
        <d v="2020-05-22T00:00:00"/>
        <d v="2020-05-11T00:00:00"/>
        <d v="2020-05-18T00:00:00"/>
        <d v="2020-05-14T00:00:00"/>
        <d v="2020-05-15T00:00:00"/>
        <m/>
      </sharedItems>
    </cacheField>
    <cacheField name="Территория" numFmtId="0">
      <sharedItems containsBlank="1" count="19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  <m/>
      </sharedItems>
    </cacheField>
    <cacheField name="Товарооборот, шт" numFmtId="0">
      <sharedItems containsString="0" containsBlank="1" containsNumber="1" minValue="4285.5" maxValue="524481"/>
    </cacheField>
    <cacheField name="Товарооборот, руб" numFmtId="0">
      <sharedItems containsString="0" containsBlank="1" containsNumber="1" minValue="389013" maxValue="54172029"/>
    </cacheField>
    <cacheField name="Товарооборот в себестоимости" numFmtId="0">
      <sharedItems containsString="0" containsBlank="1" containsNumber="1" minValue="333054.54800000001" maxValue="41382275.210999995"/>
    </cacheField>
    <cacheField name="Потери, руб" numFmtId="0">
      <sharedItems containsString="0" containsBlank="1" containsNumber="1" minValue="8642.376923076923" maxValue="1101833.4472307691"/>
    </cacheField>
    <cacheField name="Количество складов" numFmtId="0">
      <sharedItems containsString="0" containsBlank="1" containsNumber="1" containsInteger="1" minValue="0" maxValue="129"/>
    </cacheField>
    <cacheField name="Количество заказов" numFmtId="0">
      <sharedItems containsString="0" containsBlank="1" containsNumber="1" containsInteger="1" minValue="237" maxValue="25828"/>
    </cacheField>
    <cacheField name="Количество клиентов" numFmtId="0">
      <sharedItems containsString="0" containsBlank="1" containsNumber="1" containsInteger="1" minValue="175" maxValue="23974"/>
    </cacheField>
    <cacheField name="Индекс" numFmtId="0">
      <sharedItems containsBlank="1"/>
    </cacheField>
    <cacheField name="неделя" numFmtId="0">
      <sharedItems containsString="0" containsBlank="1" containsNumber="1" containsInteger="1" minValue="18" maxValue="23" count="7">
        <n v="22"/>
        <n v="20"/>
        <n v="21"/>
        <n v="19"/>
        <n v="18"/>
        <n v="23"/>
        <m/>
      </sharedItems>
    </cacheField>
    <cacheField name="доходность,%" numFmtId="0">
      <sharedItems containsString="0" containsBlank="1" containsNumber="1" minValue="62.091530822860598" maxValue="99.550406707943779"/>
    </cacheField>
    <cacheField name="наценка" numFmtId="0">
      <sharedItems containsString="0" containsBlank="1" containsNumber="1" minValue="-26789.823999999906" maxValue="13111092.511"/>
    </cacheField>
    <cacheField name="наценка, %" numFmtId="0">
      <sharedItems containsString="0" containsBlank="1" containsNumber="1" minValue="-2.987357371482195" maxValue="40.596135285592098"/>
    </cacheField>
    <cacheField name="доходность" numFmtId="0">
      <sharedItems containsString="0" containsBlank="1" containsNumber="1" minValue="247420.29155384615" maxValue="53659405.96119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n v="7944"/>
    <n v="623971.5"/>
    <n v="565363.01599999995"/>
    <n v="64235.456923076919"/>
    <n v="15"/>
    <n v="441"/>
    <n v="368"/>
    <s v="43982Самара"/>
    <x v="0"/>
    <n v="89.705386075633768"/>
    <n v="58608.484000000055"/>
    <n v="10.366522453955508"/>
    <n v="559736.04307692312"/>
  </r>
  <r>
    <x v="1"/>
    <x v="0"/>
    <n v="10029"/>
    <n v="787101"/>
    <n v="707654.63099999994"/>
    <n v="112379.26539999999"/>
    <n v="21"/>
    <n v="490"/>
    <n v="409"/>
    <s v="43981Самара"/>
    <x v="0"/>
    <n v="85.722383099500561"/>
    <n v="79446.369000000064"/>
    <n v="11.226715055581975"/>
    <n v="674721.73459999997"/>
  </r>
  <r>
    <x v="2"/>
    <x v="0"/>
    <n v="8536.5"/>
    <n v="643944"/>
    <n v="640961.69299999997"/>
    <n v="61475.592307692306"/>
    <n v="21"/>
    <n v="464"/>
    <n v="390"/>
    <s v="43979Самара"/>
    <x v="0"/>
    <n v="90.453270422941699"/>
    <n v="2982.3070000000298"/>
    <n v="0.46528630845962737"/>
    <n v="582468.40769230772"/>
  </r>
  <r>
    <x v="3"/>
    <x v="1"/>
    <n v="38947.5"/>
    <n v="3395892"/>
    <n v="2740255.2110000001"/>
    <n v="294361.0811230769"/>
    <n v="21"/>
    <n v="2145"/>
    <n v="1947"/>
    <s v="43967Кемерово"/>
    <x v="1"/>
    <n v="91.331847976229014"/>
    <n v="655636.78899999987"/>
    <n v="23.926121419936599"/>
    <n v="3101530.9188769232"/>
  </r>
  <r>
    <x v="4"/>
    <x v="1"/>
    <n v="31842"/>
    <n v="2771116.5"/>
    <n v="2269371.4459999995"/>
    <n v="328803.84615384613"/>
    <n v="21"/>
    <n v="1860"/>
    <n v="1704"/>
    <s v="43970Кемерово"/>
    <x v="2"/>
    <n v="88.134607615600217"/>
    <n v="501745.05400000047"/>
    <n v="22.109428356665795"/>
    <n v="2442312.653846154"/>
  </r>
  <r>
    <x v="5"/>
    <x v="1"/>
    <n v="32023.5"/>
    <n v="2882458.5"/>
    <n v="2290967.0389999999"/>
    <n v="246817.75113846152"/>
    <n v="20"/>
    <n v="1874"/>
    <n v="1705"/>
    <s v="43968Кемерово"/>
    <x v="1"/>
    <n v="91.437248753504633"/>
    <n v="591491.46100000013"/>
    <n v="25.818418638540706"/>
    <n v="2635640.7488615382"/>
  </r>
  <r>
    <x v="6"/>
    <x v="1"/>
    <n v="31147.5"/>
    <n v="2831019"/>
    <n v="2261296.2760000001"/>
    <n v="225845"/>
    <n v="18"/>
    <n v="1735"/>
    <n v="1568"/>
    <s v="43960Кемерово"/>
    <x v="3"/>
    <n v="92.022483777042822"/>
    <n v="569722.72399999993"/>
    <n v="25.194519181174289"/>
    <n v="2605174"/>
  </r>
  <r>
    <x v="7"/>
    <x v="1"/>
    <n v="25566"/>
    <n v="2372310"/>
    <n v="1875929.923"/>
    <n v="280340.16570000001"/>
    <n v="18"/>
    <n v="1519"/>
    <n v="1372"/>
    <s v="43955Кемерово"/>
    <x v="3"/>
    <n v="88.182819037141016"/>
    <n v="496380.07700000005"/>
    <n v="26.460480794836176"/>
    <n v="2091969.8343"/>
  </r>
  <r>
    <x v="8"/>
    <x v="1"/>
    <n v="29319"/>
    <n v="2623480.5"/>
    <n v="2115481.9889999996"/>
    <n v="139204.6"/>
    <n v="20"/>
    <n v="1684"/>
    <n v="1528"/>
    <s v="43950Кемерово"/>
    <x v="4"/>
    <n v="94.693896142929219"/>
    <n v="507998.51100000041"/>
    <n v="24.013369702104352"/>
    <n v="2484275.9"/>
  </r>
  <r>
    <x v="9"/>
    <x v="1"/>
    <n v="29031"/>
    <n v="2711247"/>
    <n v="2165434.9249999998"/>
    <n v="185484.16923076924"/>
    <n v="18"/>
    <n v="1708"/>
    <n v="1534"/>
    <s v="43953Кемерово"/>
    <x v="4"/>
    <n v="93.158713712517908"/>
    <n v="545812.07500000019"/>
    <n v="25.205655856871349"/>
    <n v="2525762.8307692306"/>
  </r>
  <r>
    <x v="10"/>
    <x v="1"/>
    <n v="33423"/>
    <n v="2970330"/>
    <n v="2395998.3769999999"/>
    <n v="259067.63954615386"/>
    <n v="21"/>
    <n v="2044"/>
    <n v="1863"/>
    <s v="43977Кемерово"/>
    <x v="0"/>
    <n v="91.278152947781749"/>
    <n v="574331.62300000014"/>
    <n v="23.970451253773959"/>
    <n v="2711262.3604538459"/>
  </r>
  <r>
    <x v="11"/>
    <x v="1"/>
    <n v="32487"/>
    <n v="3031254"/>
    <n v="2397503.37"/>
    <n v="232079.84750769229"/>
    <n v="21"/>
    <n v="1826"/>
    <n v="1633"/>
    <s v="43952Кемерово"/>
    <x v="4"/>
    <n v="92.343767711063066"/>
    <n v="633750.62999999989"/>
    <n v="26.433774314152469"/>
    <n v="2799174.1524923076"/>
  </r>
  <r>
    <x v="12"/>
    <x v="1"/>
    <n v="28219.5"/>
    <n v="2595778.5"/>
    <n v="2050101.9780000001"/>
    <n v="309760.33573076921"/>
    <n v="21"/>
    <n v="1656"/>
    <n v="1516"/>
    <s v="43963Кемерово"/>
    <x v="1"/>
    <n v="88.066765491324887"/>
    <n v="545676.52199999988"/>
    <n v="26.617042852294631"/>
    <n v="2286018.1642692308"/>
  </r>
  <r>
    <x v="13"/>
    <x v="1"/>
    <n v="31272"/>
    <n v="2744382"/>
    <n v="2257728.2139999997"/>
    <n v="301623.79230769229"/>
    <n v="20"/>
    <n v="1787"/>
    <n v="1626"/>
    <s v="43972Кемерово"/>
    <x v="2"/>
    <n v="89.009409320288057"/>
    <n v="486653.78600000031"/>
    <n v="21.555020794013092"/>
    <n v="2442758.2076923079"/>
  </r>
  <r>
    <x v="14"/>
    <x v="1"/>
    <n v="34077"/>
    <n v="2929330.5"/>
    <n v="2389543.5279999999"/>
    <n v="459604.90796153841"/>
    <n v="18"/>
    <n v="1921"/>
    <n v="1767"/>
    <s v="43971Кемерово"/>
    <x v="2"/>
    <n v="84.310240583589362"/>
    <n v="539786.97200000007"/>
    <n v="22.589543386631295"/>
    <n v="2469725.5920384615"/>
  </r>
  <r>
    <x v="15"/>
    <x v="1"/>
    <n v="31566"/>
    <n v="2906763"/>
    <n v="2323003.267"/>
    <n v="287619.52953846153"/>
    <n v="21"/>
    <n v="1773"/>
    <n v="1604"/>
    <s v="43956Кемерово"/>
    <x v="3"/>
    <n v="90.105160636128176"/>
    <n v="583759.73300000001"/>
    <n v="25.12952699175003"/>
    <n v="2619143.4704615385"/>
  </r>
  <r>
    <x v="16"/>
    <x v="1"/>
    <n v="26940"/>
    <n v="2411587.5"/>
    <n v="1931011.4870000002"/>
    <n v="149032.79178461537"/>
    <n v="20"/>
    <n v="1539"/>
    <n v="1404"/>
    <s v="43949Кемерово"/>
    <x v="4"/>
    <n v="93.820137490984052"/>
    <n v="480576.0129999998"/>
    <n v="24.887268472266719"/>
    <n v="2262554.7082153847"/>
  </r>
  <r>
    <x v="17"/>
    <x v="1"/>
    <n v="29241"/>
    <n v="2629782"/>
    <n v="2071714.7239999999"/>
    <n v="361201.8010384615"/>
    <n v="20"/>
    <n v="1698"/>
    <n v="1554"/>
    <s v="43964Кемерово"/>
    <x v="1"/>
    <n v="86.264952720854353"/>
    <n v="558067.27600000007"/>
    <n v="26.937457630387534"/>
    <n v="2268580.1989615383"/>
  </r>
  <r>
    <x v="18"/>
    <x v="1"/>
    <n v="26082"/>
    <n v="2434914"/>
    <n v="1925475.1139999998"/>
    <n v="247646.60936153846"/>
    <n v="21"/>
    <n v="1520"/>
    <n v="1373"/>
    <s v="43954Кемерово"/>
    <x v="4"/>
    <n v="89.829348824577025"/>
    <n v="509438.88600000017"/>
    <n v="26.457827592572052"/>
    <n v="2187267.3906384613"/>
  </r>
  <r>
    <x v="19"/>
    <x v="1"/>
    <n v="32511"/>
    <n v="2938623"/>
    <n v="2406562.0579999997"/>
    <n v="306098.4769230769"/>
    <n v="20"/>
    <n v="1784"/>
    <n v="1632"/>
    <s v="43957Кемерово"/>
    <x v="3"/>
    <n v="89.583608481827142"/>
    <n v="532060.94200000027"/>
    <n v="22.108756357697064"/>
    <n v="2632524.5230769231"/>
  </r>
  <r>
    <x v="20"/>
    <x v="1"/>
    <n v="42703.5"/>
    <n v="3628726.5"/>
    <n v="3056063.7349999999"/>
    <n v="223670.01693846151"/>
    <n v="19"/>
    <n v="2340"/>
    <n v="2146"/>
    <s v="43974Кемерово"/>
    <x v="2"/>
    <n v="93.836129095470227"/>
    <n v="572662.76500000013"/>
    <n v="18.738574017338031"/>
    <n v="3405056.4830615385"/>
  </r>
  <r>
    <x v="21"/>
    <x v="1"/>
    <n v="35592"/>
    <n v="3176580"/>
    <n v="2540760.0409999997"/>
    <n v="351098.05384615384"/>
    <n v="21"/>
    <n v="2087"/>
    <n v="1914"/>
    <s v="43976Кемерово"/>
    <x v="0"/>
    <n v="88.947293823981951"/>
    <n v="635819.95900000026"/>
    <n v="25.024793712898301"/>
    <n v="2825481.9461538461"/>
  </r>
  <r>
    <x v="22"/>
    <x v="1"/>
    <n v="30445.5"/>
    <n v="2817196.5"/>
    <n v="2244503.1999999997"/>
    <n v="203231.46096923074"/>
    <n v="21"/>
    <n v="1712"/>
    <n v="1552"/>
    <s v="43951Кемерово"/>
    <x v="4"/>
    <n v="92.786038852127263"/>
    <n v="572693.30000000028"/>
    <n v="25.515370171893732"/>
    <n v="2613965.0390307694"/>
  </r>
  <r>
    <x v="23"/>
    <x v="1"/>
    <n v="36619.5"/>
    <n v="3312967.5"/>
    <n v="2647972.3429999999"/>
    <n v="371661.65384615387"/>
    <n v="21"/>
    <n v="2016"/>
    <n v="1846"/>
    <s v="43961Кемерово"/>
    <x v="3"/>
    <n v="88.781608819097869"/>
    <n v="664995.15700000012"/>
    <n v="25.113372454887461"/>
    <n v="2941305.846153846"/>
  </r>
  <r>
    <x v="24"/>
    <x v="1"/>
    <n v="29409"/>
    <n v="2645160"/>
    <n v="2133443.3049999997"/>
    <n v="355537.44449230767"/>
    <n v="20"/>
    <n v="1646"/>
    <n v="1492"/>
    <s v="43959Кемерово"/>
    <x v="3"/>
    <n v="86.55894371258043"/>
    <n v="511716.6950000003"/>
    <n v="23.98548364518177"/>
    <n v="2289622.5555076925"/>
  </r>
  <r>
    <x v="25"/>
    <x v="1"/>
    <n v="27018"/>
    <n v="2472213"/>
    <n v="2000889.9870000002"/>
    <n v="283287.86923076923"/>
    <n v="21"/>
    <n v="1542"/>
    <n v="1405"/>
    <s v="43958Кемерово"/>
    <x v="3"/>
    <n v="88.541122094626587"/>
    <n v="471323.0129999998"/>
    <n v="23.555668530615709"/>
    <n v="2188925.1307692309"/>
  </r>
  <r>
    <x v="26"/>
    <x v="1"/>
    <n v="34303.5"/>
    <n v="2924746.5"/>
    <n v="2399312.9350000001"/>
    <n v="282325.24615384615"/>
    <n v="20"/>
    <n v="1999"/>
    <n v="1829"/>
    <s v="43975Кемерово"/>
    <x v="2"/>
    <n v="90.34701824059465"/>
    <n v="525433.56499999994"/>
    <n v="21.899334485936905"/>
    <n v="2642421.2538461536"/>
  </r>
  <r>
    <x v="0"/>
    <x v="1"/>
    <n v="36999"/>
    <n v="3473895"/>
    <n v="2757933.63"/>
    <n v="112971.77692307692"/>
    <n v="20"/>
    <n v="2271"/>
    <n v="2085"/>
    <s v="43982Кемерово"/>
    <x v="0"/>
    <n v="96.747979518002808"/>
    <n v="715961.37000000011"/>
    <n v="25.960065253637023"/>
    <n v="3360923.2230769233"/>
  </r>
  <r>
    <x v="1"/>
    <x v="1"/>
    <n v="44001"/>
    <n v="3921784.5"/>
    <n v="3132604.841"/>
    <n v="242715.26253846151"/>
    <n v="31"/>
    <n v="2597"/>
    <n v="2376"/>
    <s v="43981Кемерово"/>
    <x v="0"/>
    <n v="93.811101488660029"/>
    <n v="789179.65899999999"/>
    <n v="25.192442042836007"/>
    <n v="3679069.2374615385"/>
  </r>
  <r>
    <x v="2"/>
    <x v="1"/>
    <n v="30982.5"/>
    <n v="2827773"/>
    <n v="2232253.034"/>
    <n v="343211.54262307688"/>
    <n v="31"/>
    <n v="1886"/>
    <n v="1736"/>
    <s v="43979Кемерово"/>
    <x v="0"/>
    <n v="87.862832602791059"/>
    <n v="595519.96600000001"/>
    <n v="26.677977672310782"/>
    <n v="2484561.4573769229"/>
  </r>
  <r>
    <x v="3"/>
    <x v="2"/>
    <n v="88063.5"/>
    <n v="7583758.5"/>
    <n v="5779076.7979999995"/>
    <n v="152384.93586153846"/>
    <n v="31"/>
    <n v="5593"/>
    <n v="5177"/>
    <s v="43967Екатеринбург"/>
    <x v="1"/>
    <n v="97.990640974900003"/>
    <n v="1804681.7020000005"/>
    <n v="31.227854639768026"/>
    <n v="7431373.5641384618"/>
  </r>
  <r>
    <x v="4"/>
    <x v="2"/>
    <n v="84024"/>
    <n v="6815511"/>
    <n v="5426339.5819999995"/>
    <n v="195070.25003076921"/>
    <n v="31"/>
    <n v="5389"/>
    <n v="5024"/>
    <s v="43970Екатеринбург"/>
    <x v="2"/>
    <n v="97.137848504231457"/>
    <n v="1389171.4180000005"/>
    <n v="25.600524939649837"/>
    <n v="6620440.749969231"/>
  </r>
  <r>
    <x v="5"/>
    <x v="2"/>
    <n v="78057"/>
    <n v="6774946.5"/>
    <n v="5115462.4009999996"/>
    <n v="61149.515384615377"/>
    <n v="31"/>
    <n v="5206"/>
    <n v="4843"/>
    <s v="43968Екатеринбург"/>
    <x v="1"/>
    <n v="99.097416999756149"/>
    <n v="1659484.0990000004"/>
    <n v="32.440549239020797"/>
    <n v="6713796.9846153846"/>
  </r>
  <r>
    <x v="6"/>
    <x v="2"/>
    <n v="69720"/>
    <n v="6264933"/>
    <n v="4726931.9569999995"/>
    <n v="294634.35530769231"/>
    <n v="31"/>
    <n v="4556"/>
    <n v="4220"/>
    <s v="43960Екатеринбург"/>
    <x v="3"/>
    <n v="95.297086891309249"/>
    <n v="1538001.0430000005"/>
    <n v="32.536982909652671"/>
    <n v="5970298.6446923073"/>
  </r>
  <r>
    <x v="7"/>
    <x v="2"/>
    <n v="72928.5"/>
    <n v="6642249"/>
    <n v="4993791.9560000002"/>
    <n v="215294.37692307692"/>
    <n v="31"/>
    <n v="4968"/>
    <n v="4596"/>
    <s v="43955Екатеринбург"/>
    <x v="3"/>
    <n v="96.758712645023138"/>
    <n v="1648457.0439999998"/>
    <n v="33.010126543605651"/>
    <n v="6426954.6230769232"/>
  </r>
  <r>
    <x v="8"/>
    <x v="2"/>
    <n v="79527"/>
    <n v="7180498.5"/>
    <n v="5432087.9790000003"/>
    <n v="172769.19230769231"/>
    <n v="31"/>
    <n v="5378"/>
    <n v="4985"/>
    <s v="43950Екатеринбург"/>
    <x v="4"/>
    <n v="97.593910892012687"/>
    <n v="1748410.5209999997"/>
    <n v="32.186712140142227"/>
    <n v="7007729.307692308"/>
  </r>
  <r>
    <x v="9"/>
    <x v="2"/>
    <n v="60463.5"/>
    <n v="5554192.5"/>
    <n v="4218316.0290000001"/>
    <n v="244262.12107692307"/>
    <n v="31"/>
    <n v="4157"/>
    <n v="3823"/>
    <s v="43953Екатеринбург"/>
    <x v="4"/>
    <n v="95.60220282107754"/>
    <n v="1335876.4709999999"/>
    <n v="31.66847770096269"/>
    <n v="5309930.3789230771"/>
  </r>
  <r>
    <x v="10"/>
    <x v="2"/>
    <n v="79975.5"/>
    <n v="6676459.5"/>
    <n v="5083946.1689999998"/>
    <n v="141931.13193076922"/>
    <n v="31"/>
    <n v="5493"/>
    <n v="5119"/>
    <s v="43977Екатеринбург"/>
    <x v="0"/>
    <n v="97.874155726837415"/>
    <n v="1592513.3310000002"/>
    <n v="31.324354705219935"/>
    <n v="6534528.3680692306"/>
  </r>
  <r>
    <x v="11"/>
    <x v="2"/>
    <n v="97534.5"/>
    <n v="8893024.5"/>
    <n v="6855177.2400000002"/>
    <n v="185180.38007692309"/>
    <n v="31"/>
    <n v="6118"/>
    <n v="5564"/>
    <s v="43952Екатеринбург"/>
    <x v="4"/>
    <n v="97.917689532094258"/>
    <n v="2037847.2599999998"/>
    <n v="29.72712723033839"/>
    <n v="8707844.1199230775"/>
  </r>
  <r>
    <x v="12"/>
    <x v="2"/>
    <n v="71520"/>
    <n v="6398361"/>
    <n v="4793096.1439999994"/>
    <n v="181432.06769230767"/>
    <n v="31"/>
    <n v="4800"/>
    <n v="4470"/>
    <s v="43963Екатеринбург"/>
    <x v="1"/>
    <n v="97.164397762297128"/>
    <n v="1605264.8560000006"/>
    <n v="33.491188321132931"/>
    <n v="6216928.9323076922"/>
  </r>
  <r>
    <x v="13"/>
    <x v="2"/>
    <n v="79485"/>
    <n v="6633847.5"/>
    <n v="5212858.58"/>
    <n v="120955.33846153846"/>
    <n v="31"/>
    <n v="5207"/>
    <n v="4868"/>
    <s v="43972Екатеринбург"/>
    <x v="2"/>
    <n v="98.17669401562911"/>
    <n v="1420988.92"/>
    <n v="27.2593030904744"/>
    <n v="6512892.1615384612"/>
  </r>
  <r>
    <x v="14"/>
    <x v="2"/>
    <n v="93313.5"/>
    <n v="7247575.5"/>
    <n v="5922822.6779999994"/>
    <n v="714758.2"/>
    <n v="31"/>
    <n v="5698"/>
    <n v="5258"/>
    <s v="43971Екатеринбург"/>
    <x v="2"/>
    <n v="90.137968207437098"/>
    <n v="1324752.8220000006"/>
    <n v="22.366916823640903"/>
    <n v="6532817.2999999998"/>
  </r>
  <r>
    <x v="15"/>
    <x v="2"/>
    <n v="76585.5"/>
    <n v="6921316.5"/>
    <n v="5290094.2719999999"/>
    <n v="386033.17544615385"/>
    <n v="31"/>
    <n v="5188"/>
    <n v="4800"/>
    <s v="43956Екатеринбург"/>
    <x v="3"/>
    <n v="94.422546990212723"/>
    <n v="1631222.2280000001"/>
    <n v="30.835409429921029"/>
    <n v="6535283.3245538464"/>
  </r>
  <r>
    <x v="16"/>
    <x v="2"/>
    <n v="81826.5"/>
    <n v="7163644.5"/>
    <n v="5366333.7130000005"/>
    <n v="145122.77781538462"/>
    <n v="31"/>
    <n v="5465"/>
    <n v="5096"/>
    <s v="43949Екатеринбург"/>
    <x v="4"/>
    <n v="97.974176722262186"/>
    <n v="1797310.7869999995"/>
    <n v="33.4923410120022"/>
    <n v="7018521.7221846152"/>
  </r>
  <r>
    <x v="17"/>
    <x v="2"/>
    <n v="78846"/>
    <n v="6993952.5"/>
    <n v="5288518.7799999993"/>
    <n v="227969.01538461537"/>
    <n v="31"/>
    <n v="5251"/>
    <n v="4853"/>
    <s v="43964Екатеринбург"/>
    <x v="1"/>
    <n v="96.740483791037818"/>
    <n v="1705433.7200000007"/>
    <n v="32.24785220484744"/>
    <n v="6765983.4846153846"/>
  </r>
  <r>
    <x v="18"/>
    <x v="2"/>
    <n v="77263.5"/>
    <n v="7013670"/>
    <n v="5282661.8549999995"/>
    <n v="161473.07692307691"/>
    <n v="31"/>
    <n v="5155"/>
    <n v="4762"/>
    <s v="43954Екатеринбург"/>
    <x v="4"/>
    <n v="97.697737747526233"/>
    <n v="1731008.1450000005"/>
    <n v="32.767725675297847"/>
    <n v="6852196.923076923"/>
  </r>
  <r>
    <x v="19"/>
    <x v="2"/>
    <n v="68994"/>
    <n v="6168657"/>
    <n v="4695811.3490000004"/>
    <n v="157384.1788307692"/>
    <n v="31"/>
    <n v="4709"/>
    <n v="4348"/>
    <s v="43957Екатеринбург"/>
    <x v="3"/>
    <n v="97.448647593296741"/>
    <n v="1472845.6509999996"/>
    <n v="31.365094155957745"/>
    <n v="6011272.8211692311"/>
  </r>
  <r>
    <x v="20"/>
    <x v="2"/>
    <n v="102889.5"/>
    <n v="8089143"/>
    <n v="6673236.3720000004"/>
    <n v="127223.84583076923"/>
    <n v="31"/>
    <n v="6276"/>
    <n v="5801"/>
    <s v="43974Екатеринбург"/>
    <x v="2"/>
    <n v="98.427227138514311"/>
    <n v="1415906.6279999996"/>
    <n v="21.217690324007595"/>
    <n v="7961919.1541692307"/>
  </r>
  <r>
    <x v="21"/>
    <x v="2"/>
    <n v="76999.5"/>
    <n v="6645603"/>
    <n v="5032216.1889999993"/>
    <n v="100883.95384615385"/>
    <n v="31"/>
    <n v="5210"/>
    <n v="4841"/>
    <s v="43976Екатеринбург"/>
    <x v="0"/>
    <n v="98.481944319482324"/>
    <n v="1613386.8110000007"/>
    <n v="32.06115855131042"/>
    <n v="6544719.0461538462"/>
  </r>
  <r>
    <x v="22"/>
    <x v="2"/>
    <n v="77565"/>
    <n v="7023727.5"/>
    <n v="5349682.4849999994"/>
    <n v="31578.207692307689"/>
    <n v="31"/>
    <n v="5120"/>
    <n v="4737"/>
    <s v="43951Екатеринбург"/>
    <x v="4"/>
    <n v="99.550406707943779"/>
    <n v="1674045.0150000006"/>
    <n v="31.292418189189053"/>
    <n v="6992149.2923076926"/>
  </r>
  <r>
    <x v="23"/>
    <x v="2"/>
    <n v="84132"/>
    <n v="7483194"/>
    <n v="5637882.125"/>
    <n v="126673.26923076922"/>
    <n v="31"/>
    <n v="5495"/>
    <n v="5093"/>
    <s v="43961Екатеринбург"/>
    <x v="3"/>
    <n v="98.307229917722722"/>
    <n v="1845311.875"/>
    <n v="32.730586310369162"/>
    <n v="7356520.730769231"/>
  </r>
  <r>
    <x v="24"/>
    <x v="2"/>
    <n v="69544.5"/>
    <n v="6293776.5"/>
    <n v="4773839.9380000001"/>
    <n v="201777.4038153846"/>
    <n v="31"/>
    <n v="4635"/>
    <n v="4266"/>
    <s v="43959Екатеринбург"/>
    <x v="3"/>
    <n v="96.794017013229109"/>
    <n v="1519936.5619999999"/>
    <n v="31.838867279592481"/>
    <n v="6091999.096184615"/>
  </r>
  <r>
    <x v="25"/>
    <x v="2"/>
    <n v="73204.5"/>
    <n v="6591883.5"/>
    <n v="5001227.6710000001"/>
    <n v="184167.76355384616"/>
    <n v="10"/>
    <n v="4903"/>
    <n v="4527"/>
    <s v="43958Екатеринбург"/>
    <x v="3"/>
    <n v="97.206143531604482"/>
    <n v="1590655.8289999999"/>
    <n v="31.805307289318961"/>
    <n v="6407715.7364461534"/>
  </r>
  <r>
    <x v="26"/>
    <x v="2"/>
    <n v="76663.5"/>
    <n v="6451032"/>
    <n v="5048965.7960000001"/>
    <n v="94608.146153846144"/>
    <n v="10"/>
    <n v="5035"/>
    <n v="4683"/>
    <s v="43975Екатеринбург"/>
    <x v="2"/>
    <n v="98.533441685704773"/>
    <n v="1402066.2039999999"/>
    <n v="27.769374177792507"/>
    <n v="6356423.8538461542"/>
  </r>
  <r>
    <x v="3"/>
    <x v="3"/>
    <n v="14265"/>
    <n v="1130506.5"/>
    <n v="1024403.9859999999"/>
    <n v="72626.813907692311"/>
    <n v="10"/>
    <n v="760"/>
    <n v="672"/>
    <s v="43967Тольятти"/>
    <x v="1"/>
    <n v="93.575727878814291"/>
    <n v="106102.51400000008"/>
    <n v="10.357487421959338"/>
    <n v="1057879.6860923078"/>
  </r>
  <r>
    <x v="4"/>
    <x v="3"/>
    <n v="11526"/>
    <n v="938764.5"/>
    <n v="820018.375"/>
    <n v="77816.215384615381"/>
    <n v="10"/>
    <n v="649"/>
    <n v="568"/>
    <s v="43970Тольятти"/>
    <x v="2"/>
    <n v="91.710784186596811"/>
    <n v="118746.125"/>
    <n v="14.480910260090207"/>
    <n v="860948.28461538465"/>
  </r>
  <r>
    <x v="5"/>
    <x v="3"/>
    <n v="10402.5"/>
    <n v="843727.5"/>
    <n v="729677.51899999997"/>
    <n v="140731.96461538461"/>
    <n v="10"/>
    <n v="591"/>
    <n v="513"/>
    <s v="43968Тольятти"/>
    <x v="1"/>
    <n v="83.320211251217415"/>
    <n v="114049.98100000003"/>
    <n v="15.630189779767633"/>
    <n v="702995.53538461542"/>
  </r>
  <r>
    <x v="6"/>
    <x v="3"/>
    <n v="13216.5"/>
    <n v="1046400"/>
    <n v="937716.15799999994"/>
    <n v="61387.776923076919"/>
    <n v="10"/>
    <n v="644"/>
    <n v="559"/>
    <s v="43960Тольятти"/>
    <x v="3"/>
    <n v="94.133431104446004"/>
    <n v="108683.84200000006"/>
    <n v="11.590270794928552"/>
    <n v="985012.22307692305"/>
  </r>
  <r>
    <x v="7"/>
    <x v="3"/>
    <n v="9130.5"/>
    <n v="728890.5"/>
    <n v="644150.51899999997"/>
    <n v="98026.490369230756"/>
    <n v="10"/>
    <n v="462"/>
    <n v="396"/>
    <s v="43955Тольятти"/>
    <x v="3"/>
    <n v="86.551273425949333"/>
    <n v="84739.981000000029"/>
    <n v="13.155307416588455"/>
    <n v="630864.00963076926"/>
  </r>
  <r>
    <x v="8"/>
    <x v="3"/>
    <n v="10840.5"/>
    <n v="797919"/>
    <n v="783753.29499999993"/>
    <n v="58214.93076923077"/>
    <n v="10"/>
    <n v="502"/>
    <n v="433"/>
    <s v="43950Тольятти"/>
    <x v="4"/>
    <n v="92.70415533791892"/>
    <n v="14165.705000000075"/>
    <n v="1.8074188766249559"/>
    <n v="739704.06923076918"/>
  </r>
  <r>
    <x v="9"/>
    <x v="3"/>
    <n v="7866"/>
    <n v="617881.5"/>
    <n v="575518.06799999997"/>
    <n v="119723.42363076922"/>
    <n v="10"/>
    <n v="416"/>
    <n v="341"/>
    <s v="43953Тольятти"/>
    <x v="4"/>
    <n v="80.623562344758781"/>
    <n v="42363.43200000003"/>
    <n v="7.3609212908325281"/>
    <n v="498158.07636923075"/>
  </r>
  <r>
    <x v="10"/>
    <x v="3"/>
    <n v="11835"/>
    <n v="983109"/>
    <n v="825345.05300000007"/>
    <n v="109486.33076923077"/>
    <n v="10"/>
    <n v="692"/>
    <n v="601"/>
    <s v="43977Тольятти"/>
    <x v="0"/>
    <n v="88.863256183268518"/>
    <n v="157763.94699999993"/>
    <n v="19.114907931725362"/>
    <n v="873622.66923076927"/>
  </r>
  <r>
    <x v="11"/>
    <x v="3"/>
    <n v="11619"/>
    <n v="891139.5"/>
    <n v="829782.37600000005"/>
    <n v="121759.66210769229"/>
    <n v="10"/>
    <n v="554"/>
    <n v="472"/>
    <s v="43952Тольятти"/>
    <x v="4"/>
    <n v="86.336632804662756"/>
    <n v="61357.123999999953"/>
    <n v="7.3943633625691705"/>
    <n v="769379.83789230767"/>
  </r>
  <r>
    <x v="12"/>
    <x v="3"/>
    <n v="9328.5"/>
    <n v="732964.5"/>
    <n v="634517.67299999995"/>
    <n v="136157.98361538461"/>
    <n v="10"/>
    <n v="526"/>
    <n v="448"/>
    <s v="43963Тольятти"/>
    <x v="1"/>
    <n v="81.423659179211995"/>
    <n v="98446.827000000048"/>
    <n v="15.515222221399034"/>
    <n v="596806.51638461533"/>
  </r>
  <r>
    <x v="13"/>
    <x v="3"/>
    <n v="11250"/>
    <n v="935523"/>
    <n v="808524.505"/>
    <n v="94344.953846153847"/>
    <n v="10"/>
    <n v="677"/>
    <n v="591"/>
    <s v="43972Тольятти"/>
    <x v="2"/>
    <n v="89.915271581120521"/>
    <n v="126998.495"/>
    <n v="15.70743919505569"/>
    <n v="841178.0461538462"/>
  </r>
  <r>
    <x v="14"/>
    <x v="3"/>
    <n v="13063.5"/>
    <n v="1037247"/>
    <n v="910480.6449999999"/>
    <n v="64430.964123076919"/>
    <n v="10"/>
    <n v="745"/>
    <n v="654"/>
    <s v="43971Тольятти"/>
    <x v="2"/>
    <n v="93.788271826953761"/>
    <n v="126766.3550000001"/>
    <n v="13.923014804998971"/>
    <n v="972816.03587692312"/>
  </r>
  <r>
    <x v="15"/>
    <x v="3"/>
    <n v="10147.5"/>
    <n v="793320"/>
    <n v="718019.27600000007"/>
    <n v="92027.36809230769"/>
    <n v="10"/>
    <n v="511"/>
    <n v="437"/>
    <s v="43956Тольятти"/>
    <x v="3"/>
    <n v="88.399716622257387"/>
    <n v="75300.723999999929"/>
    <n v="10.487284466719515"/>
    <n v="701292.6319076923"/>
  </r>
  <r>
    <x v="16"/>
    <x v="3"/>
    <n v="12331.5"/>
    <n v="869983.5"/>
    <n v="896773.32399999991"/>
    <n v="51681.038461538461"/>
    <n v="31"/>
    <n v="580"/>
    <n v="506"/>
    <s v="43949Тольятти"/>
    <x v="4"/>
    <n v="94.059538087614484"/>
    <n v="-26789.823999999906"/>
    <n v="-2.987357371482195"/>
    <n v="818302.4615384615"/>
  </r>
  <r>
    <x v="17"/>
    <x v="3"/>
    <n v="11202"/>
    <n v="865714.5"/>
    <n v="799644.75899999996"/>
    <n v="111860.49372307691"/>
    <n v="10"/>
    <n v="612"/>
    <n v="530"/>
    <s v="43964Тольятти"/>
    <x v="1"/>
    <n v="87.078824055381205"/>
    <n v="66069.741000000038"/>
    <n v="8.2623865480746606"/>
    <n v="753854.00627692312"/>
  </r>
  <r>
    <x v="0"/>
    <x v="2"/>
    <n v="89149.5"/>
    <n v="7512646.5"/>
    <n v="5979210.0970000001"/>
    <n v="47580.146153846152"/>
    <n v="31"/>
    <n v="5760"/>
    <n v="5367"/>
    <s v="43982Екатеринбург"/>
    <x v="0"/>
    <n v="99.366665979108078"/>
    <n v="1533436.4029999999"/>
    <n v="25.646136832846601"/>
    <n v="7465066.3538461542"/>
  </r>
  <r>
    <x v="18"/>
    <x v="3"/>
    <n v="8185.5"/>
    <n v="637881"/>
    <n v="575840.67700000003"/>
    <n v="73920.584615384607"/>
    <n v="10"/>
    <n v="402"/>
    <n v="333"/>
    <s v="43954Тольятти"/>
    <x v="4"/>
    <n v="88.411539987021939"/>
    <n v="62040.322999999975"/>
    <n v="10.773869488209144"/>
    <n v="563960.41538461542"/>
  </r>
  <r>
    <x v="1"/>
    <x v="2"/>
    <n v="108123"/>
    <n v="9164707.5"/>
    <n v="7329868.665"/>
    <n v="137418.15930769229"/>
    <n v="10"/>
    <n v="6735"/>
    <n v="6264"/>
    <s v="43981Екатеринбург"/>
    <x v="0"/>
    <n v="98.5005723389678"/>
    <n v="1834838.835"/>
    <n v="25.032356224352618"/>
    <n v="9027289.3406923078"/>
  </r>
  <r>
    <x v="19"/>
    <x v="3"/>
    <n v="9210"/>
    <n v="696832.5"/>
    <n v="616683.38099999994"/>
    <n v="99623.130769230775"/>
    <n v="31"/>
    <n v="465"/>
    <n v="390"/>
    <s v="43957Тольятти"/>
    <x v="3"/>
    <n v="85.703432206558844"/>
    <n v="80149.119000000064"/>
    <n v="12.996802162891441"/>
    <n v="597209.36923076923"/>
  </r>
  <r>
    <x v="20"/>
    <x v="3"/>
    <n v="14773.5"/>
    <n v="1241383.5"/>
    <n v="1069622.507"/>
    <n v="74049.523076923084"/>
    <n v="10"/>
    <n v="828"/>
    <n v="734"/>
    <s v="43974Тольятти"/>
    <x v="2"/>
    <n v="94.034919662060673"/>
    <n v="171760.99300000002"/>
    <n v="16.058094503054431"/>
    <n v="1167333.9769230769"/>
  </r>
  <r>
    <x v="2"/>
    <x v="2"/>
    <n v="78141"/>
    <n v="6641569.5"/>
    <n v="5084073.5159999998"/>
    <n v="142499.01538461537"/>
    <n v="10"/>
    <n v="5355"/>
    <n v="4969"/>
    <s v="43979Екатеринбург"/>
    <x v="0"/>
    <n v="97.854437638804868"/>
    <n v="1557495.9840000002"/>
    <n v="30.634804534167959"/>
    <n v="6499070.4846153846"/>
  </r>
  <r>
    <x v="21"/>
    <x v="3"/>
    <n v="12280.5"/>
    <n v="1030440"/>
    <n v="871047.598"/>
    <n v="85172.084615384621"/>
    <n v="10"/>
    <n v="739"/>
    <n v="642"/>
    <s v="43976Тольятти"/>
    <x v="0"/>
    <n v="91.734396508735628"/>
    <n v="159392.402"/>
    <n v="18.29893135185478"/>
    <n v="945267.91538461542"/>
  </r>
  <r>
    <x v="22"/>
    <x v="3"/>
    <n v="8934"/>
    <n v="716196"/>
    <n v="663415.49699999997"/>
    <n v="24274.438461538462"/>
    <n v="10"/>
    <n v="448"/>
    <n v="376"/>
    <s v="43951Тольятти"/>
    <x v="4"/>
    <n v="96.610643111447374"/>
    <n v="52780.503000000026"/>
    <n v="7.9558742957733521"/>
    <n v="691921.5615384616"/>
  </r>
  <r>
    <x v="23"/>
    <x v="3"/>
    <n v="12918"/>
    <n v="1004788.5"/>
    <n v="896111.80299999996"/>
    <n v="99729.923076923063"/>
    <n v="10"/>
    <n v="642"/>
    <n v="556"/>
    <s v="43961Тольятти"/>
    <x v="3"/>
    <n v="90.074535777736003"/>
    <n v="108676.69700000004"/>
    <n v="12.127582365969579"/>
    <n v="905058.57692307699"/>
  </r>
  <r>
    <x v="24"/>
    <x v="3"/>
    <n v="12528"/>
    <n v="959703"/>
    <n v="861486.47499999998"/>
    <n v="87212.130769230775"/>
    <n v="10"/>
    <n v="638"/>
    <n v="547"/>
    <s v="43959Тольятти"/>
    <x v="3"/>
    <n v="90.912591627906679"/>
    <n v="98216.525000000023"/>
    <n v="11.400820308873685"/>
    <n v="872490.86923076923"/>
  </r>
  <r>
    <x v="25"/>
    <x v="3"/>
    <n v="11029.5"/>
    <n v="863754"/>
    <n v="758428.73499999999"/>
    <n v="86710.804507692301"/>
    <n v="10"/>
    <n v="563"/>
    <n v="486"/>
    <s v="43958Тольятти"/>
    <x v="3"/>
    <n v="89.961168977776964"/>
    <n v="105325.26500000001"/>
    <n v="13.887298850827431"/>
    <n v="777043.19549230766"/>
  </r>
  <r>
    <x v="26"/>
    <x v="3"/>
    <n v="9994.5"/>
    <n v="828984"/>
    <n v="702631.81099999999"/>
    <n v="82264.567169230766"/>
    <n v="10"/>
    <n v="639"/>
    <n v="557"/>
    <s v="43975Тольятти"/>
    <x v="2"/>
    <n v="90.076458994476269"/>
    <n v="126352.18900000001"/>
    <n v="17.982702607810054"/>
    <n v="746719.43283076922"/>
  </r>
  <r>
    <x v="0"/>
    <x v="3"/>
    <n v="12724.5"/>
    <n v="1045515"/>
    <n v="896490.07"/>
    <n v="49463.982984615388"/>
    <n v="10"/>
    <n v="749"/>
    <n v="655"/>
    <s v="43982Тольятти"/>
    <x v="0"/>
    <n v="95.268936076037619"/>
    <n v="149024.93000000005"/>
    <n v="16.623154565448793"/>
    <n v="996051.01701538463"/>
  </r>
  <r>
    <x v="1"/>
    <x v="3"/>
    <n v="14728.5"/>
    <n v="1260483"/>
    <n v="1048221.1390000001"/>
    <n v="86278.176699999996"/>
    <n v="19"/>
    <n v="865"/>
    <n v="763"/>
    <s v="43981Тольятти"/>
    <x v="0"/>
    <n v="93.155149518081558"/>
    <n v="212261.86099999992"/>
    <n v="20.24972146645479"/>
    <n v="1174204.8233"/>
  </r>
  <r>
    <x v="2"/>
    <x v="3"/>
    <n v="13038"/>
    <n v="1114552.5"/>
    <n v="939269.56700000004"/>
    <n v="74269.06047692307"/>
    <n v="19"/>
    <n v="791"/>
    <n v="697"/>
    <s v="43979Тольятти"/>
    <x v="0"/>
    <n v="93.336423319949205"/>
    <n v="175282.93299999996"/>
    <n v="18.661621664145748"/>
    <n v="1040283.4395230769"/>
  </r>
  <r>
    <x v="3"/>
    <x v="4"/>
    <n v="35482.5"/>
    <n v="3222517.5"/>
    <n v="2633868.1740000001"/>
    <n v="150484.18215384614"/>
    <n v="19"/>
    <n v="2080"/>
    <n v="1844"/>
    <s v="43967Нижний Новгород"/>
    <x v="1"/>
    <n v="95.33022917163845"/>
    <n v="588649.32599999988"/>
    <n v="22.349232653737204"/>
    <n v="3072033.3178461539"/>
  </r>
  <r>
    <x v="4"/>
    <x v="4"/>
    <n v="32434.5"/>
    <n v="2865337.5"/>
    <n v="2368028.6850000001"/>
    <n v="225452.89078461539"/>
    <n v="19"/>
    <n v="1999"/>
    <n v="1799"/>
    <s v="43970Нижний Новгород"/>
    <x v="2"/>
    <n v="92.131716044458457"/>
    <n v="497308.81499999994"/>
    <n v="21.000962452445965"/>
    <n v="2639884.6092153848"/>
  </r>
  <r>
    <x v="5"/>
    <x v="4"/>
    <n v="30486"/>
    <n v="2694289.5"/>
    <n v="2183502.7290000003"/>
    <n v="153558.02257692307"/>
    <n v="19"/>
    <n v="1871"/>
    <n v="1660"/>
    <s v="43968Нижний Новгород"/>
    <x v="1"/>
    <n v="94.300611624069248"/>
    <n v="510786.77099999972"/>
    <n v="23.392998974355741"/>
    <n v="2540731.477423077"/>
  </r>
  <r>
    <x v="6"/>
    <x v="4"/>
    <n v="32079"/>
    <n v="2902167"/>
    <n v="2319890.3459999999"/>
    <n v="194963.39216923076"/>
    <n v="18"/>
    <n v="1851"/>
    <n v="1635"/>
    <s v="43960Нижний Новгород"/>
    <x v="3"/>
    <n v="93.282144267740946"/>
    <n v="582276.6540000001"/>
    <n v="25.099317948538939"/>
    <n v="2707203.6078307694"/>
  </r>
  <r>
    <x v="7"/>
    <x v="4"/>
    <n v="27072"/>
    <n v="2450968.5"/>
    <n v="1980824.9889999998"/>
    <n v="188174.3243923077"/>
    <n v="19"/>
    <n v="1582"/>
    <n v="1403"/>
    <s v="43955Нижний Новгород"/>
    <x v="3"/>
    <n v="92.322450313322761"/>
    <n v="470143.51100000017"/>
    <n v="23.734732427691533"/>
    <n v="2262794.1756076925"/>
  </r>
  <r>
    <x v="8"/>
    <x v="4"/>
    <n v="25917"/>
    <n v="2397588"/>
    <n v="1937222.0459999999"/>
    <n v="159472.57584615384"/>
    <n v="20"/>
    <n v="1534"/>
    <n v="1369"/>
    <s v="43950Нижний Новгород"/>
    <x v="4"/>
    <n v="93.3486247075747"/>
    <n v="460365.95400000014"/>
    <n v="23.764232652140702"/>
    <n v="2238115.4241538462"/>
  </r>
  <r>
    <x v="9"/>
    <x v="4"/>
    <n v="19461"/>
    <n v="1799230.5"/>
    <n v="1457108.1479999998"/>
    <n v="183829.81409230767"/>
    <n v="19"/>
    <n v="1217"/>
    <n v="1048"/>
    <s v="43953Нижний Новгород"/>
    <x v="4"/>
    <n v="89.78286472509734"/>
    <n v="342122.35200000019"/>
    <n v="23.479544223919902"/>
    <n v="1615400.6859076924"/>
  </r>
  <r>
    <x v="10"/>
    <x v="4"/>
    <n v="31407"/>
    <n v="2907411"/>
    <n v="2288433.4950000001"/>
    <n v="193538.8704076923"/>
    <n v="19"/>
    <n v="2036"/>
    <n v="1790"/>
    <s v="43977Нижний Новгород"/>
    <x v="0"/>
    <n v="93.34325726883155"/>
    <n v="618977.50499999989"/>
    <n v="27.048087976006478"/>
    <n v="2713872.1295923078"/>
  </r>
  <r>
    <x v="11"/>
    <x v="4"/>
    <n v="25792.5"/>
    <n v="2374356"/>
    <n v="1915101.034"/>
    <n v="277477.31932307692"/>
    <n v="19"/>
    <n v="1497"/>
    <n v="1291"/>
    <s v="43952Нижний Новгород"/>
    <x v="4"/>
    <n v="88.313575583312826"/>
    <n v="459254.96600000001"/>
    <n v="23.980717353630755"/>
    <n v="2096878.6806769231"/>
  </r>
  <r>
    <x v="12"/>
    <x v="4"/>
    <n v="26032.5"/>
    <n v="2370432"/>
    <n v="1847737.8370000001"/>
    <n v="141864.00329999998"/>
    <n v="19"/>
    <n v="1649"/>
    <n v="1460"/>
    <s v="43963Нижний Новгород"/>
    <x v="1"/>
    <n v="94.015267963814182"/>
    <n v="522694.16299999994"/>
    <n v="28.288329249600135"/>
    <n v="2228567.9967"/>
  </r>
  <r>
    <x v="13"/>
    <x v="4"/>
    <n v="31707"/>
    <n v="2853181.5"/>
    <n v="2349459.5"/>
    <n v="187617.05315384615"/>
    <n v="19"/>
    <n v="1949"/>
    <n v="1724"/>
    <s v="43972Нижний Новгород"/>
    <x v="2"/>
    <n v="93.424286076653516"/>
    <n v="503722"/>
    <n v="21.439909902681872"/>
    <n v="2665564.4468461541"/>
  </r>
  <r>
    <x v="14"/>
    <x v="4"/>
    <n v="29955"/>
    <n v="2692230"/>
    <n v="2195766.1209999998"/>
    <n v="202002.14775384613"/>
    <n v="17"/>
    <n v="1889"/>
    <n v="1690"/>
    <s v="43971Нижний Новгород"/>
    <x v="2"/>
    <n v="92.496846563857986"/>
    <n v="496463.87900000019"/>
    <n v="22.610052785307559"/>
    <n v="2490227.8522461541"/>
  </r>
  <r>
    <x v="15"/>
    <x v="4"/>
    <n v="22848"/>
    <n v="2079900"/>
    <n v="1657688.8529999999"/>
    <n v="178454.88537692308"/>
    <n v="19"/>
    <n v="1417"/>
    <n v="1245"/>
    <s v="43956Нижний Новгород"/>
    <x v="3"/>
    <n v="91.420025704268326"/>
    <n v="422211.14700000011"/>
    <n v="25.469867052306235"/>
    <n v="1901445.114623077"/>
  </r>
  <r>
    <x v="16"/>
    <x v="4"/>
    <n v="23314.5"/>
    <n v="2136817.5"/>
    <n v="1701780.4779999999"/>
    <n v="141999.40078461537"/>
    <n v="19"/>
    <n v="1439"/>
    <n v="1265"/>
    <s v="43949Нижний Новгород"/>
    <x v="4"/>
    <n v="93.354631325107761"/>
    <n v="435037.02200000011"/>
    <n v="25.563639236905157"/>
    <n v="1994818.0992153846"/>
  </r>
  <r>
    <x v="17"/>
    <x v="4"/>
    <n v="26464.5"/>
    <n v="2373337.5"/>
    <n v="1886244.7409999999"/>
    <n v="207105.15935384613"/>
    <n v="19"/>
    <n v="1625"/>
    <n v="1444"/>
    <s v="43964Нижний Новгород"/>
    <x v="1"/>
    <n v="91.273674336083843"/>
    <n v="487092.75900000008"/>
    <n v="25.823412434897815"/>
    <n v="2166232.3406461538"/>
  </r>
  <r>
    <x v="18"/>
    <x v="4"/>
    <n v="23539.5"/>
    <n v="2170309.5"/>
    <n v="1735984.6140000001"/>
    <n v="170377.85753846151"/>
    <n v="20"/>
    <n v="1402"/>
    <n v="1234"/>
    <s v="43954Нижний Новгород"/>
    <x v="4"/>
    <n v="92.14960550380205"/>
    <n v="434324.88599999994"/>
    <n v="25.018936371748278"/>
    <n v="1999931.6424615385"/>
  </r>
  <r>
    <x v="19"/>
    <x v="4"/>
    <n v="24678"/>
    <n v="2232519"/>
    <n v="1781999.058"/>
    <n v="359577.90600769228"/>
    <n v="20"/>
    <n v="1499"/>
    <n v="1323"/>
    <s v="43957Нижний Новгород"/>
    <x v="3"/>
    <n v="83.893623928499949"/>
    <n v="450519.94200000004"/>
    <n v="25.281716058011522"/>
    <n v="1872941.0939923078"/>
  </r>
  <r>
    <x v="20"/>
    <x v="4"/>
    <n v="38176.5"/>
    <n v="3385372.5"/>
    <n v="2831498.2739999997"/>
    <n v="146460.30097692306"/>
    <n v="19"/>
    <n v="2266"/>
    <n v="1993"/>
    <s v="43974Нижний Новгород"/>
    <x v="2"/>
    <n v="95.673731591518418"/>
    <n v="553874.22600000026"/>
    <n v="19.561171238771529"/>
    <n v="3238912.1990230768"/>
  </r>
  <r>
    <x v="21"/>
    <x v="4"/>
    <n v="30603"/>
    <n v="2865727.5"/>
    <n v="2288224.429"/>
    <n v="167381.28187692308"/>
    <n v="19"/>
    <n v="2011"/>
    <n v="1791"/>
    <s v="43976Нижний Новгород"/>
    <x v="0"/>
    <n v="94.159204534383562"/>
    <n v="577503.071"/>
    <n v="25.238043247898567"/>
    <n v="2698346.2181230769"/>
  </r>
  <r>
    <x v="22"/>
    <x v="4"/>
    <n v="24211.5"/>
    <n v="2267664"/>
    <n v="1801564.392"/>
    <n v="97090.63692307692"/>
    <n v="19"/>
    <n v="1499"/>
    <n v="1322"/>
    <s v="43951Нижний Новгород"/>
    <x v="4"/>
    <n v="95.718473419206845"/>
    <n v="466099.60800000001"/>
    <n v="25.871937193572155"/>
    <n v="2170573.3630769229"/>
  </r>
  <r>
    <x v="23"/>
    <x v="4"/>
    <n v="31399.5"/>
    <n v="2862298.5"/>
    <n v="2267667.5189999999"/>
    <n v="169650.86923076923"/>
    <n v="19"/>
    <n v="1848"/>
    <n v="1649"/>
    <s v="43961Нижний Новгород"/>
    <x v="3"/>
    <n v="94.072914853892115"/>
    <n v="594630.98100000015"/>
    <n v="26.222141297954543"/>
    <n v="2692647.6307692309"/>
  </r>
  <r>
    <x v="24"/>
    <x v="4"/>
    <n v="25294.5"/>
    <n v="2271454.5"/>
    <n v="1811009.8979999998"/>
    <n v="151659.17713846153"/>
    <n v="20"/>
    <n v="1522"/>
    <n v="1340"/>
    <s v="43959Нижний Новгород"/>
    <x v="3"/>
    <n v="93.323257096346779"/>
    <n v="460444.60200000019"/>
    <n v="25.424742432854458"/>
    <n v="2119795.3228615383"/>
  </r>
  <r>
    <x v="25"/>
    <x v="4"/>
    <n v="25468.5"/>
    <n v="2350672.5"/>
    <n v="1875294.65"/>
    <n v="221739.45623076922"/>
    <n v="20"/>
    <n v="1530"/>
    <n v="1338"/>
    <s v="43958Нижний Новгород"/>
    <x v="3"/>
    <n v="90.566977908204166"/>
    <n v="475377.85000000009"/>
    <n v="25.349501743632668"/>
    <n v="2128933.0437692306"/>
  </r>
  <r>
    <x v="26"/>
    <x v="4"/>
    <n v="31854"/>
    <n v="2915533.5"/>
    <n v="2431800.3939999999"/>
    <n v="155421.87692307692"/>
    <n v="20"/>
    <n v="2015"/>
    <n v="1803"/>
    <s v="43975Нижний Новгород"/>
    <x v="2"/>
    <n v="94.66917883388831"/>
    <n v="483733.10600000015"/>
    <n v="19.891974160112756"/>
    <n v="2760111.6230769232"/>
  </r>
  <r>
    <x v="0"/>
    <x v="4"/>
    <n v="32359.5"/>
    <n v="2991999"/>
    <n v="2374135.6799999997"/>
    <n v="106116.64615384616"/>
    <n v="20"/>
    <n v="2060"/>
    <n v="1826"/>
    <s v="43982Нижний Новгород"/>
    <x v="0"/>
    <n v="96.453319464550418"/>
    <n v="617863.3200000003"/>
    <n v="26.024768727623872"/>
    <n v="2885882.3538461537"/>
  </r>
  <r>
    <x v="1"/>
    <x v="4"/>
    <n v="39867"/>
    <n v="3654166.5"/>
    <n v="2919786.2949999999"/>
    <n v="182639.11723076922"/>
    <n v="129"/>
    <n v="2451"/>
    <n v="2178"/>
    <s v="43981Нижний Новгород"/>
    <x v="0"/>
    <n v="95.001893941319608"/>
    <n v="734380.20500000007"/>
    <n v="25.151847799874687"/>
    <n v="3471527.3827692308"/>
  </r>
  <r>
    <x v="2"/>
    <x v="4"/>
    <n v="31974"/>
    <n v="3004213.5"/>
    <n v="2389834.3129999996"/>
    <n v="174780.66518461538"/>
    <n v="129"/>
    <n v="2088"/>
    <n v="1848"/>
    <s v="43979Нижний Новгород"/>
    <x v="0"/>
    <n v="94.18214899891052"/>
    <n v="614379.18700000038"/>
    <n v="25.708024345368102"/>
    <n v="2829432.8348153848"/>
  </r>
  <r>
    <x v="3"/>
    <x v="5"/>
    <n v="321412.5"/>
    <n v="32235864"/>
    <n v="23691368.555"/>
    <n v="595097.15929230768"/>
    <n v="129"/>
    <n v="17914"/>
    <n v="16631"/>
    <s v="43967Санкт-Петербург Юг"/>
    <x v="1"/>
    <n v="98.153928310119738"/>
    <n v="8544495.4450000003"/>
    <n v="36.065858437699703"/>
    <n v="31640766.840707693"/>
  </r>
  <r>
    <x v="4"/>
    <x v="5"/>
    <n v="276568.5"/>
    <n v="27093624"/>
    <n v="19768696.5"/>
    <n v="759335.80469230772"/>
    <n v="129"/>
    <n v="16191"/>
    <n v="15102"/>
    <s v="43970Санкт-Петербург Юг"/>
    <x v="2"/>
    <n v="97.197363465691012"/>
    <n v="7324927.5"/>
    <n v="37.053163823927385"/>
    <n v="26334288.195307691"/>
  </r>
  <r>
    <x v="5"/>
    <x v="5"/>
    <n v="269029.5"/>
    <n v="26659930.5"/>
    <n v="19515982.116"/>
    <n v="551393.4769230769"/>
    <n v="129"/>
    <n v="15744"/>
    <n v="14685"/>
    <s v="43968Санкт-Петербург Юг"/>
    <x v="1"/>
    <n v="97.931752009169429"/>
    <n v="7143948.3839999996"/>
    <n v="36.605630921044444"/>
    <n v="26108537.023076922"/>
  </r>
  <r>
    <x v="6"/>
    <x v="5"/>
    <n v="285972"/>
    <n v="29768199"/>
    <n v="21483666.921"/>
    <n v="549316.95015384618"/>
    <n v="128"/>
    <n v="16420"/>
    <n v="15169"/>
    <s v="43960Санкт-Петербург Юг"/>
    <x v="3"/>
    <n v="98.154685306444492"/>
    <n v="8284532.0789999999"/>
    <n v="38.562002052368349"/>
    <n v="29218882.049846154"/>
  </r>
  <r>
    <x v="7"/>
    <x v="5"/>
    <n v="283942.5"/>
    <n v="29357940"/>
    <n v="21174604.830000002"/>
    <n v="988153.40803076921"/>
    <n v="129"/>
    <n v="16525"/>
    <n v="15310"/>
    <s v="43955Санкт-Петербург Юг"/>
    <x v="3"/>
    <n v="96.634118715309143"/>
    <n v="8183335.1699999981"/>
    <n v="38.646932189288925"/>
    <n v="28369786.591969229"/>
  </r>
  <r>
    <x v="8"/>
    <x v="5"/>
    <n v="298059"/>
    <n v="30869287.5"/>
    <n v="22717731.617999997"/>
    <n v="661329.17833846144"/>
    <n v="129"/>
    <n v="17368"/>
    <n v="16077"/>
    <s v="43950Санкт-Петербург Юг"/>
    <x v="4"/>
    <n v="97.857646768366578"/>
    <n v="8151555.882000003"/>
    <n v="35.881909422423405"/>
    <n v="30207958.321661539"/>
  </r>
  <r>
    <x v="9"/>
    <x v="5"/>
    <n v="232903.5"/>
    <n v="24342016.5"/>
    <n v="17790852.443999998"/>
    <n v="634118.86923076923"/>
    <n v="129"/>
    <n v="14009"/>
    <n v="12920"/>
    <s v="43953Санкт-Петербург Юг"/>
    <x v="4"/>
    <n v="97.394961632571537"/>
    <n v="6551164.0560000017"/>
    <n v="36.823216181579852"/>
    <n v="23707897.63076923"/>
  </r>
  <r>
    <x v="10"/>
    <x v="5"/>
    <n v="276966"/>
    <n v="27872617.898850001"/>
    <n v="20223763.805"/>
    <n v="645572.57826153841"/>
    <n v="129"/>
    <n v="16459"/>
    <n v="15355"/>
    <s v="43977Санкт-Петербург Юг"/>
    <x v="0"/>
    <n v="97.683846631829383"/>
    <n v="7648854.0938500017"/>
    <n v="37.821120576768926"/>
    <n v="27227045.320588462"/>
  </r>
  <r>
    <x v="11"/>
    <x v="5"/>
    <n v="296149.5"/>
    <n v="31053316.5"/>
    <n v="22737807.546999998"/>
    <n v="896375.16923076916"/>
    <n v="129"/>
    <n v="17002"/>
    <n v="15570"/>
    <s v="43952Санкт-Петербург Юг"/>
    <x v="4"/>
    <n v="97.11343176748683"/>
    <n v="8315508.9530000016"/>
    <n v="36.571287428708757"/>
    <n v="30156941.33076923"/>
  </r>
  <r>
    <x v="12"/>
    <x v="5"/>
    <n v="281796"/>
    <n v="29042520"/>
    <n v="20980503.504999999"/>
    <n v="776209.03169999993"/>
    <n v="129"/>
    <n v="16387"/>
    <n v="15322"/>
    <s v="43963Санкт-Петербург Юг"/>
    <x v="1"/>
    <n v="97.327335810735434"/>
    <n v="8062016.495000001"/>
    <n v="38.426229823696509"/>
    <n v="28266310.9683"/>
  </r>
  <r>
    <x v="13"/>
    <x v="5"/>
    <n v="288936"/>
    <n v="27852900"/>
    <n v="20824687.999000002"/>
    <n v="822353.43936153851"/>
    <n v="129"/>
    <n v="16373"/>
    <n v="15223"/>
    <s v="43972Санкт-Петербург Юг"/>
    <x v="2"/>
    <n v="97.047512325964121"/>
    <n v="7028212.0009999983"/>
    <n v="33.749422806898679"/>
    <n v="27030546.560638461"/>
  </r>
  <r>
    <x v="14"/>
    <x v="5"/>
    <n v="300151.5"/>
    <n v="29368771.617449999"/>
    <n v="21545834.136"/>
    <n v="1052145.9026769232"/>
    <n v="128"/>
    <n v="17095"/>
    <n v="15919"/>
    <s v="43971Санкт-Петербург Юг"/>
    <x v="2"/>
    <n v="96.41746710968404"/>
    <n v="7822937.4814499989"/>
    <n v="36.308352844780288"/>
    <n v="28316625.714773074"/>
  </r>
  <r>
    <x v="15"/>
    <x v="5"/>
    <n v="262734"/>
    <n v="27278441.145"/>
    <n v="19610637.316999998"/>
    <n v="919330.0461538462"/>
    <n v="129"/>
    <n v="15665"/>
    <n v="14501"/>
    <s v="43956Санкт-Петербург Юг"/>
    <x v="3"/>
    <n v="96.629829244027903"/>
    <n v="7667803.8280000016"/>
    <n v="39.100227616534234"/>
    <n v="26359111.098846152"/>
  </r>
  <r>
    <x v="16"/>
    <x v="5"/>
    <n v="286002"/>
    <n v="29159032.5"/>
    <n v="21437602.310000002"/>
    <n v="637711.59372307686"/>
    <n v="129"/>
    <n v="16450"/>
    <n v="15320"/>
    <s v="43949Санкт-Петербург Юг"/>
    <x v="4"/>
    <n v="97.812987815274468"/>
    <n v="7721430.1899999976"/>
    <n v="36.018161351925912"/>
    <n v="28521320.906276923"/>
  </r>
  <r>
    <x v="17"/>
    <x v="5"/>
    <n v="258459"/>
    <n v="26467453.5"/>
    <n v="19153152.526999999"/>
    <n v="636197.23340769229"/>
    <n v="129"/>
    <n v="15304"/>
    <n v="14315"/>
    <s v="43964Санкт-Петербург Юг"/>
    <x v="1"/>
    <n v="97.59630357560583"/>
    <n v="7314300.9730000012"/>
    <n v="38.188496450853755"/>
    <n v="25831256.266592309"/>
  </r>
  <r>
    <x v="18"/>
    <x v="5"/>
    <n v="274083"/>
    <n v="28427001"/>
    <n v="20563887.598999999"/>
    <n v="779849.36538461538"/>
    <n v="129"/>
    <n v="15778"/>
    <n v="14624"/>
    <s v="43954Санкт-Петербург Юг"/>
    <x v="4"/>
    <n v="97.256659732116603"/>
    <n v="7863113.4010000005"/>
    <n v="38.237484829387881"/>
    <n v="27647151.634615384"/>
  </r>
  <r>
    <x v="19"/>
    <x v="5"/>
    <n v="277512"/>
    <n v="28770810.105599999"/>
    <n v="20810852.736000001"/>
    <n v="790162.57692307688"/>
    <n v="129"/>
    <n v="16376"/>
    <n v="15197"/>
    <s v="43957Санкт-Петербург Юг"/>
    <x v="3"/>
    <n v="97.253596356783575"/>
    <n v="7959957.369599998"/>
    <n v="38.249068745896857"/>
    <n v="27980647.528676923"/>
  </r>
  <r>
    <x v="20"/>
    <x v="5"/>
    <n v="356982"/>
    <n v="35103926.711549997"/>
    <n v="26357141.036999997"/>
    <n v="601482.07692307688"/>
    <n v="129"/>
    <n v="19856"/>
    <n v="18325"/>
    <s v="43974Санкт-Петербург Юг"/>
    <x v="2"/>
    <n v="98.286567534551111"/>
    <n v="8746785.6745500006"/>
    <n v="33.185638997307464"/>
    <n v="34502444.634626918"/>
  </r>
  <r>
    <x v="21"/>
    <x v="5"/>
    <n v="266983.5"/>
    <n v="27165913.5"/>
    <n v="19659432.722999997"/>
    <n v="698314.9846153846"/>
    <n v="129"/>
    <n v="15822"/>
    <n v="14753"/>
    <s v="43976Санкт-Петербург Юг"/>
    <x v="0"/>
    <n v="97.429444128152042"/>
    <n v="7506480.7770000026"/>
    <n v="38.1825909361973"/>
    <n v="26467598.515384614"/>
  </r>
  <r>
    <x v="22"/>
    <x v="5"/>
    <n v="311131.5"/>
    <n v="32418879"/>
    <n v="23595019.660999998"/>
    <n v="265444.33165384614"/>
    <n v="129"/>
    <n v="18042"/>
    <n v="16631"/>
    <s v="43951Санкт-Петербург Юг"/>
    <x v="4"/>
    <n v="99.18120447146292"/>
    <n v="8823859.3390000015"/>
    <n v="37.39712645200666"/>
    <n v="32153434.668346155"/>
  </r>
  <r>
    <x v="23"/>
    <x v="5"/>
    <n v="287206.5"/>
    <n v="29536176.10605"/>
    <n v="21276357.105999999"/>
    <n v="541588.89356153843"/>
    <n v="129"/>
    <n v="16437"/>
    <n v="15285"/>
    <s v="43961Санкт-Петербург Юг"/>
    <x v="3"/>
    <n v="98.166354061483943"/>
    <n v="8259819.0000500008"/>
    <n v="38.821584723828053"/>
    <n v="28994587.212488461"/>
  </r>
  <r>
    <x v="24"/>
    <x v="5"/>
    <n v="370092"/>
    <n v="38091556.5"/>
    <n v="28012065.349999998"/>
    <n v="725212.99592307687"/>
    <n v="129"/>
    <n v="20452"/>
    <n v="18857"/>
    <s v="43959Санкт-Петербург Юг"/>
    <x v="3"/>
    <n v="98.09613189231824"/>
    <n v="10079491.150000002"/>
    <n v="35.982677550050781"/>
    <n v="37366343.50407692"/>
  </r>
  <r>
    <x v="25"/>
    <x v="5"/>
    <n v="247813.5"/>
    <n v="25325271"/>
    <n v="18582990.427999999"/>
    <n v="865201.87857692305"/>
    <n v="125"/>
    <n v="14582"/>
    <n v="13512"/>
    <s v="43958Санкт-Петербург Юг"/>
    <x v="3"/>
    <n v="96.583642170790895"/>
    <n v="6742280.5720000006"/>
    <n v="36.281999918813071"/>
    <n v="24460069.121423077"/>
  </r>
  <r>
    <x v="26"/>
    <x v="5"/>
    <n v="287740.5"/>
    <n v="28188534"/>
    <n v="21369401.386999998"/>
    <n v="607679.34615384613"/>
    <n v="125"/>
    <n v="16432"/>
    <n v="15345"/>
    <s v="43975Санкт-Петербург Юг"/>
    <x v="2"/>
    <n v="97.844232175558162"/>
    <n v="6819132.6130000018"/>
    <n v="31.91073296582092"/>
    <n v="27580854.653846152"/>
  </r>
  <r>
    <x v="3"/>
    <x v="6"/>
    <n v="408810"/>
    <n v="42323631"/>
    <n v="31033323.692999996"/>
    <n v="571764.09076923074"/>
    <n v="125"/>
    <n v="22291"/>
    <n v="20635"/>
    <s v="43967Санкт-Петербург Север"/>
    <x v="1"/>
    <n v="98.649066544481428"/>
    <n v="11290307.307000004"/>
    <n v="36.38123785479894"/>
    <n v="41751866.909230769"/>
  </r>
  <r>
    <x v="4"/>
    <x v="6"/>
    <n v="362536.5"/>
    <n v="37023243"/>
    <n v="26762183.377"/>
    <n v="650375.76849230775"/>
    <n v="125"/>
    <n v="20771"/>
    <n v="19338"/>
    <s v="43970Санкт-Петербург Север"/>
    <x v="2"/>
    <n v="98.24333117308953"/>
    <n v="10261059.623"/>
    <n v="38.341638566824024"/>
    <n v="36372867.231507689"/>
  </r>
  <r>
    <x v="5"/>
    <x v="6"/>
    <n v="357072"/>
    <n v="36834567"/>
    <n v="26914635.671"/>
    <n v="566638.92575384618"/>
    <n v="125"/>
    <n v="20079"/>
    <n v="18721"/>
    <s v="43968Санкт-Петербург Север"/>
    <x v="1"/>
    <n v="98.461665300005166"/>
    <n v="9919931.3289999999"/>
    <n v="36.857015083761787"/>
    <n v="36267928.074246153"/>
  </r>
  <r>
    <x v="6"/>
    <x v="6"/>
    <n v="359214"/>
    <n v="38693427"/>
    <n v="27863789.055"/>
    <n v="582268.72615384613"/>
    <n v="125"/>
    <n v="20132"/>
    <n v="18617"/>
    <s v="43960Санкт-Петербург Север"/>
    <x v="3"/>
    <n v="98.495174061078018"/>
    <n v="10829637.945"/>
    <n v="38.866350601576507"/>
    <n v="38111158.273846157"/>
  </r>
  <r>
    <x v="7"/>
    <x v="6"/>
    <n v="360255"/>
    <n v="38406954"/>
    <n v="27588003.988000002"/>
    <n v="1078421.345076923"/>
    <n v="125"/>
    <n v="20495"/>
    <n v="18964"/>
    <s v="43955Санкт-Петербург Север"/>
    <x v="3"/>
    <n v="97.192119570125442"/>
    <n v="10818950.011999998"/>
    <n v="39.216139075178958"/>
    <n v="37328532.654923074"/>
  </r>
  <r>
    <x v="8"/>
    <x v="6"/>
    <n v="387220.5"/>
    <n v="41559384"/>
    <n v="30476170.214999996"/>
    <n v="642893.56656923075"/>
    <n v="124"/>
    <n v="21863"/>
    <n v="20160"/>
    <s v="43950Санкт-Петербург Север"/>
    <x v="4"/>
    <n v="98.453072435892622"/>
    <n v="11083213.785000004"/>
    <n v="36.366819409431514"/>
    <n v="40916490.433430769"/>
  </r>
  <r>
    <x v="9"/>
    <x v="6"/>
    <n v="296580"/>
    <n v="31843737"/>
    <n v="23119777.98"/>
    <n v="657754.31880000001"/>
    <n v="125"/>
    <n v="16932"/>
    <n v="15601"/>
    <s v="43953Санкт-Петербург Север"/>
    <x v="4"/>
    <n v="97.934431129110251"/>
    <n v="8723959.0199999996"/>
    <n v="37.733749119679047"/>
    <n v="31185982.681200001"/>
  </r>
  <r>
    <x v="10"/>
    <x v="6"/>
    <n v="369861"/>
    <n v="38365960.5"/>
    <n v="27592063.502999999"/>
    <n v="589339.03384615376"/>
    <n v="125"/>
    <n v="21153"/>
    <n v="19673"/>
    <s v="43977Санкт-Петербург Север"/>
    <x v="0"/>
    <n v="98.46390126516927"/>
    <n v="10773896.997000001"/>
    <n v="39.04708684012919"/>
    <n v="37776621.466153845"/>
  </r>
  <r>
    <x v="11"/>
    <x v="6"/>
    <n v="372504"/>
    <n v="40077193.5"/>
    <n v="29141359.438000001"/>
    <n v="848425.41843846149"/>
    <n v="125"/>
    <n v="20602"/>
    <n v="18845"/>
    <s v="43952Санкт-Петербург Север"/>
    <x v="4"/>
    <n v="97.883021877670984"/>
    <n v="10935834.061999999"/>
    <n v="37.526849374568968"/>
    <n v="39228768.081561536"/>
  </r>
  <r>
    <x v="12"/>
    <x v="6"/>
    <n v="373392"/>
    <n v="39578577"/>
    <n v="28453665.594999999"/>
    <n v="535419.89796923078"/>
    <n v="125"/>
    <n v="21106"/>
    <n v="19651"/>
    <s v="43963Санкт-Петербург Север"/>
    <x v="1"/>
    <n v="98.647197705038181"/>
    <n v="11124911.405000001"/>
    <n v="39.098341715785537"/>
    <n v="39043157.102030769"/>
  </r>
  <r>
    <x v="13"/>
    <x v="6"/>
    <n v="378043.5"/>
    <n v="37902156.57"/>
    <n v="28083686.689999998"/>
    <n v="713697.60769230768"/>
    <n v="125"/>
    <n v="20911"/>
    <n v="19358"/>
    <s v="43972Санкт-Петербург Север"/>
    <x v="2"/>
    <n v="98.117000001374038"/>
    <n v="9818469.8800000027"/>
    <n v="34.961470651558542"/>
    <n v="37188458.962307692"/>
  </r>
  <r>
    <x v="14"/>
    <x v="6"/>
    <n v="388668"/>
    <n v="39639309"/>
    <n v="28736966.634"/>
    <n v="997757.75384615385"/>
    <n v="125"/>
    <n v="21674"/>
    <n v="20155"/>
    <s v="43971Санкт-Петербург Север"/>
    <x v="2"/>
    <n v="97.482908307392151"/>
    <n v="10902342.366"/>
    <n v="37.938389617994503"/>
    <n v="38641551.246153846"/>
  </r>
  <r>
    <x v="15"/>
    <x v="6"/>
    <n v="333792"/>
    <n v="35671734"/>
    <n v="25644478.342"/>
    <n v="919576.96055384621"/>
    <n v="125"/>
    <n v="18944"/>
    <n v="17541"/>
    <s v="43956Санкт-Петербург Север"/>
    <x v="3"/>
    <n v="97.422113092248765"/>
    <n v="10027255.658"/>
    <n v="39.101031903532878"/>
    <n v="34752157.039446153"/>
  </r>
  <r>
    <x v="16"/>
    <x v="6"/>
    <n v="376060.5"/>
    <n v="39918028.5"/>
    <n v="29154014.884"/>
    <n v="611904.23352307687"/>
    <n v="129"/>
    <n v="20914"/>
    <n v="19479"/>
    <s v="43949Санкт-Петербург Север"/>
    <x v="4"/>
    <n v="98.467098059406723"/>
    <n v="10764013.616"/>
    <n v="36.921205051272004"/>
    <n v="39306124.266476922"/>
  </r>
  <r>
    <x v="17"/>
    <x v="6"/>
    <n v="350068.5"/>
    <n v="37197115.5"/>
    <n v="26793668.158999998"/>
    <n v="582815.36153846153"/>
    <n v="125"/>
    <n v="19965"/>
    <n v="18573"/>
    <s v="43964Санкт-Петербург Север"/>
    <x v="1"/>
    <n v="98.433170546413834"/>
    <n v="10403447.341000002"/>
    <n v="38.828006972630519"/>
    <n v="36614300.138461538"/>
  </r>
  <r>
    <x v="0"/>
    <x v="5"/>
    <n v="294337.5"/>
    <n v="29327766"/>
    <n v="22491044.692999996"/>
    <n v="283716.73846153845"/>
    <n v="129"/>
    <n v="17235"/>
    <n v="16052"/>
    <s v="43982Санкт-Петербург Юг"/>
    <x v="0"/>
    <n v="99.032600238076313"/>
    <n v="6836721.3070000038"/>
    <n v="30.397526661479766"/>
    <n v="29044049.261538461"/>
  </r>
  <r>
    <x v="18"/>
    <x v="6"/>
    <n v="342666"/>
    <n v="36631999.5"/>
    <n v="26408496.047999997"/>
    <n v="820373.56815384608"/>
    <n v="125"/>
    <n v="18861"/>
    <n v="17420"/>
    <s v="43954Санкт-Петербург Север"/>
    <x v="4"/>
    <n v="97.760500165561965"/>
    <n v="10223503.452000003"/>
    <n v="38.71293326745225"/>
    <n v="35811625.931846157"/>
  </r>
  <r>
    <x v="1"/>
    <x v="5"/>
    <n v="364882.5"/>
    <n v="35724493.5"/>
    <n v="27535617.434"/>
    <n v="541116.6988461538"/>
    <n v="125"/>
    <n v="20243"/>
    <n v="18711"/>
    <s v="43981Санкт-Петербург Юг"/>
    <x v="0"/>
    <n v="98.485306169991873"/>
    <n v="8188876.0659999996"/>
    <n v="29.739213531811593"/>
    <n v="35183376.801153846"/>
  </r>
  <r>
    <x v="19"/>
    <x v="6"/>
    <n v="355278"/>
    <n v="38092344"/>
    <n v="27467616.702999998"/>
    <n v="942702.9"/>
    <n v="129"/>
    <n v="20218"/>
    <n v="18647"/>
    <s v="43957Санкт-Петербург Север"/>
    <x v="3"/>
    <n v="97.525216878226246"/>
    <n v="10624727.297000002"/>
    <n v="38.680921653605189"/>
    <n v="37149641.100000001"/>
  </r>
  <r>
    <x v="20"/>
    <x v="6"/>
    <n v="456885"/>
    <n v="46408080"/>
    <n v="34793888.932999998"/>
    <n v="595793.09065384604"/>
    <n v="124"/>
    <n v="24574"/>
    <n v="22609"/>
    <s v="43974Санкт-Петербург Север"/>
    <x v="2"/>
    <n v="98.716186727281453"/>
    <n v="11614191.067000002"/>
    <n v="33.379973964291786"/>
    <n v="45812286.909346156"/>
  </r>
  <r>
    <x v="2"/>
    <x v="5"/>
    <n v="278491.5"/>
    <n v="28151004.75"/>
    <n v="20806418.796"/>
    <n v="591565.35384615383"/>
    <n v="125"/>
    <n v="16453"/>
    <n v="15289"/>
    <s v="43979Санкт-Петербург Юг"/>
    <x v="0"/>
    <n v="97.898599502576715"/>
    <n v="7344585.9539999999"/>
    <n v="35.29961607526608"/>
    <n v="27559439.396153845"/>
  </r>
  <r>
    <x v="21"/>
    <x v="6"/>
    <n v="349734"/>
    <n v="36883428"/>
    <n v="26438356.802999999"/>
    <n v="742420.26923076913"/>
    <n v="125"/>
    <n v="20358"/>
    <n v="18890"/>
    <s v="43976Санкт-Петербург Север"/>
    <x v="0"/>
    <n v="97.987116953362445"/>
    <n v="10445071.197000001"/>
    <n v="39.507263158710316"/>
    <n v="36141007.730769232"/>
  </r>
  <r>
    <x v="22"/>
    <x v="6"/>
    <n v="401580"/>
    <n v="43028734.5"/>
    <n v="31156525.939999998"/>
    <n v="343786.08461538458"/>
    <n v="125"/>
    <n v="22368"/>
    <n v="20625"/>
    <s v="43951Санкт-Петербург Север"/>
    <x v="4"/>
    <n v="99.201031383771266"/>
    <n v="11872208.560000002"/>
    <n v="38.105046059573624"/>
    <n v="42684948.415384613"/>
  </r>
  <r>
    <x v="23"/>
    <x v="6"/>
    <n v="368649"/>
    <n v="39010875"/>
    <n v="28090230.958999999"/>
    <n v="532663.16153846146"/>
    <n v="125"/>
    <n v="20368"/>
    <n v="18884"/>
    <s v="43961Санкт-Петербург Север"/>
    <x v="3"/>
    <n v="98.634577764435022"/>
    <n v="10920644.041000001"/>
    <n v="38.877017625592252"/>
    <n v="38478211.838461541"/>
  </r>
  <r>
    <x v="24"/>
    <x v="6"/>
    <n v="463530"/>
    <n v="49123180.5"/>
    <n v="36012087.989"/>
    <n v="700442.11537692312"/>
    <n v="125"/>
    <n v="24620"/>
    <n v="22641"/>
    <s v="43959Санкт-Петербург Север"/>
    <x v="3"/>
    <n v="98.574110820497623"/>
    <n v="13111092.511"/>
    <n v="36.407476608978691"/>
    <n v="48422738.38462308"/>
  </r>
  <r>
    <x v="25"/>
    <x v="6"/>
    <n v="319110"/>
    <n v="33763989"/>
    <n v="24610757.489"/>
    <n v="1101833.4472307691"/>
    <n v="36"/>
    <n v="18014"/>
    <n v="16675"/>
    <s v="43958Санкт-Петербург Север"/>
    <x v="3"/>
    <n v="96.736660922289815"/>
    <n v="9153231.5109999999"/>
    <n v="37.19199425328992"/>
    <n v="32662155.552769233"/>
  </r>
  <r>
    <x v="26"/>
    <x v="6"/>
    <n v="375744"/>
    <n v="38191381.5"/>
    <n v="28822960.470999997"/>
    <n v="574198.11538461538"/>
    <n v="36"/>
    <n v="21004"/>
    <n v="19556"/>
    <s v="43975Санкт-Петербург Север"/>
    <x v="2"/>
    <n v="98.49652436536077"/>
    <n v="9368421.0290000029"/>
    <n v="32.503326778059346"/>
    <n v="37617183.384615384"/>
  </r>
  <r>
    <x v="3"/>
    <x v="7"/>
    <n v="81331.5"/>
    <n v="6652179"/>
    <n v="5305378.9040000001"/>
    <n v="156413.8362153846"/>
    <n v="36"/>
    <n v="5286"/>
    <n v="4867"/>
    <s v="43967Волгоград"/>
    <x v="1"/>
    <n v="97.648682691560396"/>
    <n v="1346800.0959999999"/>
    <n v="25.385559078251273"/>
    <n v="6495765.1637846157"/>
  </r>
  <r>
    <x v="4"/>
    <x v="7"/>
    <n v="75796.5"/>
    <n v="6173463"/>
    <n v="4915101.7949999999"/>
    <n v="253686.7171923077"/>
    <n v="36"/>
    <n v="5094"/>
    <n v="4716"/>
    <s v="43970Волгоград"/>
    <x v="2"/>
    <n v="95.890690246425578"/>
    <n v="1258361.2050000001"/>
    <n v="25.601935778422675"/>
    <n v="5919776.282807692"/>
  </r>
  <r>
    <x v="5"/>
    <x v="7"/>
    <n v="72861"/>
    <n v="5952802.5"/>
    <n v="4711294.2009999994"/>
    <n v="125880.90000000001"/>
    <n v="36"/>
    <n v="4918"/>
    <n v="4554"/>
    <s v="43968Волгоград"/>
    <x v="1"/>
    <n v="97.885350639467703"/>
    <n v="1241508.2990000006"/>
    <n v="26.351746378659254"/>
    <n v="5826921.5999999996"/>
  </r>
  <r>
    <x v="6"/>
    <x v="7"/>
    <n v="83373"/>
    <n v="7253427"/>
    <n v="5531366.3810000001"/>
    <n v="221053.87967692307"/>
    <n v="36"/>
    <n v="5413"/>
    <n v="4959"/>
    <s v="43960Волгоград"/>
    <x v="3"/>
    <n v="96.95242152879014"/>
    <n v="1722060.6189999999"/>
    <n v="31.13264427601835"/>
    <n v="7032373.1203230768"/>
  </r>
  <r>
    <x v="7"/>
    <x v="7"/>
    <n v="64108.5"/>
    <n v="5561452.5"/>
    <n v="4257859.3720000004"/>
    <n v="337872.83273076924"/>
    <n v="36"/>
    <n v="4508"/>
    <n v="4149"/>
    <s v="43955Волгоград"/>
    <x v="3"/>
    <n v="93.924737598122633"/>
    <n v="1303593.1279999996"/>
    <n v="30.616162115933765"/>
    <n v="5223579.6672692308"/>
  </r>
  <r>
    <x v="8"/>
    <x v="7"/>
    <n v="74707.5"/>
    <n v="6454458"/>
    <n v="4968152.9469999997"/>
    <n v="118941.29398461539"/>
    <n v="36"/>
    <n v="4937"/>
    <n v="4561"/>
    <s v="43950Волгоград"/>
    <x v="4"/>
    <n v="98.157222589648654"/>
    <n v="1486305.0530000003"/>
    <n v="29.916652503572784"/>
    <n v="6335516.7060153848"/>
  </r>
  <r>
    <x v="9"/>
    <x v="7"/>
    <n v="46216.5"/>
    <n v="4118251.5"/>
    <n v="3133704.9279999998"/>
    <n v="179531.89196153847"/>
    <n v="36"/>
    <n v="3442"/>
    <n v="3147"/>
    <s v="43953Волгоград"/>
    <x v="4"/>
    <n v="95.640579698409908"/>
    <n v="984546.57200000016"/>
    <n v="31.417973121941628"/>
    <n v="3938719.6080384618"/>
  </r>
  <r>
    <x v="10"/>
    <x v="7"/>
    <n v="67726.5"/>
    <n v="5864989.5"/>
    <n v="4506085.4840000002"/>
    <n v="167003.69436153845"/>
    <n v="36"/>
    <n v="4770"/>
    <n v="4424"/>
    <s v="43977Волгоград"/>
    <x v="0"/>
    <n v="97.152532082767777"/>
    <n v="1358904.0159999998"/>
    <n v="30.157084698573371"/>
    <n v="5697985.8056384614"/>
  </r>
  <r>
    <x v="11"/>
    <x v="7"/>
    <n v="82228.5"/>
    <n v="7032225"/>
    <n v="5546127.1919999998"/>
    <n v="196859.98644615384"/>
    <n v="36"/>
    <n v="5457"/>
    <n v="4916"/>
    <s v="43952Волгоград"/>
    <x v="4"/>
    <n v="97.200601709328794"/>
    <n v="1486097.8080000002"/>
    <n v="26.795234882885826"/>
    <n v="6835365.0135538466"/>
  </r>
  <r>
    <x v="12"/>
    <x v="7"/>
    <n v="64390.5"/>
    <n v="5523145.5"/>
    <n v="4230689.2069999995"/>
    <n v="183154.05167692306"/>
    <n v="36"/>
    <n v="4418"/>
    <n v="4088"/>
    <s v="43963Волгоград"/>
    <x v="1"/>
    <n v="96.683881464340857"/>
    <n v="1292456.2930000005"/>
    <n v="30.549544761206583"/>
    <n v="5339991.4483230766"/>
  </r>
  <r>
    <x v="13"/>
    <x v="7"/>
    <n v="73126.5"/>
    <n v="5864085"/>
    <n v="4847142.9859999996"/>
    <n v="142998.2095"/>
    <n v="36"/>
    <n v="4816"/>
    <n v="4452"/>
    <s v="43972Волгоград"/>
    <x v="2"/>
    <n v="97.56145742259875"/>
    <n v="1016942.0140000004"/>
    <n v="20.980235510634483"/>
    <n v="5721086.7905000001"/>
  </r>
  <r>
    <x v="14"/>
    <x v="7"/>
    <n v="99631.5"/>
    <n v="7121946"/>
    <n v="6279205.8499999996"/>
    <n v="279127.27602307691"/>
    <n v="36"/>
    <n v="5914"/>
    <n v="5384"/>
    <s v="43971Волгоград"/>
    <x v="2"/>
    <n v="96.080744279399525"/>
    <n v="842740.15000000037"/>
    <n v="13.421126335585901"/>
    <n v="6842818.7239769232"/>
  </r>
  <r>
    <x v="15"/>
    <x v="7"/>
    <n v="66396"/>
    <n v="5770539"/>
    <n v="4433831.2509999992"/>
    <n v="232587.42287692308"/>
    <n v="36"/>
    <n v="4575"/>
    <n v="4206"/>
    <s v="43956Волгоград"/>
    <x v="3"/>
    <n v="95.969398649295613"/>
    <n v="1336707.7490000008"/>
    <n v="30.147916628503214"/>
    <n v="5537951.5771230767"/>
  </r>
  <r>
    <x v="16"/>
    <x v="7"/>
    <n v="73147.5"/>
    <n v="6288246"/>
    <n v="4798265.1129999999"/>
    <n v="123081.63515384615"/>
    <n v="124"/>
    <n v="4923"/>
    <n v="4560"/>
    <s v="43949Волгоград"/>
    <x v="4"/>
    <n v="98.04267143566193"/>
    <n v="1489980.8870000001"/>
    <n v="31.052491930118165"/>
    <n v="6165164.3648461541"/>
  </r>
  <r>
    <x v="17"/>
    <x v="7"/>
    <n v="73062"/>
    <n v="6333828"/>
    <n v="4890619.2620000001"/>
    <n v="181964.68769230769"/>
    <n v="36"/>
    <n v="4967"/>
    <n v="4583"/>
    <s v="43964Волгоград"/>
    <x v="1"/>
    <n v="97.127097741013685"/>
    <n v="1443208.7379999999"/>
    <n v="29.509734057887083"/>
    <n v="6151863.3123076921"/>
  </r>
  <r>
    <x v="0"/>
    <x v="6"/>
    <n v="379663.5"/>
    <n v="39380178"/>
    <n v="29726473.223999996"/>
    <n v="305744.98843076918"/>
    <n v="124"/>
    <n v="21392"/>
    <n v="19869"/>
    <s v="43982Санкт-Петербург Север"/>
    <x v="0"/>
    <n v="99.223606890677928"/>
    <n v="9653704.7760000043"/>
    <n v="32.475109654804186"/>
    <n v="39074433.011569232"/>
  </r>
  <r>
    <x v="18"/>
    <x v="7"/>
    <n v="70581"/>
    <n v="6221320.5"/>
    <n v="4762185.0609999998"/>
    <n v="172821.83076923076"/>
    <n v="36"/>
    <n v="4751"/>
    <n v="4370"/>
    <s v="43954Волгоград"/>
    <x v="4"/>
    <n v="97.222103719471932"/>
    <n v="1459135.4390000002"/>
    <n v="30.640040660108237"/>
    <n v="6048498.6692307694"/>
  </r>
  <r>
    <x v="1"/>
    <x v="6"/>
    <n v="453123"/>
    <n v="46370904"/>
    <n v="35190775.285000004"/>
    <n v="552625.80000000005"/>
    <n v="36"/>
    <n v="24325"/>
    <n v="22469"/>
    <s v="43981Санкт-Петербург Север"/>
    <x v="0"/>
    <n v="98.808248810504111"/>
    <n v="11180128.714999996"/>
    <n v="31.770055147848659"/>
    <n v="45818278.200000003"/>
  </r>
  <r>
    <x v="19"/>
    <x v="7"/>
    <n v="63012"/>
    <n v="5454121.5"/>
    <n v="4155234.554"/>
    <n v="234787.55649230769"/>
    <n v="124"/>
    <n v="4384"/>
    <n v="4025"/>
    <s v="43957Волгоград"/>
    <x v="3"/>
    <n v="95.695226875816601"/>
    <n v="1298886.946"/>
    <n v="31.259052386095458"/>
    <n v="5219333.9435076918"/>
  </r>
  <r>
    <x v="20"/>
    <x v="7"/>
    <n v="89556"/>
    <n v="7173117"/>
    <n v="6068194.523"/>
    <n v="139983.69019999998"/>
    <n v="36"/>
    <n v="5651"/>
    <n v="5212"/>
    <s v="43974Волгоград"/>
    <x v="2"/>
    <n v="98.048495651193207"/>
    <n v="1104922.477"/>
    <n v="18.208422172559942"/>
    <n v="7033133.3097999999"/>
  </r>
  <r>
    <x v="2"/>
    <x v="6"/>
    <n v="364638"/>
    <n v="37947688.5"/>
    <n v="27829971.363000002"/>
    <n v="628647.33076923073"/>
    <n v="36"/>
    <n v="20868"/>
    <n v="19342"/>
    <s v="43979Санкт-Петербург Север"/>
    <x v="0"/>
    <n v="98.343384391465023"/>
    <n v="10117717.136999998"/>
    <n v="36.355470887948961"/>
    <n v="37319041.169230767"/>
  </r>
  <r>
    <x v="21"/>
    <x v="7"/>
    <n v="66316.5"/>
    <n v="5704650"/>
    <n v="4375924.2359999996"/>
    <n v="135246.95929230767"/>
    <n v="36"/>
    <n v="4641"/>
    <n v="4274"/>
    <s v="43976Волгоград"/>
    <x v="0"/>
    <n v="97.629180417864248"/>
    <n v="1328725.7640000004"/>
    <n v="30.364459993817878"/>
    <n v="5569403.0407076925"/>
  </r>
  <r>
    <x v="22"/>
    <x v="7"/>
    <n v="78235.5"/>
    <n v="6819594"/>
    <n v="5260171.5349999992"/>
    <n v="70931.816676923074"/>
    <n v="36"/>
    <n v="5143"/>
    <n v="4715"/>
    <s v="43951Волгоград"/>
    <x v="4"/>
    <n v="98.959882117954194"/>
    <n v="1559422.4650000008"/>
    <n v="29.645848136775658"/>
    <n v="6748662.1833230769"/>
  </r>
  <r>
    <x v="23"/>
    <x v="7"/>
    <n v="88311"/>
    <n v="7726069.5"/>
    <n v="5922893.7209999999"/>
    <n v="161614.12454615385"/>
    <n v="36"/>
    <n v="5746"/>
    <n v="5277"/>
    <s v="43961Волгоград"/>
    <x v="3"/>
    <n v="97.908197375830568"/>
    <n v="1803175.7790000001"/>
    <n v="30.444169082533502"/>
    <n v="7564455.3754538465"/>
  </r>
  <r>
    <x v="24"/>
    <x v="7"/>
    <n v="61804.5"/>
    <n v="5365708.5"/>
    <n v="4091691.3249999997"/>
    <n v="232169.67161538458"/>
    <n v="36"/>
    <n v="4199"/>
    <n v="3867"/>
    <s v="43959Волгоград"/>
    <x v="3"/>
    <n v="95.673084521542975"/>
    <n v="1274017.1750000003"/>
    <n v="31.136688322890542"/>
    <n v="5133538.8283846155"/>
  </r>
  <r>
    <x v="25"/>
    <x v="7"/>
    <n v="71067"/>
    <n v="6175837.5"/>
    <n v="4747959.6140000001"/>
    <n v="157793.27424615383"/>
    <n v="21"/>
    <n v="4826"/>
    <n v="4426"/>
    <s v="43958Волгоград"/>
    <x v="3"/>
    <n v="97.444989861761201"/>
    <n v="1427877.8859999999"/>
    <n v="30.073505296669101"/>
    <n v="6018044.2257538466"/>
  </r>
  <r>
    <x v="26"/>
    <x v="7"/>
    <n v="74649"/>
    <n v="6098236.5"/>
    <n v="5042435.841"/>
    <n v="156805.83461538461"/>
    <n v="21"/>
    <n v="4915"/>
    <n v="4562"/>
    <s v="43975Волгоград"/>
    <x v="2"/>
    <n v="97.428669179763943"/>
    <n v="1055800.659"/>
    <n v="20.938306253007614"/>
    <n v="5941430.6653846158"/>
  </r>
  <r>
    <x v="3"/>
    <x v="8"/>
    <n v="44560.5"/>
    <n v="4025148"/>
    <n v="3259483.304"/>
    <n v="145385.33866923075"/>
    <n v="21"/>
    <n v="2427"/>
    <n v="2213"/>
    <s v="43967Казань"/>
    <x v="1"/>
    <n v="96.38807470758266"/>
    <n v="765664.696"/>
    <n v="23.490370239368467"/>
    <n v="3879762.6613307693"/>
  </r>
  <r>
    <x v="4"/>
    <x v="8"/>
    <n v="38250"/>
    <n v="3552937.5"/>
    <n v="2795344.17"/>
    <n v="245048.26007692309"/>
    <n v="21"/>
    <n v="2245"/>
    <n v="2053"/>
    <s v="43970Казань"/>
    <x v="2"/>
    <n v="93.102939185478959"/>
    <n v="757593.33000000007"/>
    <n v="27.101969701283689"/>
    <n v="3307889.2399230767"/>
  </r>
  <r>
    <x v="5"/>
    <x v="8"/>
    <n v="34830"/>
    <n v="3191155.5"/>
    <n v="2528990.5839999998"/>
    <n v="292821.22307692311"/>
    <n v="20"/>
    <n v="2054"/>
    <n v="1883"/>
    <s v="43968Казань"/>
    <x v="1"/>
    <n v="90.823975106292281"/>
    <n v="662164.9160000002"/>
    <n v="26.182972771400408"/>
    <n v="2898334.2769230767"/>
  </r>
  <r>
    <x v="6"/>
    <x v="8"/>
    <n v="32239.5"/>
    <n v="3084892.5"/>
    <n v="2384575.3629999999"/>
    <n v="184346.05176923078"/>
    <n v="19"/>
    <n v="1891"/>
    <n v="1709"/>
    <s v="43960Казань"/>
    <x v="3"/>
    <n v="94.024230932869429"/>
    <n v="700317.1370000001"/>
    <n v="29.368630904537284"/>
    <n v="2900546.448230769"/>
  </r>
  <r>
    <x v="7"/>
    <x v="8"/>
    <n v="30780"/>
    <n v="2817853.5"/>
    <n v="2169377.2250000001"/>
    <n v="215836.18461538458"/>
    <n v="20"/>
    <n v="1804"/>
    <n v="1638"/>
    <s v="43955Казань"/>
    <x v="3"/>
    <n v="92.340404332042652"/>
    <n v="648476.27499999991"/>
    <n v="29.892278185966475"/>
    <n v="2602017.3153846152"/>
  </r>
  <r>
    <x v="8"/>
    <x v="8"/>
    <n v="29142"/>
    <n v="2627595"/>
    <n v="2033299.2799999998"/>
    <n v="202681.39594615382"/>
    <n v="21"/>
    <n v="1676"/>
    <n v="1516"/>
    <s v="43950Казань"/>
    <x v="4"/>
    <n v="92.286429379483749"/>
    <n v="594295.7200000002"/>
    <n v="29.228147860259917"/>
    <n v="2424913.6040538461"/>
  </r>
  <r>
    <x v="9"/>
    <x v="8"/>
    <n v="26428.5"/>
    <n v="2470465.5"/>
    <n v="1911613.1440000001"/>
    <n v="187667.93086153845"/>
    <n v="20"/>
    <n v="1613"/>
    <n v="1457"/>
    <s v="43953Казань"/>
    <x v="4"/>
    <n v="92.403539702880352"/>
    <n v="558852.35599999991"/>
    <n v="29.234594758572129"/>
    <n v="2282797.5691384617"/>
  </r>
  <r>
    <x v="10"/>
    <x v="8"/>
    <n v="40744.5"/>
    <n v="3700311"/>
    <n v="2861069.8419999997"/>
    <n v="170303.62015384613"/>
    <n v="21"/>
    <n v="2418"/>
    <n v="2215"/>
    <s v="43977Казань"/>
    <x v="0"/>
    <n v="95.397586306830789"/>
    <n v="839241.15800000029"/>
    <n v="29.333123773495089"/>
    <n v="3530007.3798461538"/>
  </r>
  <r>
    <x v="11"/>
    <x v="8"/>
    <n v="46620"/>
    <n v="4293241.5"/>
    <n v="3389723.9589999998"/>
    <n v="329717.03827692306"/>
    <n v="21"/>
    <n v="2468"/>
    <n v="2221"/>
    <s v="43952Казань"/>
    <x v="4"/>
    <n v="92.320091048292468"/>
    <n v="903517.5410000002"/>
    <n v="26.65460526958503"/>
    <n v="3963524.4617230771"/>
  </r>
  <r>
    <x v="12"/>
    <x v="8"/>
    <n v="32419.5"/>
    <n v="3080614.5"/>
    <n v="2363955.7909999997"/>
    <n v="200042.36143846155"/>
    <n v="21"/>
    <n v="1926"/>
    <n v="1745"/>
    <s v="43963Казань"/>
    <x v="1"/>
    <n v="93.50641368991603"/>
    <n v="716658.70900000026"/>
    <n v="30.316079163935616"/>
    <n v="2880572.1385615384"/>
  </r>
  <r>
    <x v="13"/>
    <x v="8"/>
    <n v="40819.5"/>
    <n v="3810394.5"/>
    <n v="3046897.7940000002"/>
    <n v="144594.40769230769"/>
    <n v="20"/>
    <n v="2335"/>
    <n v="2126"/>
    <s v="43972Казань"/>
    <x v="2"/>
    <n v="96.205264108681988"/>
    <n v="763496.70599999977"/>
    <n v="25.058165964854144"/>
    <n v="3665800.0923076924"/>
  </r>
  <r>
    <x v="14"/>
    <x v="8"/>
    <n v="41391"/>
    <n v="3918987"/>
    <n v="3141103.9569999999"/>
    <n v="205451.17950769232"/>
    <n v="19"/>
    <n v="2410"/>
    <n v="2202"/>
    <s v="43971Казань"/>
    <x v="2"/>
    <n v="94.757543734957721"/>
    <n v="777883.04300000006"/>
    <n v="24.764638599957042"/>
    <n v="3713535.8204923077"/>
  </r>
  <r>
    <x v="15"/>
    <x v="8"/>
    <n v="29482.5"/>
    <n v="2648688"/>
    <n v="2021918.12"/>
    <n v="219587.1531846154"/>
    <n v="21"/>
    <n v="1757"/>
    <n v="1596"/>
    <s v="43956Казань"/>
    <x v="3"/>
    <n v="91.709587796500927"/>
    <n v="626769.87999999989"/>
    <n v="30.998776547885125"/>
    <n v="2429100.8468153845"/>
  </r>
  <r>
    <x v="16"/>
    <x v="8"/>
    <n v="32181"/>
    <n v="2863600.5"/>
    <n v="2246478.6170000001"/>
    <n v="140503.93076923076"/>
    <n v="37"/>
    <n v="1846"/>
    <n v="1681"/>
    <s v="43949Казань"/>
    <x v="4"/>
    <n v="95.093452080021962"/>
    <n v="617121.88299999991"/>
    <n v="27.470632407982539"/>
    <n v="2723096.5692307693"/>
  </r>
  <r>
    <x v="17"/>
    <x v="8"/>
    <n v="35535"/>
    <n v="3288069"/>
    <n v="2580984.0299999998"/>
    <n v="208081.82515384615"/>
    <n v="20"/>
    <n v="2061"/>
    <n v="1876"/>
    <s v="43964Казань"/>
    <x v="1"/>
    <n v="93.671610140971907"/>
    <n v="707084.9700000002"/>
    <n v="27.39594518141983"/>
    <n v="3079987.1748461537"/>
  </r>
  <r>
    <x v="0"/>
    <x v="7"/>
    <n v="76234.5"/>
    <n v="6500848.5"/>
    <n v="5172874.4439999992"/>
    <n v="60556.251538461533"/>
    <n v="37"/>
    <n v="5215"/>
    <n v="4848"/>
    <s v="43982Волгоград"/>
    <x v="0"/>
    <n v="99.068486959225993"/>
    <n v="1327974.0560000008"/>
    <n v="25.67187876636584"/>
    <n v="6440292.2484615389"/>
  </r>
  <r>
    <x v="18"/>
    <x v="8"/>
    <n v="29935.5"/>
    <n v="2720002.5"/>
    <n v="2102974.0010000002"/>
    <n v="175338.6411076923"/>
    <n v="20"/>
    <n v="1716"/>
    <n v="1561"/>
    <s v="43954Казань"/>
    <x v="4"/>
    <n v="93.553732354742607"/>
    <n v="617028.49899999984"/>
    <n v="29.340757361079699"/>
    <n v="2544663.8588923076"/>
  </r>
  <r>
    <x v="1"/>
    <x v="7"/>
    <n v="106926"/>
    <n v="9098386.5"/>
    <n v="7354572.0109999999"/>
    <n v="193869.59292307691"/>
    <n v="21"/>
    <n v="6645"/>
    <n v="6122"/>
    <s v="43981Волгоград"/>
    <x v="0"/>
    <n v="97.869187103415783"/>
    <n v="1743814.4890000001"/>
    <n v="23.710618189499431"/>
    <n v="8904516.9070769232"/>
  </r>
  <r>
    <x v="19"/>
    <x v="8"/>
    <n v="30342"/>
    <n v="2738127"/>
    <n v="2094375.01"/>
    <n v="174068.47879999998"/>
    <n v="37"/>
    <n v="1747"/>
    <n v="1570"/>
    <s v="43957Казань"/>
    <x v="3"/>
    <n v="93.642790170068807"/>
    <n v="643751.99"/>
    <n v="30.73718827460608"/>
    <n v="2564058.5211999998"/>
  </r>
  <r>
    <x v="20"/>
    <x v="8"/>
    <n v="42999"/>
    <n v="3883215"/>
    <n v="3151914.3419999997"/>
    <n v="162279.9956153846"/>
    <n v="21"/>
    <n v="2460"/>
    <n v="2226"/>
    <s v="43974Казань"/>
    <x v="2"/>
    <n v="95.820988649472554"/>
    <n v="731300.65800000029"/>
    <n v="23.201793534019853"/>
    <n v="3720935.0043846155"/>
  </r>
  <r>
    <x v="2"/>
    <x v="7"/>
    <n v="69945"/>
    <n v="6101931"/>
    <n v="4743581.9779999992"/>
    <n v="226018.55243846151"/>
    <n v="20"/>
    <n v="4840"/>
    <n v="4475"/>
    <s v="43979Волгоград"/>
    <x v="0"/>
    <n v="96.295950373112035"/>
    <n v="1358349.0220000008"/>
    <n v="28.635512747535802"/>
    <n v="5875912.4475615388"/>
  </r>
  <r>
    <x v="21"/>
    <x v="8"/>
    <n v="38740.5"/>
    <n v="3561655.5"/>
    <n v="2769041.2770000002"/>
    <n v="180495.52483076922"/>
    <n v="21"/>
    <n v="2330"/>
    <n v="2142"/>
    <s v="43976Казань"/>
    <x v="0"/>
    <n v="94.93225763045389"/>
    <n v="792614.22299999977"/>
    <n v="28.624138960424737"/>
    <n v="3381159.9751692307"/>
  </r>
  <r>
    <x v="22"/>
    <x v="8"/>
    <n v="31231.5"/>
    <n v="2853310.5"/>
    <n v="2211817.6569999997"/>
    <n v="63441.684615384613"/>
    <n v="21"/>
    <n v="1756"/>
    <n v="1586"/>
    <s v="43951Казань"/>
    <x v="4"/>
    <n v="97.776558681034373"/>
    <n v="641492.84300000034"/>
    <n v="29.002971423516421"/>
    <n v="2789868.8153846152"/>
  </r>
  <r>
    <x v="23"/>
    <x v="8"/>
    <n v="37489.5"/>
    <n v="3549097.5"/>
    <n v="2745646.9479999999"/>
    <n v="258287.05384615384"/>
    <n v="21"/>
    <n v="2120"/>
    <n v="1921"/>
    <s v="43961Казань"/>
    <x v="3"/>
    <n v="92.72245820673696"/>
    <n v="803450.55200000014"/>
    <n v="29.262704463341667"/>
    <n v="3290810.4461538461"/>
  </r>
  <r>
    <x v="24"/>
    <x v="8"/>
    <n v="34399.5"/>
    <n v="3201358.5"/>
    <n v="2481896.3339999998"/>
    <n v="156377.12456923077"/>
    <n v="21"/>
    <n v="1957"/>
    <n v="1755"/>
    <s v="43959Казань"/>
    <x v="3"/>
    <n v="95.115288569860866"/>
    <n v="719462.1660000002"/>
    <n v="28.988405202261774"/>
    <n v="3044981.3754307693"/>
  </r>
  <r>
    <x v="25"/>
    <x v="8"/>
    <n v="32851.5"/>
    <n v="2934504"/>
    <n v="2253872.1379999998"/>
    <n v="160756.50769230767"/>
    <n v="23"/>
    <n v="1879"/>
    <n v="1695"/>
    <s v="43958Казань"/>
    <x v="3"/>
    <n v="94.52185079003786"/>
    <n v="680631.8620000002"/>
    <n v="30.198335146197202"/>
    <n v="2773747.4923076923"/>
  </r>
  <r>
    <x v="26"/>
    <x v="8"/>
    <n v="38194.5"/>
    <n v="3449302.5"/>
    <n v="2798056.2479999997"/>
    <n v="174707.83838461537"/>
    <n v="22"/>
    <n v="2254"/>
    <n v="2061"/>
    <s v="43975Казань"/>
    <x v="2"/>
    <n v="94.934980669726272"/>
    <n v="651246.25200000033"/>
    <n v="23.274952119547255"/>
    <n v="3274594.6616153847"/>
  </r>
  <r>
    <x v="0"/>
    <x v="8"/>
    <n v="42423"/>
    <n v="3994153.5"/>
    <n v="3105853.9129999997"/>
    <n v="53605.712153846151"/>
    <n v="22"/>
    <n v="2522"/>
    <n v="2295"/>
    <s v="43982Казань"/>
    <x v="0"/>
    <n v="98.657895542726493"/>
    <n v="888299.58700000029"/>
    <n v="28.6008167764071"/>
    <n v="3940547.7878461541"/>
  </r>
  <r>
    <x v="1"/>
    <x v="8"/>
    <n v="48286.5"/>
    <n v="4456441.5"/>
    <n v="3473157.5449999999"/>
    <n v="205639.55141538463"/>
    <n v="15"/>
    <n v="2793"/>
    <n v="2539"/>
    <s v="43981Казань"/>
    <x v="0"/>
    <n v="95.385566007870068"/>
    <n v="983283.95500000007"/>
    <n v="28.310951699140389"/>
    <n v="4250801.9485846153"/>
  </r>
  <r>
    <x v="2"/>
    <x v="8"/>
    <n v="41442"/>
    <n v="3893680.5"/>
    <n v="3004872.3489999999"/>
    <n v="190911.88401538462"/>
    <n v="16"/>
    <n v="2454"/>
    <n v="2239"/>
    <s v="43979Казань"/>
    <x v="0"/>
    <n v="95.096878544210682"/>
    <n v="888808.15100000007"/>
    <n v="29.578898794013298"/>
    <n v="3702768.6159846154"/>
  </r>
  <r>
    <x v="3"/>
    <x v="9"/>
    <n v="18600"/>
    <n v="1601425.5"/>
    <n v="1268422.666"/>
    <n v="189642.93076923076"/>
    <n v="15"/>
    <n v="1111"/>
    <n v="992"/>
    <s v="43967Пермь"/>
    <x v="1"/>
    <n v="88.157867426912418"/>
    <n v="333002.83400000003"/>
    <n v="26.253302067687905"/>
    <n v="1411782.5692307693"/>
  </r>
  <r>
    <x v="4"/>
    <x v="9"/>
    <n v="16638"/>
    <n v="1364847"/>
    <n v="1137103.412"/>
    <n v="258642.5153846154"/>
    <n v="15"/>
    <n v="1012"/>
    <n v="900"/>
    <s v="43970Пермь"/>
    <x v="2"/>
    <n v="81.049706275896455"/>
    <n v="227743.58799999999"/>
    <n v="20.028397206146099"/>
    <n v="1106204.4846153846"/>
  </r>
  <r>
    <x v="5"/>
    <x v="9"/>
    <n v="15609"/>
    <n v="1377577.5"/>
    <n v="1086345.0159999998"/>
    <n v="224718.40769230769"/>
    <n v="15"/>
    <n v="971"/>
    <n v="856"/>
    <s v="43968Пермь"/>
    <x v="1"/>
    <n v="83.687421746340391"/>
    <n v="291232.48400000017"/>
    <n v="26.808470578927036"/>
    <n v="1152859.0923076924"/>
  </r>
  <r>
    <x v="6"/>
    <x v="9"/>
    <n v="13948.5"/>
    <n v="1222932"/>
    <n v="974409.1449999999"/>
    <n v="299208.26923076925"/>
    <n v="15"/>
    <n v="849"/>
    <n v="740"/>
    <s v="43960Пермь"/>
    <x v="3"/>
    <n v="75.533531771940773"/>
    <n v="248522.8550000001"/>
    <n v="25.504979738259753"/>
    <n v="923723.73076923075"/>
  </r>
  <r>
    <x v="7"/>
    <x v="9"/>
    <n v="12301.5"/>
    <n v="1085211"/>
    <n v="874153.34499999997"/>
    <n v="243709.48269230771"/>
    <n v="15"/>
    <n v="750"/>
    <n v="647"/>
    <s v="43955Пермь"/>
    <x v="3"/>
    <n v="77.542663805259281"/>
    <n v="211057.65500000003"/>
    <n v="24.144236958791257"/>
    <n v="841501.51730769232"/>
  </r>
  <r>
    <x v="8"/>
    <x v="9"/>
    <n v="13014"/>
    <n v="1115992.5"/>
    <n v="928035.23599999992"/>
    <n v="185811.06153846154"/>
    <n v="17"/>
    <n v="786"/>
    <n v="695"/>
    <s v="43950Пермь"/>
    <x v="4"/>
    <n v="83.350151408861478"/>
    <n v="187957.26400000008"/>
    <n v="20.253246504963535"/>
    <n v="930181.4384615384"/>
  </r>
  <r>
    <x v="9"/>
    <x v="9"/>
    <n v="12313.5"/>
    <n v="1053220.5"/>
    <n v="843395.10900000005"/>
    <n v="137019.67692307691"/>
    <n v="15"/>
    <n v="751"/>
    <n v="651"/>
    <s v="43953Пермь"/>
    <x v="4"/>
    <n v="86.990409233102"/>
    <n v="209825.39099999995"/>
    <n v="24.87865874024175"/>
    <n v="916200.82307692314"/>
  </r>
  <r>
    <x v="10"/>
    <x v="9"/>
    <n v="17391"/>
    <n v="1489132.5"/>
    <n v="1209901.0159999998"/>
    <n v="272121.81538461539"/>
    <n v="15"/>
    <n v="1140"/>
    <n v="1016"/>
    <s v="43977Пермь"/>
    <x v="0"/>
    <n v="81.726151609436002"/>
    <n v="279231.48400000017"/>
    <n v="23.078870114776414"/>
    <n v="1217010.6846153846"/>
  </r>
  <r>
    <x v="11"/>
    <x v="9"/>
    <n v="17113.5"/>
    <n v="1465842"/>
    <n v="1193019.642"/>
    <n v="272484.63076923077"/>
    <n v="17"/>
    <n v="996"/>
    <n v="888"/>
    <s v="43952Пермь"/>
    <x v="4"/>
    <n v="81.411050388157065"/>
    <n v="272822.35800000001"/>
    <n v="22.868220136144245"/>
    <n v="1193357.3692307691"/>
  </r>
  <r>
    <x v="12"/>
    <x v="9"/>
    <n v="12802.5"/>
    <n v="1123830"/>
    <n v="914932.571"/>
    <n v="284287.79007692303"/>
    <n v="16"/>
    <n v="845"/>
    <n v="743"/>
    <s v="43963Пермь"/>
    <x v="1"/>
    <n v="74.703666028053789"/>
    <n v="208897.429"/>
    <n v="22.832002665691526"/>
    <n v="839542.20992307691"/>
  </r>
  <r>
    <x v="13"/>
    <x v="9"/>
    <n v="16554"/>
    <n v="1380751.5"/>
    <n v="1137748.7319999998"/>
    <n v="227139.51416923077"/>
    <n v="15"/>
    <n v="1045"/>
    <n v="930"/>
    <s v="43972Пермь"/>
    <x v="2"/>
    <n v="83.549573245494884"/>
    <n v="243002.76800000016"/>
    <n v="21.358210399657924"/>
    <n v="1153611.9858307692"/>
  </r>
  <r>
    <x v="14"/>
    <x v="9"/>
    <n v="17329.5"/>
    <n v="1430254.5"/>
    <n v="1175778.8370000001"/>
    <n v="286968.87692307692"/>
    <n v="15"/>
    <n v="1050"/>
    <n v="938"/>
    <s v="43971Пермь"/>
    <x v="2"/>
    <n v="79.935817232312374"/>
    <n v="254475.66299999994"/>
    <n v="21.643157283668639"/>
    <n v="1143285.6230769232"/>
  </r>
  <r>
    <x v="15"/>
    <x v="9"/>
    <n v="15987"/>
    <n v="1384179"/>
    <n v="1116620.7919999999"/>
    <n v="220298.15353846154"/>
    <n v="15"/>
    <n v="922"/>
    <n v="823"/>
    <s v="43956Пермь"/>
    <x v="3"/>
    <n v="84.084561784389038"/>
    <n v="267558.2080000001"/>
    <n v="23.961420915400627"/>
    <n v="1163880.8464615385"/>
  </r>
  <r>
    <x v="16"/>
    <x v="9"/>
    <n v="13303.5"/>
    <n v="1102887"/>
    <n v="914116.79200000002"/>
    <n v="173095.92049999998"/>
    <n v="15"/>
    <n v="780"/>
    <n v="690"/>
    <s v="43949Пермь"/>
    <x v="4"/>
    <n v="84.3051989460389"/>
    <n v="188770.20799999998"/>
    <n v="20.650556871074301"/>
    <n v="929791.07949999999"/>
  </r>
  <r>
    <x v="17"/>
    <x v="9"/>
    <n v="14305.5"/>
    <n v="1243507.5"/>
    <n v="987216.74099999992"/>
    <n v="233030.6"/>
    <n v="15"/>
    <n v="898"/>
    <n v="795"/>
    <s v="43964Пермь"/>
    <x v="1"/>
    <n v="81.260217570058884"/>
    <n v="256290.75900000008"/>
    <n v="25.960941336994619"/>
    <n v="1010476.9"/>
  </r>
  <r>
    <x v="18"/>
    <x v="9"/>
    <n v="12924"/>
    <n v="1120009.5"/>
    <n v="902752.71699999995"/>
    <n v="193184.6"/>
    <n v="17"/>
    <n v="784"/>
    <n v="696"/>
    <s v="43954Пермь"/>
    <x v="4"/>
    <n v="82.751521304060375"/>
    <n v="217256.78300000005"/>
    <n v="24.066034796547729"/>
    <n v="926824.9"/>
  </r>
  <r>
    <x v="19"/>
    <x v="9"/>
    <n v="14061"/>
    <n v="1221057"/>
    <n v="983096.41700000002"/>
    <n v="373408.83343076921"/>
    <n v="17"/>
    <n v="839"/>
    <n v="733"/>
    <s v="43957Пермь"/>
    <x v="3"/>
    <n v="69.41921356408676"/>
    <n v="237960.58299999998"/>
    <n v="24.205213129161468"/>
    <n v="847648.16656923085"/>
  </r>
  <r>
    <x v="20"/>
    <x v="9"/>
    <n v="21958.5"/>
    <n v="1854001.5"/>
    <n v="1515956.368"/>
    <n v="206787.93638461537"/>
    <n v="15"/>
    <n v="1294"/>
    <n v="1155"/>
    <s v="43974Пермь"/>
    <x v="2"/>
    <n v="88.846398647217086"/>
    <n v="338045.13199999998"/>
    <n v="22.299133348143961"/>
    <n v="1647213.5636153845"/>
  </r>
  <r>
    <x v="21"/>
    <x v="9"/>
    <n v="17211"/>
    <n v="1507867.5"/>
    <n v="1217527.6069999998"/>
    <n v="246242.8615384615"/>
    <n v="15"/>
    <n v="1142"/>
    <n v="1020"/>
    <s v="43976Пермь"/>
    <x v="0"/>
    <n v="83.669462897869906"/>
    <n v="290339.89300000016"/>
    <n v="23.846678410471576"/>
    <n v="1261624.6384615386"/>
  </r>
  <r>
    <x v="22"/>
    <x v="9"/>
    <n v="12753"/>
    <n v="1103068.5"/>
    <n v="904501.45600000001"/>
    <n v="58978.558669230762"/>
    <n v="15"/>
    <n v="791"/>
    <n v="691"/>
    <s v="43951Пермь"/>
    <x v="4"/>
    <n v="94.653227912026253"/>
    <n v="198567.04399999999"/>
    <n v="21.953203356700843"/>
    <n v="1044089.9413307692"/>
  </r>
  <r>
    <x v="23"/>
    <x v="9"/>
    <n v="16435.5"/>
    <n v="1471537.5"/>
    <n v="1176721.1640000001"/>
    <n v="252262.82307692306"/>
    <n v="15"/>
    <n v="950"/>
    <n v="848"/>
    <s v="43961Пермь"/>
    <x v="3"/>
    <n v="82.857193712227982"/>
    <n v="294816.33599999989"/>
    <n v="25.054052312430397"/>
    <n v="1219274.6769230769"/>
  </r>
  <r>
    <x v="24"/>
    <x v="9"/>
    <n v="14494.5"/>
    <n v="1269786"/>
    <n v="1018857.6680000001"/>
    <n v="197493.53076923077"/>
    <n v="17"/>
    <n v="879"/>
    <n v="768"/>
    <s v="43959Пермь"/>
    <x v="3"/>
    <n v="84.446707494866786"/>
    <n v="250928.33199999994"/>
    <n v="24.628399027762914"/>
    <n v="1072292.4692307692"/>
  </r>
  <r>
    <x v="25"/>
    <x v="9"/>
    <n v="12705"/>
    <n v="1123894.5"/>
    <n v="898508.49699999997"/>
    <n v="273904.81530769228"/>
    <n v="15"/>
    <n v="805"/>
    <n v="703"/>
    <s v="43958Пермь"/>
    <x v="3"/>
    <n v="75.628956694094313"/>
    <n v="225386.00300000003"/>
    <n v="25.084459830099977"/>
    <n v="849989.68469230772"/>
  </r>
  <r>
    <x v="26"/>
    <x v="9"/>
    <n v="18075"/>
    <n v="1548099"/>
    <n v="1256993.4810000001"/>
    <n v="213288.93846153846"/>
    <n v="15"/>
    <n v="1128"/>
    <n v="1001"/>
    <s v="43975Пермь"/>
    <x v="2"/>
    <n v="86.222525919754588"/>
    <n v="291105.51899999985"/>
    <n v="23.158872611527872"/>
    <n v="1334810.0615384616"/>
  </r>
  <r>
    <x v="3"/>
    <x v="10"/>
    <n v="13120.5"/>
    <n v="1215033"/>
    <n v="985281.03599999985"/>
    <n v="143418.86295384614"/>
    <n v="15"/>
    <n v="747"/>
    <n v="647"/>
    <s v="43967Ростов-на-Дону"/>
    <x v="1"/>
    <n v="88.196298952057589"/>
    <n v="229751.96400000015"/>
    <n v="23.318419375322293"/>
    <n v="1071614.1370461539"/>
  </r>
  <r>
    <x v="4"/>
    <x v="10"/>
    <n v="16237.5"/>
    <n v="1403047.5"/>
    <n v="1195875.8800000001"/>
    <n v="173178.52204615384"/>
    <n v="15"/>
    <n v="930"/>
    <n v="827"/>
    <s v="43970Ростов-на-Дону"/>
    <x v="2"/>
    <n v="87.656973691471322"/>
    <n v="207171.61999999988"/>
    <n v="17.323839661353471"/>
    <n v="1229868.9779538461"/>
  </r>
  <r>
    <x v="5"/>
    <x v="10"/>
    <n v="11967"/>
    <n v="1060489.5"/>
    <n v="851805.179"/>
    <n v="171981.49101538458"/>
    <n v="15"/>
    <n v="692"/>
    <n v="591"/>
    <s v="43968Ростов-на-Дону"/>
    <x v="1"/>
    <n v="83.78282000761115"/>
    <n v="208684.321"/>
    <n v="24.499066939812536"/>
    <n v="888508.00898461544"/>
  </r>
  <r>
    <x v="6"/>
    <x v="10"/>
    <n v="12037.5"/>
    <n v="1081216.5"/>
    <n v="910141.15500000003"/>
    <n v="143296.04318461538"/>
    <n v="18"/>
    <n v="623"/>
    <n v="535"/>
    <s v="43960Ростов-на-Дону"/>
    <x v="3"/>
    <n v="86.746776137377168"/>
    <n v="171075.34499999997"/>
    <n v="18.796572823915426"/>
    <n v="937920.45681538456"/>
  </r>
  <r>
    <x v="7"/>
    <x v="10"/>
    <n v="7087.5"/>
    <n v="610855.5"/>
    <n v="541946.12800000003"/>
    <n v="150795.58461538461"/>
    <n v="15"/>
    <n v="390"/>
    <n v="315"/>
    <s v="43955Ростов-на-Дону"/>
    <x v="3"/>
    <n v="75.314033414549826"/>
    <n v="68909.371999999974"/>
    <n v="12.715170095282971"/>
    <n v="460059.91538461542"/>
  </r>
  <r>
    <x v="8"/>
    <x v="11"/>
    <n v="25816.5"/>
    <n v="2360914.5"/>
    <n v="1868643.6719999998"/>
    <n v="137636.84266153845"/>
    <n v="15"/>
    <n v="1599"/>
    <n v="1450"/>
    <s v="43950Краснодар"/>
    <x v="4"/>
    <n v="94.170189447286688"/>
    <n v="492270.82800000021"/>
    <n v="26.343750570333469"/>
    <n v="2223277.6573384614"/>
  </r>
  <r>
    <x v="9"/>
    <x v="10"/>
    <n v="4624.5"/>
    <n v="433243.5"/>
    <n v="377401.46199999994"/>
    <n v="65936.343369230759"/>
    <n v="15"/>
    <n v="274"/>
    <n v="203"/>
    <s v="43953Ростов-на-Дону"/>
    <x v="4"/>
    <n v="84.780765696604618"/>
    <n v="55842.038000000059"/>
    <n v="14.796455134029149"/>
    <n v="367307.15663076926"/>
  </r>
  <r>
    <x v="10"/>
    <x v="10"/>
    <n v="12259.5"/>
    <n v="1152054"/>
    <n v="906579.62099999993"/>
    <n v="217611.18753846153"/>
    <n v="15"/>
    <n v="812"/>
    <n v="711"/>
    <s v="43977Ростов-на-Дону"/>
    <x v="0"/>
    <n v="81.111025391304437"/>
    <n v="245474.37900000007"/>
    <n v="27.076979596037059"/>
    <n v="934442.81246153847"/>
  </r>
  <r>
    <x v="11"/>
    <x v="10"/>
    <n v="5446.5"/>
    <n v="505572"/>
    <n v="422390.908"/>
    <n v="42729.218369230766"/>
    <n v="15"/>
    <n v="294"/>
    <n v="225"/>
    <s v="43952Ростов-на-Дону"/>
    <x v="4"/>
    <n v="91.548341607282296"/>
    <n v="83181.092000000004"/>
    <n v="19.692917253796573"/>
    <n v="462842.78163076926"/>
  </r>
  <r>
    <x v="12"/>
    <x v="10"/>
    <n v="11296.5"/>
    <n v="989632.5"/>
    <n v="829947.41200000001"/>
    <n v="196319.5046923077"/>
    <n v="15"/>
    <n v="624"/>
    <n v="538"/>
    <s v="43963Ростов-на-Дону"/>
    <x v="1"/>
    <n v="80.162383036904345"/>
    <n v="159685.08799999999"/>
    <n v="19.240386281245488"/>
    <n v="793312.99530769233"/>
  </r>
  <r>
    <x v="13"/>
    <x v="10"/>
    <n v="12135"/>
    <n v="1103623.5"/>
    <n v="899589.3060000001"/>
    <n v="184440.53076923077"/>
    <n v="15"/>
    <n v="749"/>
    <n v="652"/>
    <s v="43972Ростов-на-Дону"/>
    <x v="2"/>
    <n v="83.287730755168695"/>
    <n v="204034.1939999999"/>
    <n v="22.680815861099163"/>
    <n v="919182.9692307692"/>
  </r>
  <r>
    <x v="14"/>
    <x v="10"/>
    <n v="12630"/>
    <n v="1104858"/>
    <n v="915994.11899999983"/>
    <n v="161654.46923076923"/>
    <n v="18"/>
    <n v="760"/>
    <n v="664"/>
    <s v="43971Ростов-на-Дону"/>
    <x v="2"/>
    <n v="85.368756054554595"/>
    <n v="188863.88100000017"/>
    <n v="20.618459996903123"/>
    <n v="943203.5307692308"/>
  </r>
  <r>
    <x v="15"/>
    <x v="10"/>
    <n v="8223"/>
    <n v="694593"/>
    <n v="622755.04999999993"/>
    <n v="172368.62218461538"/>
    <n v="15"/>
    <n v="455"/>
    <n v="381"/>
    <s v="43956Ростов-на-Дону"/>
    <x v="3"/>
    <n v="75.184226995576495"/>
    <n v="71837.95000000007"/>
    <n v="11.535506616927487"/>
    <n v="522224.37781538465"/>
  </r>
  <r>
    <x v="16"/>
    <x v="11"/>
    <n v="25149"/>
    <n v="2277072"/>
    <n v="1804070.1239999998"/>
    <n v="125553.02143076922"/>
    <n v="17"/>
    <n v="1505"/>
    <n v="1368"/>
    <s v="43949Краснодар"/>
    <x v="4"/>
    <n v="94.486207663579847"/>
    <n v="473001.87600000016"/>
    <n v="26.218597032761469"/>
    <n v="2151518.978569231"/>
  </r>
  <r>
    <x v="17"/>
    <x v="10"/>
    <n v="10401"/>
    <n v="949912.5"/>
    <n v="785961.28899999999"/>
    <n v="253438.94004615385"/>
    <n v="15"/>
    <n v="599"/>
    <n v="515"/>
    <s v="43964Ростов-на-Дону"/>
    <x v="1"/>
    <n v="73.319759446669678"/>
    <n v="163951.21100000001"/>
    <n v="20.859960063503841"/>
    <n v="696473.55995384615"/>
  </r>
  <r>
    <x v="0"/>
    <x v="9"/>
    <n v="17689.5"/>
    <n v="1592119.5"/>
    <n v="1279369.1529999999"/>
    <n v="119890.85384615383"/>
    <n v="17"/>
    <n v="1186"/>
    <n v="1054"/>
    <s v="43982Пермь"/>
    <x v="0"/>
    <n v="92.469732715028385"/>
    <n v="312750.34700000007"/>
    <n v="24.445668888188372"/>
    <n v="1472228.6461538463"/>
  </r>
  <r>
    <x v="18"/>
    <x v="10"/>
    <n v="8127"/>
    <n v="665302.5"/>
    <n v="644221.49399999995"/>
    <n v="95245.727138461531"/>
    <n v="15"/>
    <n v="455"/>
    <n v="384"/>
    <s v="43954Ростов-на-Дону"/>
    <x v="4"/>
    <n v="85.683846500131665"/>
    <n v="21081.006000000052"/>
    <n v="3.2723226710594751"/>
    <n v="570056.77286153845"/>
  </r>
  <r>
    <x v="1"/>
    <x v="9"/>
    <n v="27250.5"/>
    <n v="2457252"/>
    <n v="1983435.05"/>
    <n v="175066.50692307693"/>
    <n v="15"/>
    <n v="1697"/>
    <n v="1499"/>
    <s v="43981Пермь"/>
    <x v="0"/>
    <n v="92.875516759246651"/>
    <n v="473816.94999999995"/>
    <n v="23.88870510279628"/>
    <n v="2282185.4930769233"/>
  </r>
  <r>
    <x v="19"/>
    <x v="10"/>
    <n v="8464.5"/>
    <n v="739291.5"/>
    <n v="651727.3679999999"/>
    <n v="154318.62433846152"/>
    <n v="17"/>
    <n v="467"/>
    <n v="389"/>
    <s v="43957Ростов-на-Дону"/>
    <x v="3"/>
    <n v="79.126146541863179"/>
    <n v="87564.1320000001"/>
    <n v="13.435699695827431"/>
    <n v="584972.87566153845"/>
  </r>
  <r>
    <x v="20"/>
    <x v="10"/>
    <n v="14167.5"/>
    <n v="1315075.5"/>
    <n v="1074904.135"/>
    <n v="269233.34436923079"/>
    <n v="15"/>
    <n v="840"/>
    <n v="725"/>
    <s v="43974Ростов-на-Дону"/>
    <x v="2"/>
    <n v="79.527156853790459"/>
    <n v="240171.36499999999"/>
    <n v="22.343514847489164"/>
    <n v="1045842.1556307692"/>
  </r>
  <r>
    <x v="2"/>
    <x v="9"/>
    <n v="16500"/>
    <n v="1487928"/>
    <n v="1187884.8939999999"/>
    <n v="279400.0153846154"/>
    <n v="15"/>
    <n v="1097"/>
    <n v="968"/>
    <s v="43979Пермь"/>
    <x v="0"/>
    <n v="81.222208642849964"/>
    <n v="300043.10600000015"/>
    <n v="25.25860102401472"/>
    <n v="1208527.9846153846"/>
  </r>
  <r>
    <x v="21"/>
    <x v="10"/>
    <n v="13260"/>
    <n v="1230687"/>
    <n v="985675.48699999996"/>
    <n v="224353.45695384615"/>
    <n v="15"/>
    <n v="835"/>
    <n v="736"/>
    <s v="43976Ростов-на-Дону"/>
    <x v="0"/>
    <n v="81.770063634876607"/>
    <n v="245011.51300000004"/>
    <n v="24.857218854626954"/>
    <n v="1006333.5430461538"/>
  </r>
  <r>
    <x v="22"/>
    <x v="10"/>
    <n v="4285.5"/>
    <n v="404691"/>
    <n v="333054.54800000001"/>
    <n v="11494.630769230769"/>
    <n v="15"/>
    <n v="262"/>
    <n v="195"/>
    <s v="43951Ростов-на-Дону"/>
    <x v="4"/>
    <n v="97.159652483195629"/>
    <n v="71636.45199999999"/>
    <n v="21.508924718241644"/>
    <n v="393196.36923076923"/>
  </r>
  <r>
    <x v="23"/>
    <x v="10"/>
    <n v="13440"/>
    <n v="1198285.5"/>
    <n v="1018063.802"/>
    <n v="178012.59307692308"/>
    <n v="15"/>
    <n v="706"/>
    <n v="608"/>
    <s v="43961Ростов-на-Дону"/>
    <x v="3"/>
    <n v="85.144392294079921"/>
    <n v="180221.69799999997"/>
    <n v="17.702397202017401"/>
    <n v="1020272.906923077"/>
  </r>
  <r>
    <x v="24"/>
    <x v="10"/>
    <n v="9058.5"/>
    <n v="798759"/>
    <n v="669115.93699999992"/>
    <n v="171987.47030000002"/>
    <n v="15"/>
    <n v="492"/>
    <n v="412"/>
    <s v="43959Ростов-на-Дону"/>
    <x v="3"/>
    <n v="78.468164953383933"/>
    <n v="129643.06300000008"/>
    <n v="19.375276515047364"/>
    <n v="626771.52969999996"/>
  </r>
  <r>
    <x v="25"/>
    <x v="10"/>
    <n v="8719.5"/>
    <n v="769276.5"/>
    <n v="654599.97699999996"/>
    <n v="184385.1884923077"/>
    <n v="19"/>
    <n v="480"/>
    <n v="398"/>
    <s v="43958Ростов-на-Дону"/>
    <x v="3"/>
    <n v="76.031350432216811"/>
    <n v="114676.52300000004"/>
    <n v="17.51856508238161"/>
    <n v="584891.31150769233"/>
  </r>
  <r>
    <x v="26"/>
    <x v="10"/>
    <n v="12666"/>
    <n v="1184865"/>
    <n v="953822.62099999993"/>
    <n v="340158.78723076923"/>
    <n v="19"/>
    <n v="779"/>
    <n v="673"/>
    <s v="43975Ростов-на-Дону"/>
    <x v="2"/>
    <n v="71.29134650523315"/>
    <n v="231042.37900000007"/>
    <n v="24.222782508321334"/>
    <n v="844706.21276923083"/>
  </r>
  <r>
    <x v="3"/>
    <x v="11"/>
    <n v="34563"/>
    <n v="2922883.5"/>
    <n v="2340316.3049999997"/>
    <n v="109812.45384615385"/>
    <n v="19"/>
    <n v="2039"/>
    <n v="1868"/>
    <s v="43967Краснодар"/>
    <x v="1"/>
    <n v="96.243009553882203"/>
    <n v="582567.1950000003"/>
    <n v="24.892669155676391"/>
    <n v="2813071.0461538462"/>
  </r>
  <r>
    <x v="4"/>
    <x v="11"/>
    <n v="28882.5"/>
    <n v="2446530"/>
    <n v="1956748.2629999998"/>
    <n v="108543.03143076923"/>
    <n v="19"/>
    <n v="1831"/>
    <n v="1667"/>
    <s v="43970Краснодар"/>
    <x v="2"/>
    <n v="95.563388495919966"/>
    <n v="489781.7370000002"/>
    <n v="25.030390789722155"/>
    <n v="2337986.9685692308"/>
  </r>
  <r>
    <x v="5"/>
    <x v="11"/>
    <n v="28275"/>
    <n v="2435632.5"/>
    <n v="1954139.7149999999"/>
    <n v="79541.984615384616"/>
    <n v="19"/>
    <n v="1790"/>
    <n v="1633"/>
    <s v="43968Краснодар"/>
    <x v="1"/>
    <n v="96.734237015831226"/>
    <n v="481492.78500000015"/>
    <n v="24.639629464774487"/>
    <n v="2356090.5153846154"/>
  </r>
  <r>
    <x v="6"/>
    <x v="11"/>
    <n v="26271"/>
    <n v="2384937"/>
    <n v="1880070.5110000002"/>
    <n v="141472.14615384614"/>
    <n v="19"/>
    <n v="1542"/>
    <n v="1412"/>
    <s v="43960Краснодар"/>
    <x v="3"/>
    <n v="94.068097138253705"/>
    <n v="504866.48899999983"/>
    <n v="26.853593311852109"/>
    <n v="2243464.8538461537"/>
  </r>
  <r>
    <x v="7"/>
    <x v="11"/>
    <n v="23587.5"/>
    <n v="2155668"/>
    <n v="1685753.1839999999"/>
    <n v="135489.15811538461"/>
    <n v="20"/>
    <n v="1479"/>
    <n v="1346"/>
    <s v="43955Краснодар"/>
    <x v="3"/>
    <n v="93.714748369629064"/>
    <n v="469914.81600000011"/>
    <n v="27.875659406139974"/>
    <n v="2020178.8418846154"/>
  </r>
  <r>
    <x v="9"/>
    <x v="11"/>
    <n v="18427.5"/>
    <n v="1682851.5"/>
    <n v="1337535.2989999999"/>
    <n v="121636.08074615385"/>
    <n v="19"/>
    <n v="1206"/>
    <n v="1080"/>
    <s v="43953Краснодар"/>
    <x v="4"/>
    <n v="92.77202529479554"/>
    <n v="345316.20100000012"/>
    <n v="25.817352353853661"/>
    <n v="1561215.4192538462"/>
  </r>
  <r>
    <x v="10"/>
    <x v="11"/>
    <n v="27156"/>
    <n v="2410803"/>
    <n v="1897998.2520000001"/>
    <n v="96303.4"/>
    <n v="19"/>
    <n v="1814"/>
    <n v="1655"/>
    <s v="43977Краснодар"/>
    <x v="0"/>
    <n v="96.005339299810061"/>
    <n v="512804.74799999991"/>
    <n v="27.018188634243266"/>
    <n v="2314499.6"/>
  </r>
  <r>
    <x v="11"/>
    <x v="11"/>
    <n v="35190"/>
    <n v="3168510"/>
    <n v="2533138.7200000002"/>
    <n v="102615.49999999999"/>
    <n v="19"/>
    <n v="1987"/>
    <n v="1791"/>
    <s v="43952Краснодар"/>
    <x v="4"/>
    <n v="96.761395734903786"/>
    <n v="635371.2799999998"/>
    <n v="25.082372117386438"/>
    <n v="3065894.5"/>
  </r>
  <r>
    <x v="12"/>
    <x v="11"/>
    <n v="25483.5"/>
    <n v="2243160"/>
    <n v="1757185.7729999998"/>
    <n v="114933.59230769231"/>
    <n v="19"/>
    <n v="1598"/>
    <n v="1454"/>
    <s v="43963Краснодар"/>
    <x v="1"/>
    <n v="94.876264185002739"/>
    <n v="485974.22700000019"/>
    <n v="27.656394358936133"/>
    <n v="2128226.4076923076"/>
  </r>
  <r>
    <x v="13"/>
    <x v="11"/>
    <n v="25362"/>
    <n v="2198935.5"/>
    <n v="1755958.3049999999"/>
    <n v="102833.37792307691"/>
    <n v="19"/>
    <n v="1650"/>
    <n v="1505"/>
    <s v="43972Краснодар"/>
    <x v="2"/>
    <n v="95.323492757151044"/>
    <n v="442977.19500000007"/>
    <n v="25.227090742339698"/>
    <n v="2096102.122076923"/>
  </r>
  <r>
    <x v="14"/>
    <x v="11"/>
    <n v="28849.5"/>
    <n v="2520759"/>
    <n v="2010739.0729999999"/>
    <n v="106300.0107076923"/>
    <n v="19"/>
    <n v="1823"/>
    <n v="1678"/>
    <s v="43971Краснодар"/>
    <x v="2"/>
    <n v="95.783015722340281"/>
    <n v="510019.92700000014"/>
    <n v="25.364799135228232"/>
    <n v="2414458.9892923078"/>
  </r>
  <r>
    <x v="15"/>
    <x v="11"/>
    <n v="26367"/>
    <n v="2380333.5"/>
    <n v="1873451.2719999999"/>
    <n v="149632.49369999999"/>
    <n v="16"/>
    <n v="1622"/>
    <n v="1482"/>
    <s v="43956Краснодар"/>
    <x v="3"/>
    <n v="93.713801292970075"/>
    <n v="506882.22800000012"/>
    <n v="27.056066820402474"/>
    <n v="2230701.0063"/>
  </r>
  <r>
    <x v="17"/>
    <x v="11"/>
    <n v="25539"/>
    <n v="2263651.5"/>
    <n v="1783039.3049999997"/>
    <n v="139331.31929230769"/>
    <n v="19"/>
    <n v="1605"/>
    <n v="1447"/>
    <s v="43964Краснодар"/>
    <x v="1"/>
    <n v="93.844842313743612"/>
    <n v="480612.1950000003"/>
    <n v="26.954660710634215"/>
    <n v="2124320.1807076922"/>
  </r>
  <r>
    <x v="0"/>
    <x v="10"/>
    <n v="14808"/>
    <n v="1336789.5"/>
    <n v="1084824.9949999999"/>
    <n v="167974.06755384614"/>
    <n v="16"/>
    <n v="917"/>
    <n v="802"/>
    <s v="43982Ростов-на-Дону"/>
    <x v="0"/>
    <n v="87.434516238057952"/>
    <n v="251964.50500000012"/>
    <n v="23.226281304478992"/>
    <n v="1168815.4324461538"/>
  </r>
  <r>
    <x v="18"/>
    <x v="11"/>
    <n v="21343.5"/>
    <n v="1906557"/>
    <n v="1485927.8739999998"/>
    <n v="100092.68052307691"/>
    <n v="19"/>
    <n v="1314"/>
    <n v="1192"/>
    <s v="43954Краснодар"/>
    <x v="4"/>
    <n v="94.750081926578801"/>
    <n v="420629.12600000016"/>
    <n v="28.30750626325489"/>
    <n v="1806464.319476923"/>
  </r>
  <r>
    <x v="1"/>
    <x v="10"/>
    <n v="17946"/>
    <n v="1609090.5"/>
    <n v="1298844.2"/>
    <n v="137945.5276"/>
    <n v="19"/>
    <n v="1048"/>
    <n v="918"/>
    <s v="43981Ростов-на-Дону"/>
    <x v="0"/>
    <n v="91.427111924406987"/>
    <n v="310246.30000000005"/>
    <n v="23.886336790817563"/>
    <n v="1471144.9724000001"/>
  </r>
  <r>
    <x v="19"/>
    <x v="11"/>
    <n v="24337.5"/>
    <n v="2159350.5"/>
    <n v="1715939.5399999998"/>
    <n v="115138.50836153845"/>
    <n v="16"/>
    <n v="1509"/>
    <n v="1374"/>
    <s v="43957Краснодар"/>
    <x v="3"/>
    <n v="94.667910171992062"/>
    <n v="443410.9600000002"/>
    <n v="25.840709982124444"/>
    <n v="2044211.9916384616"/>
  </r>
  <r>
    <x v="20"/>
    <x v="11"/>
    <n v="36997.5"/>
    <n v="3089140.5"/>
    <n v="2533823.1740000001"/>
    <n v="109891.53846153845"/>
    <n v="20"/>
    <n v="2195"/>
    <n v="1999"/>
    <s v="43974Краснодар"/>
    <x v="2"/>
    <n v="96.442650036101028"/>
    <n v="555317.32599999988"/>
    <n v="21.916183090367454"/>
    <n v="2979248.9615384615"/>
  </r>
  <r>
    <x v="2"/>
    <x v="10"/>
    <n v="13864.5"/>
    <n v="1239747"/>
    <n v="995597.5199999999"/>
    <n v="216733.44615384613"/>
    <n v="19"/>
    <n v="876"/>
    <n v="762"/>
    <s v="43979Ростов-на-Дону"/>
    <x v="0"/>
    <n v="82.517929371569679"/>
    <n v="244149.4800000001"/>
    <n v="24.522909619140083"/>
    <n v="1023013.5538461539"/>
  </r>
  <r>
    <x v="21"/>
    <x v="11"/>
    <n v="28494"/>
    <n v="2512803"/>
    <n v="1972327.267"/>
    <n v="174025.3846153846"/>
    <n v="19"/>
    <n v="1899"/>
    <n v="1738"/>
    <s v="43976Краснодар"/>
    <x v="0"/>
    <n v="93.074451733168715"/>
    <n v="540475.73300000001"/>
    <n v="27.402943823926762"/>
    <n v="2338777.6153846155"/>
  </r>
  <r>
    <x v="22"/>
    <x v="11"/>
    <n v="27883.5"/>
    <n v="2560080"/>
    <n v="2016381.645"/>
    <n v="41912.707692307689"/>
    <n v="19"/>
    <n v="1662"/>
    <n v="1506"/>
    <s v="43951Краснодар"/>
    <x v="4"/>
    <n v="98.362836017143678"/>
    <n v="543698.35499999998"/>
    <n v="26.964059921305221"/>
    <n v="2518167.2923076921"/>
  </r>
  <r>
    <x v="23"/>
    <x v="11"/>
    <n v="31224"/>
    <n v="2767270.5"/>
    <n v="2174380.5969999996"/>
    <n v="80170.980907692297"/>
    <n v="19"/>
    <n v="1836"/>
    <n v="1680"/>
    <s v="43961Краснодар"/>
    <x v="3"/>
    <n v="97.10288600598706"/>
    <n v="592889.9030000004"/>
    <n v="27.267071083048322"/>
    <n v="2687099.5190923079"/>
  </r>
  <r>
    <x v="24"/>
    <x v="11"/>
    <n v="25020"/>
    <n v="2235960"/>
    <n v="1780335.608"/>
    <n v="140320.89928461539"/>
    <n v="19"/>
    <n v="1520"/>
    <n v="1380"/>
    <s v="43959Краснодар"/>
    <x v="3"/>
    <n v="93.724355566082778"/>
    <n v="455624.39199999999"/>
    <n v="25.592050732043774"/>
    <n v="2095639.1007153846"/>
  </r>
  <r>
    <x v="25"/>
    <x v="11"/>
    <n v="26184"/>
    <n v="2308336.5"/>
    <n v="1837113.1940000001"/>
    <n v="115064.43612307693"/>
    <n v="59"/>
    <n v="1580"/>
    <n v="1435"/>
    <s v="43958Краснодар"/>
    <x v="3"/>
    <n v="95.015265923184216"/>
    <n v="471223.30599999987"/>
    <n v="25.650205307926161"/>
    <n v="2193272.0638769232"/>
  </r>
  <r>
    <x v="26"/>
    <x v="11"/>
    <n v="29824.5"/>
    <n v="2526909"/>
    <n v="2092407.26"/>
    <n v="62346.415384615379"/>
    <n v="59"/>
    <n v="1868"/>
    <n v="1706"/>
    <s v="43975Краснодар"/>
    <x v="2"/>
    <n v="97.532700410477176"/>
    <n v="434501.74"/>
    <n v="20.765639094561354"/>
    <n v="2464562.5846153847"/>
  </r>
  <r>
    <x v="8"/>
    <x v="12"/>
    <n v="208351.5"/>
    <n v="21615333"/>
    <n v="15729720.814999998"/>
    <n v="273156.71999999997"/>
    <n v="21"/>
    <n v="13186"/>
    <n v="12251"/>
    <s v="43950Москва Запад"/>
    <x v="4"/>
    <n v="98.736282619379494"/>
    <n v="5885612.1850000024"/>
    <n v="37.417143344257148"/>
    <n v="21342176.280000001"/>
  </r>
  <r>
    <x v="16"/>
    <x v="12"/>
    <n v="204637.5"/>
    <n v="21114898.5"/>
    <n v="15426373.358999999"/>
    <n v="255889.23846153845"/>
    <n v="20"/>
    <n v="12943"/>
    <n v="12072"/>
    <s v="43949Москва Запад"/>
    <x v="4"/>
    <n v="98.788110497137652"/>
    <n v="5688525.1410000008"/>
    <n v="36.875323892515681"/>
    <n v="20859009.261538461"/>
  </r>
  <r>
    <x v="0"/>
    <x v="11"/>
    <n v="31372.5"/>
    <n v="2794324.5"/>
    <n v="2251714.5490000001"/>
    <n v="37852.04366923077"/>
    <n v="20"/>
    <n v="2056"/>
    <n v="1879"/>
    <s v="43982Краснодар"/>
    <x v="0"/>
    <n v="98.645395562711826"/>
    <n v="542609.95099999988"/>
    <n v="24.097634899635757"/>
    <n v="2756472.4563307692"/>
  </r>
  <r>
    <x v="1"/>
    <x v="11"/>
    <n v="34681.5"/>
    <n v="3005334"/>
    <n v="2408136.8190000001"/>
    <n v="113231.09230769232"/>
    <n v="60"/>
    <n v="2174"/>
    <n v="1957"/>
    <s v="43981Краснодар"/>
    <x v="0"/>
    <n v="96.232329175136854"/>
    <n v="597197.18099999987"/>
    <n v="24.799138333344001"/>
    <n v="2892102.9076923076"/>
  </r>
  <r>
    <x v="2"/>
    <x v="11"/>
    <n v="28197"/>
    <n v="2559211.5"/>
    <n v="2038847.0090000001"/>
    <n v="74270.530769230769"/>
    <n v="60"/>
    <n v="1875"/>
    <n v="1701"/>
    <s v="43979Краснодар"/>
    <x v="0"/>
    <n v="97.097913526520543"/>
    <n v="520364.49099999992"/>
    <n v="25.522488382059862"/>
    <n v="2484940.9692307692"/>
  </r>
  <r>
    <x v="3"/>
    <x v="12"/>
    <n v="236551.5"/>
    <n v="23689383"/>
    <n v="17329462.175999999"/>
    <n v="258177.63846153844"/>
    <n v="60"/>
    <n v="14049"/>
    <n v="13118"/>
    <s v="43967Москва Запад"/>
    <x v="1"/>
    <n v="98.910154652565083"/>
    <n v="6359920.824000001"/>
    <n v="36.700047349467155"/>
    <n v="23431205.361538462"/>
  </r>
  <r>
    <x v="4"/>
    <x v="12"/>
    <n v="223597.5"/>
    <n v="21945858"/>
    <n v="15975681.728"/>
    <n v="296759.42307692306"/>
    <n v="59"/>
    <n v="13867"/>
    <n v="12987"/>
    <s v="43970Москва Запад"/>
    <x v="2"/>
    <n v="98.64776568281394"/>
    <n v="5970176.2719999999"/>
    <n v="37.370400673019716"/>
    <n v="21649098.576923076"/>
  </r>
  <r>
    <x v="5"/>
    <x v="12"/>
    <n v="193363.5"/>
    <n v="19546386"/>
    <n v="14278298.844000001"/>
    <n v="264289.06153846154"/>
    <n v="59"/>
    <n v="11698"/>
    <n v="10989"/>
    <s v="43968Москва Запад"/>
    <x v="1"/>
    <n v="98.647887842087727"/>
    <n v="5268087.1559999995"/>
    <n v="36.895761978071675"/>
    <n v="19282096.938461538"/>
  </r>
  <r>
    <x v="6"/>
    <x v="12"/>
    <n v="188319"/>
    <n v="19218631.5"/>
    <n v="13973128.512"/>
    <n v="403874.8839461538"/>
    <n v="54"/>
    <n v="12016"/>
    <n v="11137"/>
    <s v="43960Москва Запад"/>
    <x v="3"/>
    <n v="97.898524231831203"/>
    <n v="5245502.9879999999"/>
    <n v="37.539932331511935"/>
    <n v="18814756.616053846"/>
  </r>
  <r>
    <x v="7"/>
    <x v="12"/>
    <n v="237544.5"/>
    <n v="24292218"/>
    <n v="17650186.028999999"/>
    <n v="347608.63846153842"/>
    <n v="59"/>
    <n v="14423"/>
    <n v="13432"/>
    <s v="43955Москва Запад"/>
    <x v="3"/>
    <n v="98.56905351968463"/>
    <n v="6642031.9710000008"/>
    <n v="37.631512552257881"/>
    <n v="23944609.361538462"/>
  </r>
  <r>
    <x v="8"/>
    <x v="13"/>
    <n v="203209.5"/>
    <n v="20871391.5"/>
    <n v="15206983.089"/>
    <n v="284467.66153846157"/>
    <n v="59"/>
    <n v="12747"/>
    <n v="11884"/>
    <s v="43950Москва Восток"/>
    <x v="4"/>
    <n v="98.637045059796506"/>
    <n v="5664408.4110000003"/>
    <n v="37.248732229454248"/>
    <n v="20586923.838461537"/>
  </r>
  <r>
    <x v="9"/>
    <x v="12"/>
    <n v="185979"/>
    <n v="19625364"/>
    <n v="14386025.838000001"/>
    <n v="361439.69230769225"/>
    <n v="59"/>
    <n v="12429"/>
    <n v="11477"/>
    <s v="43953Москва Запад"/>
    <x v="4"/>
    <n v="98.158303243151607"/>
    <n v="5239338.1619999986"/>
    <n v="36.419635422595562"/>
    <n v="19263924.307692308"/>
  </r>
  <r>
    <x v="10"/>
    <x v="12"/>
    <n v="244905"/>
    <n v="25163431.5"/>
    <n v="18210825.697000001"/>
    <n v="272401.2"/>
    <n v="60"/>
    <n v="15369"/>
    <n v="14299"/>
    <s v="43977Москва Запад"/>
    <x v="0"/>
    <n v="98.917471967207661"/>
    <n v="6952605.8029999994"/>
    <n v="38.178421553644057"/>
    <n v="24891030.300000001"/>
  </r>
  <r>
    <x v="11"/>
    <x v="12"/>
    <n v="239409"/>
    <n v="25413351"/>
    <n v="18463277.771000002"/>
    <n v="369443.39999999997"/>
    <n v="60"/>
    <n v="15222"/>
    <n v="13873"/>
    <s v="43952Москва Запад"/>
    <x v="4"/>
    <n v="98.546262553096611"/>
    <n v="6950073.2289999984"/>
    <n v="37.642683575482877"/>
    <n v="25043907.600000001"/>
  </r>
  <r>
    <x v="12"/>
    <x v="12"/>
    <n v="192886.5"/>
    <n v="19205179.5"/>
    <n v="13834210.461999999"/>
    <n v="383344.65076923074"/>
    <n v="60"/>
    <n v="12000"/>
    <n v="11194"/>
    <s v="43963Москва Запад"/>
    <x v="1"/>
    <n v="98.003951742449331"/>
    <n v="5370969.0380000006"/>
    <n v="38.823820504632721"/>
    <n v="18821834.84923077"/>
  </r>
  <r>
    <x v="13"/>
    <x v="12"/>
    <n v="224233.5"/>
    <n v="22253295"/>
    <n v="16496134.313999999"/>
    <n v="334550.50769230764"/>
    <n v="59"/>
    <n v="14005"/>
    <n v="13002"/>
    <s v="43972Москва Запад"/>
    <x v="2"/>
    <n v="98.496624847276294"/>
    <n v="5757160.6860000007"/>
    <n v="34.900059470987657"/>
    <n v="21918744.492307693"/>
  </r>
  <r>
    <x v="14"/>
    <x v="12"/>
    <n v="219622.5"/>
    <n v="21959286"/>
    <n v="15958453.927999999"/>
    <n v="417117.17692307686"/>
    <n v="54"/>
    <n v="13792"/>
    <n v="12834"/>
    <s v="43971Москва Запад"/>
    <x v="2"/>
    <n v="98.100497543849656"/>
    <n v="6000832.0720000006"/>
    <n v="37.602841096474926"/>
    <n v="21542168.823076922"/>
  </r>
  <r>
    <x v="15"/>
    <x v="12"/>
    <n v="213582"/>
    <n v="21919435.5"/>
    <n v="15790923.194999998"/>
    <n v="365011.08061538462"/>
    <n v="60"/>
    <n v="13469"/>
    <n v="12486"/>
    <s v="43956Москва Запад"/>
    <x v="3"/>
    <n v="98.334760579872665"/>
    <n v="6128512.3050000016"/>
    <n v="38.810348383814059"/>
    <n v="21554424.419384614"/>
  </r>
  <r>
    <x v="16"/>
    <x v="13"/>
    <n v="195705"/>
    <n v="20003263.5"/>
    <n v="14633542.982000001"/>
    <n v="268185.43076923076"/>
    <n v="59"/>
    <n v="12306"/>
    <n v="11532"/>
    <s v="43949Москва Восток"/>
    <x v="4"/>
    <n v="98.65929161624436"/>
    <n v="5369720.5179999992"/>
    <n v="36.694603108796194"/>
    <n v="19735078.069230769"/>
  </r>
  <r>
    <x v="17"/>
    <x v="12"/>
    <n v="193722"/>
    <n v="19437273"/>
    <n v="13979092.230999999"/>
    <n v="418713.96153846156"/>
    <n v="59"/>
    <n v="12007"/>
    <n v="11245"/>
    <s v="43964Москва Запад"/>
    <x v="1"/>
    <n v="97.845819413358754"/>
    <n v="5458180.7690000013"/>
    <n v="39.045316239461911"/>
    <n v="19018559.03846154"/>
  </r>
  <r>
    <x v="18"/>
    <x v="12"/>
    <n v="257215.5"/>
    <n v="26492278.5"/>
    <n v="19179229.932"/>
    <n v="254778.07384615383"/>
    <n v="60"/>
    <n v="15277"/>
    <n v="14163"/>
    <s v="43954Москва Запад"/>
    <x v="4"/>
    <n v="99.038293086620868"/>
    <n v="7313048.568"/>
    <n v="38.130042728140957"/>
    <n v="26237500.426153846"/>
  </r>
  <r>
    <x v="19"/>
    <x v="12"/>
    <n v="224779.5"/>
    <n v="23032992"/>
    <n v="16792969.817999996"/>
    <n v="443086.25303076918"/>
    <n v="59"/>
    <n v="14103"/>
    <n v="13118"/>
    <s v="43957Москва Запад"/>
    <x v="3"/>
    <n v="98.076297456141305"/>
    <n v="6240022.1820000038"/>
    <n v="37.158538660097321"/>
    <n v="22589905.74696923"/>
  </r>
  <r>
    <x v="20"/>
    <x v="12"/>
    <n v="292018.5"/>
    <n v="28590910.5"/>
    <n v="21740920.338999998"/>
    <n v="206427.73076923075"/>
    <n v="59"/>
    <n v="17295"/>
    <n v="16010"/>
    <s v="43974Москва Запад"/>
    <x v="2"/>
    <n v="99.277995253878913"/>
    <n v="6849990.1610000022"/>
    <n v="31.507360563352659"/>
    <n v="28384482.769230768"/>
  </r>
  <r>
    <x v="21"/>
    <x v="12"/>
    <n v="198751.5"/>
    <n v="20582743.5"/>
    <n v="14894008.652000001"/>
    <n v="316452.66153846157"/>
    <n v="59"/>
    <n v="12983"/>
    <n v="12056"/>
    <s v="43976Москва Запад"/>
    <x v="0"/>
    <n v="98.46253410514268"/>
    <n v="5688734.8479999993"/>
    <n v="38.19478678251005"/>
    <n v="20266290.838461537"/>
  </r>
  <r>
    <x v="22"/>
    <x v="12"/>
    <n v="214386"/>
    <n v="22530000"/>
    <n v="16370527.077"/>
    <n v="115618.05384615384"/>
    <n v="59"/>
    <n v="13251"/>
    <n v="12255"/>
    <s v="43951Москва Запад"/>
    <x v="4"/>
    <n v="99.486826214619811"/>
    <n v="6159472.9230000004"/>
    <n v="37.625379403048285"/>
    <n v="22414381.946153846"/>
  </r>
  <r>
    <x v="23"/>
    <x v="12"/>
    <n v="243825"/>
    <n v="24890404.5"/>
    <n v="18159589.107999999"/>
    <n v="258558.49999999997"/>
    <n v="59"/>
    <n v="14569"/>
    <n v="13566"/>
    <s v="43961Москва Запад"/>
    <x v="3"/>
    <n v="98.961212141007991"/>
    <n v="6730815.3920000009"/>
    <n v="37.064800045694959"/>
    <n v="24631846"/>
  </r>
  <r>
    <x v="24"/>
    <x v="12"/>
    <n v="232701"/>
    <n v="23881948.5"/>
    <n v="17462223.403999999"/>
    <n v="512464.9846153846"/>
    <n v="60"/>
    <n v="14098"/>
    <n v="13106"/>
    <s v="43959Москва Запад"/>
    <x v="3"/>
    <n v="97.85417431657477"/>
    <n v="6419725.0960000008"/>
    <n v="36.763503406613509"/>
    <n v="23369483.515384614"/>
  </r>
  <r>
    <x v="25"/>
    <x v="12"/>
    <n v="219411"/>
    <n v="22460130"/>
    <n v="16627687.641000001"/>
    <n v="518998.75384615385"/>
    <n v="54"/>
    <n v="13495"/>
    <n v="12517"/>
    <s v="43958Москва Запад"/>
    <x v="3"/>
    <n v="97.689244212539492"/>
    <n v="5832442.3589999992"/>
    <n v="35.076689464736852"/>
    <n v="21941131.246153846"/>
  </r>
  <r>
    <x v="26"/>
    <x v="12"/>
    <n v="200029.5"/>
    <n v="19959801"/>
    <n v="15125624.641999999"/>
    <n v="318671.85465384612"/>
    <n v="54"/>
    <n v="12822"/>
    <n v="11916"/>
    <s v="43975Москва Запад"/>
    <x v="2"/>
    <n v="98.403431704284799"/>
    <n v="4834176.3580000009"/>
    <n v="31.960176669839651"/>
    <n v="19641129.145346154"/>
  </r>
  <r>
    <x v="3"/>
    <x v="13"/>
    <n v="225480"/>
    <n v="22355338.5"/>
    <n v="16443448.491999999"/>
    <n v="291468.59999999998"/>
    <n v="54"/>
    <n v="13170"/>
    <n v="12299"/>
    <s v="43967Москва Восток"/>
    <x v="1"/>
    <n v="98.696201357004725"/>
    <n v="5911890.0080000013"/>
    <n v="35.95285995438384"/>
    <n v="22063869.899999999"/>
  </r>
  <r>
    <x v="4"/>
    <x v="13"/>
    <n v="211453.5"/>
    <n v="20590072.5"/>
    <n v="15078027.685000001"/>
    <n v="293452.29237692308"/>
    <n v="54"/>
    <n v="13070"/>
    <n v="12244"/>
    <s v="43970Москва Восток"/>
    <x v="2"/>
    <n v="98.574787474026991"/>
    <n v="5512044.8149999995"/>
    <n v="36.5568025882027"/>
    <n v="20296620.207623076"/>
  </r>
  <r>
    <x v="5"/>
    <x v="13"/>
    <n v="184801.5"/>
    <n v="18449091"/>
    <n v="13533023.127999999"/>
    <n v="246229.69714615386"/>
    <n v="54"/>
    <n v="11128"/>
    <n v="10467"/>
    <s v="43968Москва Восток"/>
    <x v="1"/>
    <n v="98.665355940050631"/>
    <n v="4916067.8720000014"/>
    <n v="36.326457329616133"/>
    <n v="18202861.302853845"/>
  </r>
  <r>
    <x v="6"/>
    <x v="13"/>
    <n v="177976.5"/>
    <n v="18085798.5"/>
    <n v="13150397.668"/>
    <n v="444057.73347692302"/>
    <n v="54"/>
    <n v="11288"/>
    <n v="10492"/>
    <s v="43960Москва Восток"/>
    <x v="3"/>
    <n v="97.544715908026276"/>
    <n v="4935400.8320000004"/>
    <n v="37.530430307896609"/>
    <n v="17641740.766523078"/>
  </r>
  <r>
    <x v="7"/>
    <x v="13"/>
    <n v="223617"/>
    <n v="22796827.5"/>
    <n v="16597666.014999999"/>
    <n v="404297.74615384609"/>
    <n v="54"/>
    <n v="13606"/>
    <n v="12697"/>
    <s v="43955Москва Восток"/>
    <x v="3"/>
    <n v="98.226517500499384"/>
    <n v="6199161.4850000013"/>
    <n v="37.349597704867435"/>
    <n v="22392529.753846154"/>
  </r>
  <r>
    <x v="9"/>
    <x v="13"/>
    <n v="176397"/>
    <n v="18625921.5"/>
    <n v="13628439.163999999"/>
    <n v="370802.93846153846"/>
    <n v="54"/>
    <n v="11622"/>
    <n v="10754"/>
    <s v="43953Москва Восток"/>
    <x v="4"/>
    <n v="98.009210237133559"/>
    <n v="4997482.3360000011"/>
    <n v="36.669513477383575"/>
    <n v="18255118.561538462"/>
  </r>
  <r>
    <x v="10"/>
    <x v="13"/>
    <n v="232369.5"/>
    <n v="23856345"/>
    <n v="17297352.185000002"/>
    <n v="279472.16153846151"/>
    <n v="54"/>
    <n v="14482"/>
    <n v="13510"/>
    <s v="43977Москва Восток"/>
    <x v="0"/>
    <n v="98.828520624016534"/>
    <n v="6558992.8149999976"/>
    <n v="37.91905688714516"/>
    <n v="23576872.838461537"/>
  </r>
  <r>
    <x v="11"/>
    <x v="13"/>
    <n v="226540.5"/>
    <n v="23953536"/>
    <n v="17342946.796999998"/>
    <n v="380499.56092307693"/>
    <n v="54"/>
    <n v="14205"/>
    <n v="13026"/>
    <s v="43952Москва Восток"/>
    <x v="4"/>
    <n v="98.411509845882136"/>
    <n v="6610589.2030000016"/>
    <n v="38.11687414127055"/>
    <n v="23573036.439076923"/>
  </r>
  <r>
    <x v="12"/>
    <x v="13"/>
    <n v="189679.5"/>
    <n v="18718036.5"/>
    <n v="13500671.991999999"/>
    <n v="344959.87384615385"/>
    <n v="54"/>
    <n v="11614"/>
    <n v="10862"/>
    <s v="43963Москва Восток"/>
    <x v="1"/>
    <n v="98.157072330497087"/>
    <n v="5217364.5080000013"/>
    <n v="38.645220853388771"/>
    <n v="18373076.626153845"/>
  </r>
  <r>
    <x v="13"/>
    <x v="13"/>
    <n v="213640.5"/>
    <n v="21042673.5"/>
    <n v="15681371.557000002"/>
    <n v="296732.59615384613"/>
    <n v="54"/>
    <n v="13240"/>
    <n v="12360"/>
    <s v="43972Москва Восток"/>
    <x v="2"/>
    <n v="98.589853156473453"/>
    <n v="5361301.9429999981"/>
    <n v="34.18898610693762"/>
    <n v="20745940.903846152"/>
  </r>
  <r>
    <x v="14"/>
    <x v="13"/>
    <n v="214885.5"/>
    <n v="21411349.5"/>
    <n v="15600701.422999999"/>
    <n v="410370.5153846154"/>
    <n v="54"/>
    <n v="13298"/>
    <n v="12428"/>
    <s v="43971Москва Восток"/>
    <x v="2"/>
    <n v="98.083397240399933"/>
    <n v="5810648.0770000014"/>
    <n v="37.246069387837949"/>
    <n v="21000978.984615386"/>
  </r>
  <r>
    <x v="15"/>
    <x v="13"/>
    <n v="203832"/>
    <n v="20880142.5"/>
    <n v="15015521.489999998"/>
    <n v="398269.43076923076"/>
    <n v="59"/>
    <n v="12775"/>
    <n v="11887"/>
    <s v="43956Москва Восток"/>
    <x v="3"/>
    <n v="98.092592372062455"/>
    <n v="5864621.0100000016"/>
    <n v="39.057058483820946"/>
    <n v="20481873.069230769"/>
  </r>
  <r>
    <x v="17"/>
    <x v="13"/>
    <n v="188662.5"/>
    <n v="18784000.5"/>
    <n v="13568684.673999999"/>
    <n v="349844.36153846153"/>
    <n v="54"/>
    <n v="11522"/>
    <n v="10803"/>
    <s v="43964Москва Восток"/>
    <x v="1"/>
    <n v="98.137540714298524"/>
    <n v="5215315.8260000013"/>
    <n v="38.436414076255083"/>
    <n v="18434156.138461538"/>
  </r>
  <r>
    <x v="0"/>
    <x v="12"/>
    <n v="215277"/>
    <n v="21585316.5"/>
    <n v="16285354.714"/>
    <n v="183249.26153846155"/>
    <n v="59"/>
    <n v="13684"/>
    <n v="12690"/>
    <s v="43982Москва Запад"/>
    <x v="0"/>
    <n v="99.151046677779959"/>
    <n v="5299961.7860000003"/>
    <n v="32.544343547173661"/>
    <n v="21402067.238461539"/>
  </r>
  <r>
    <x v="18"/>
    <x v="13"/>
    <n v="248148"/>
    <n v="25519072.5"/>
    <n v="18491870.614999998"/>
    <n v="270910.05384615384"/>
    <n v="54"/>
    <n v="14823"/>
    <n v="13751"/>
    <s v="43954Москва Восток"/>
    <x v="4"/>
    <n v="98.938401645098367"/>
    <n v="7027201.8850000016"/>
    <n v="38.001573941901619"/>
    <n v="25248162.446153846"/>
  </r>
  <r>
    <x v="1"/>
    <x v="12"/>
    <n v="246414"/>
    <n v="24527245.5"/>
    <n v="18595804.535"/>
    <n v="282204.5230769231"/>
    <n v="54"/>
    <n v="15030"/>
    <n v="13956"/>
    <s v="43981Москва Запад"/>
    <x v="0"/>
    <n v="98.849424314373493"/>
    <n v="5931440.9649999999"/>
    <n v="31.896662248929147"/>
    <n v="24245040.976923078"/>
  </r>
  <r>
    <x v="19"/>
    <x v="13"/>
    <n v="216498"/>
    <n v="22126444.5"/>
    <n v="16128268.832"/>
    <n v="389877.53846153844"/>
    <n v="60"/>
    <n v="13406"/>
    <n v="12518"/>
    <s v="43957Москва Восток"/>
    <x v="3"/>
    <n v="98.237956674595679"/>
    <n v="5998175.6679999996"/>
    <n v="37.190449455424847"/>
    <n v="21736566.96153846"/>
  </r>
  <r>
    <x v="20"/>
    <x v="13"/>
    <n v="275793"/>
    <n v="26806626"/>
    <n v="20508194.544999998"/>
    <n v="239346.81538461536"/>
    <n v="54"/>
    <n v="16221"/>
    <n v="15065"/>
    <s v="43974Москва Восток"/>
    <x v="2"/>
    <n v="99.107135618691373"/>
    <n v="6298431.4550000019"/>
    <n v="30.711779338642909"/>
    <n v="26567279.184615385"/>
  </r>
  <r>
    <x v="2"/>
    <x v="12"/>
    <n v="199753.5"/>
    <n v="20535733.5"/>
    <n v="15173462.744000001"/>
    <n v="257491.36923076925"/>
    <n v="54"/>
    <n v="12854"/>
    <n v="11954"/>
    <s v="43979Москва Запад"/>
    <x v="0"/>
    <n v="98.746130157801431"/>
    <n v="5362270.7559999991"/>
    <n v="35.33979584271485"/>
    <n v="20278242.13076923"/>
  </r>
  <r>
    <x v="21"/>
    <x v="13"/>
    <n v="192948"/>
    <n v="19806927"/>
    <n v="14358653.389999999"/>
    <n v="319377.7946153846"/>
    <n v="54"/>
    <n v="12336"/>
    <n v="11519"/>
    <s v="43976Москва Восток"/>
    <x v="0"/>
    <n v="98.387544950231884"/>
    <n v="5448273.6100000013"/>
    <n v="37.944182243401876"/>
    <n v="19487549.205384616"/>
  </r>
  <r>
    <x v="22"/>
    <x v="13"/>
    <n v="206038.5"/>
    <n v="21740460"/>
    <n v="15789926.042999998"/>
    <n v="115102.03846153845"/>
    <n v="54"/>
    <n v="12817"/>
    <n v="11865"/>
    <s v="43951Москва Восток"/>
    <x v="4"/>
    <n v="99.47056300344363"/>
    <n v="5950533.9570000023"/>
    <n v="37.685635390534316"/>
    <n v="21625357.96153846"/>
  </r>
  <r>
    <x v="23"/>
    <x v="13"/>
    <n v="231559.5"/>
    <n v="23443725"/>
    <n v="17121204.866"/>
    <n v="269535.72538461542"/>
    <n v="54"/>
    <n v="13832"/>
    <n v="12864"/>
    <s v="43961Москва Восток"/>
    <x v="3"/>
    <n v="98.850286268992591"/>
    <n v="6322520.1339999996"/>
    <n v="36.928009351465228"/>
    <n v="23174189.274615385"/>
  </r>
  <r>
    <x v="24"/>
    <x v="13"/>
    <n v="225076.5"/>
    <n v="22846078.5"/>
    <n v="16722171.227"/>
    <n v="479024.68461538455"/>
    <n v="54"/>
    <n v="13563"/>
    <n v="12604"/>
    <s v="43959Москва Восток"/>
    <x v="3"/>
    <n v="97.903252041196538"/>
    <n v="6123907.273"/>
    <n v="36.621484075657591"/>
    <n v="22367053.815384615"/>
  </r>
  <r>
    <x v="25"/>
    <x v="13"/>
    <n v="209415"/>
    <n v="21463023"/>
    <n v="15847839.739"/>
    <n v="521163.87692307692"/>
    <n v="15"/>
    <n v="12743"/>
    <n v="11858"/>
    <s v="43958Москва Восток"/>
    <x v="3"/>
    <n v="97.571805812615125"/>
    <n v="5615183.2609999999"/>
    <n v="35.431852880122058"/>
    <n v="20941859.123076923"/>
  </r>
  <r>
    <x v="26"/>
    <x v="13"/>
    <n v="193719"/>
    <n v="19071117"/>
    <n v="14541424.877999999"/>
    <n v="304806.9854230769"/>
    <n v="15"/>
    <n v="12211"/>
    <n v="11427"/>
    <s v="43975Москва Восток"/>
    <x v="2"/>
    <n v="98.401735014141664"/>
    <n v="4529692.1220000014"/>
    <n v="31.150263196373967"/>
    <n v="18766310.014576923"/>
  </r>
  <r>
    <x v="8"/>
    <x v="14"/>
    <n v="12250.5"/>
    <n v="981519"/>
    <n v="867080.68200000003"/>
    <n v="102160.21538461538"/>
    <n v="54"/>
    <n v="659"/>
    <n v="575"/>
    <s v="43950Новосибирск"/>
    <x v="4"/>
    <n v="89.591621213179224"/>
    <n v="114438.31799999997"/>
    <n v="13.198116435489906"/>
    <n v="879358.78461538465"/>
  </r>
  <r>
    <x v="16"/>
    <x v="14"/>
    <n v="12541.5"/>
    <n v="992541"/>
    <n v="874678.696"/>
    <n v="83886.676923076913"/>
    <n v="54"/>
    <n v="636"/>
    <n v="547"/>
    <s v="43949Новосибирск"/>
    <x v="4"/>
    <n v="91.548291010338431"/>
    <n v="117862.304"/>
    <n v="13.474925654299918"/>
    <n v="908654.32307692314"/>
  </r>
  <r>
    <x v="0"/>
    <x v="13"/>
    <n v="206758.5"/>
    <n v="20717248.5"/>
    <n v="15667372.685999999"/>
    <n v="180007.08753846152"/>
    <n v="54"/>
    <n v="13106"/>
    <n v="12164"/>
    <s v="43982Москва Восток"/>
    <x v="0"/>
    <n v="99.131124543211129"/>
    <n v="5049875.8140000012"/>
    <n v="32.231797348590888"/>
    <n v="20537241.412461538"/>
  </r>
  <r>
    <x v="1"/>
    <x v="13"/>
    <n v="244734"/>
    <n v="24151980"/>
    <n v="18429449.488000002"/>
    <n v="303444.36538461538"/>
    <n v="16"/>
    <n v="14590"/>
    <n v="13551"/>
    <s v="43981Москва Восток"/>
    <x v="0"/>
    <n v="98.743604601425574"/>
    <n v="5722530.5119999982"/>
    <n v="31.051011674147507"/>
    <n v="23848535.634615384"/>
  </r>
  <r>
    <x v="2"/>
    <x v="13"/>
    <n v="191641.5"/>
    <n v="19549036.5"/>
    <n v="14481164.23"/>
    <n v="266079.27846153843"/>
    <n v="17"/>
    <n v="12409"/>
    <n v="11582"/>
    <s v="43979Москва Восток"/>
    <x v="0"/>
    <n v="98.638913593201707"/>
    <n v="5067872.2699999996"/>
    <n v="34.996304092050195"/>
    <n v="19282957.221538462"/>
  </r>
  <r>
    <x v="3"/>
    <x v="14"/>
    <n v="16368"/>
    <n v="1316350.5"/>
    <n v="1092945.2830000001"/>
    <n v="175846.6446153846"/>
    <n v="16"/>
    <n v="920"/>
    <n v="818"/>
    <s v="43967Новосибирск"/>
    <x v="1"/>
    <n v="86.641350870046807"/>
    <n v="223405.21699999995"/>
    <n v="20.440658876058293"/>
    <n v="1140503.8553846155"/>
  </r>
  <r>
    <x v="4"/>
    <x v="14"/>
    <n v="14427"/>
    <n v="1126810.5"/>
    <n v="963035.41399999999"/>
    <n v="202056.34519230769"/>
    <n v="15"/>
    <n v="857"/>
    <n v="757"/>
    <s v="43970Новосибирск"/>
    <x v="2"/>
    <n v="82.068294074974659"/>
    <n v="163775.08600000001"/>
    <n v="17.006133276008477"/>
    <n v="924754.15480769228"/>
  </r>
  <r>
    <x v="5"/>
    <x v="14"/>
    <n v="13440"/>
    <n v="1157529"/>
    <n v="935379.42299999984"/>
    <n v="111375.6648"/>
    <n v="15"/>
    <n v="859"/>
    <n v="746"/>
    <s v="43968Новосибирск"/>
    <x v="1"/>
    <n v="90.378153393997039"/>
    <n v="222149.57700000016"/>
    <n v="23.749675429838934"/>
    <n v="1046153.3352"/>
  </r>
  <r>
    <x v="6"/>
    <x v="14"/>
    <n v="11745"/>
    <n v="955801.5"/>
    <n v="795942.652"/>
    <n v="165952.05877692305"/>
    <n v="15"/>
    <n v="654"/>
    <n v="570"/>
    <s v="43960Новосибирск"/>
    <x v="3"/>
    <n v="82.637392933896521"/>
    <n v="159858.848"/>
    <n v="20.084216821188772"/>
    <n v="789849.44122307701"/>
  </r>
  <r>
    <x v="7"/>
    <x v="14"/>
    <n v="11062.5"/>
    <n v="906343.5"/>
    <n v="762082.74899999995"/>
    <n v="125305.56399230768"/>
    <n v="7"/>
    <n v="622"/>
    <n v="538"/>
    <s v="43955Новосибирск"/>
    <x v="3"/>
    <n v="86.174605544993966"/>
    <n v="144260.75100000005"/>
    <n v="18.929801414518053"/>
    <n v="781037.93600769236"/>
  </r>
  <r>
    <x v="9"/>
    <x v="14"/>
    <n v="10018.5"/>
    <n v="816859.5"/>
    <n v="697541.2969999999"/>
    <n v="106508.82307692307"/>
    <n v="15"/>
    <n v="567"/>
    <n v="493"/>
    <s v="43953Новосибирск"/>
    <x v="4"/>
    <n v="86.961182054328432"/>
    <n v="119318.2030000001"/>
    <n v="17.105539630867206"/>
    <n v="710350.67692307697"/>
  </r>
  <r>
    <x v="10"/>
    <x v="15"/>
    <n v="10437"/>
    <n v="833815.5"/>
    <n v="737888.36599999992"/>
    <n v="39424.853846153841"/>
    <n v="15"/>
    <n v="577"/>
    <n v="389"/>
    <s v="43977Тюмень"/>
    <x v="0"/>
    <n v="95.271753302001002"/>
    <n v="95927.134000000078"/>
    <n v="13.000223125892202"/>
    <n v="794390.64615384617"/>
  </r>
  <r>
    <x v="11"/>
    <x v="14"/>
    <n v="13644"/>
    <n v="1134444"/>
    <n v="971710.87099999993"/>
    <n v="291527.8831384615"/>
    <n v="18"/>
    <n v="721"/>
    <n v="625"/>
    <s v="43952Новосибирск"/>
    <x v="4"/>
    <n v="74.302135395095618"/>
    <n v="162733.12900000007"/>
    <n v="16.747073008715994"/>
    <n v="842916.1168615385"/>
  </r>
  <r>
    <x v="12"/>
    <x v="14"/>
    <n v="13443"/>
    <n v="1092277.5"/>
    <n v="921493.48300000001"/>
    <n v="218151.6"/>
    <n v="17"/>
    <n v="750"/>
    <n v="659"/>
    <s v="43963Новосибирск"/>
    <x v="1"/>
    <n v="80.027822600026099"/>
    <n v="170784.01699999999"/>
    <n v="18.533393903557318"/>
    <n v="874125.9"/>
  </r>
  <r>
    <x v="13"/>
    <x v="14"/>
    <n v="14182.5"/>
    <n v="1172574"/>
    <n v="968784.86499999987"/>
    <n v="94547"/>
    <n v="15"/>
    <n v="888"/>
    <n v="786"/>
    <s v="43972Новосибирск"/>
    <x v="2"/>
    <n v="91.936798871542436"/>
    <n v="203789.13500000013"/>
    <n v="21.035540744125907"/>
    <n v="1078027"/>
  </r>
  <r>
    <x v="14"/>
    <x v="14"/>
    <n v="14928"/>
    <n v="1217749.5"/>
    <n v="1025585.5199999999"/>
    <n v="84618.754369230766"/>
    <n v="15"/>
    <n v="890"/>
    <n v="794"/>
    <s v="43971Новосибирск"/>
    <x v="2"/>
    <n v="93.051218303170671"/>
    <n v="192163.9800000001"/>
    <n v="18.737002059077447"/>
    <n v="1133130.7456307693"/>
  </r>
  <r>
    <x v="15"/>
    <x v="14"/>
    <n v="13941"/>
    <n v="1145575.5"/>
    <n v="974448.12600000005"/>
    <n v="152152.96544615386"/>
    <n v="15"/>
    <n v="750"/>
    <n v="658"/>
    <s v="43956Новосибирск"/>
    <x v="3"/>
    <n v="86.718207097991012"/>
    <n v="171127.37399999995"/>
    <n v="17.561465760364133"/>
    <n v="993422.53455384611"/>
  </r>
  <r>
    <x v="17"/>
    <x v="14"/>
    <n v="14643"/>
    <n v="1172691"/>
    <n v="971555.08299999998"/>
    <n v="124018.33614615384"/>
    <n v="15"/>
    <n v="854"/>
    <n v="756"/>
    <s v="43964Новосибирск"/>
    <x v="1"/>
    <n v="89.424465938072885"/>
    <n v="201135.91700000002"/>
    <n v="20.702471791812961"/>
    <n v="1048672.6638538463"/>
  </r>
  <r>
    <x v="18"/>
    <x v="14"/>
    <n v="10032"/>
    <n v="816150"/>
    <n v="698626.03299999994"/>
    <n v="97812.892307692295"/>
    <n v="18"/>
    <n v="585"/>
    <n v="502"/>
    <s v="43954Новосибирск"/>
    <x v="4"/>
    <n v="88.015329007205494"/>
    <n v="117523.96700000006"/>
    <n v="16.822156840525302"/>
    <n v="718337.10769230768"/>
  </r>
  <r>
    <x v="19"/>
    <x v="14"/>
    <n v="12468"/>
    <n v="1016566.5"/>
    <n v="858367.60399999993"/>
    <n v="88833.638169230762"/>
    <n v="18"/>
    <n v="701"/>
    <n v="611"/>
    <s v="43957Новосибирск"/>
    <x v="3"/>
    <n v="91.261404131531904"/>
    <n v="158198.89600000007"/>
    <n v="18.430203477250533"/>
    <n v="927732.86183076922"/>
  </r>
  <r>
    <x v="20"/>
    <x v="14"/>
    <n v="17943"/>
    <n v="1457391"/>
    <n v="1194154.7659999998"/>
    <n v="124621.03076923077"/>
    <n v="15"/>
    <n v="1031"/>
    <n v="918"/>
    <s v="43974Новосибирск"/>
    <x v="2"/>
    <n v="91.449032499224245"/>
    <n v="263236.23400000017"/>
    <n v="22.043728459230568"/>
    <n v="1332769.9692307692"/>
  </r>
  <r>
    <x v="21"/>
    <x v="14"/>
    <n v="15807"/>
    <n v="1326705"/>
    <n v="1070563.6439999999"/>
    <n v="123343.24153846155"/>
    <n v="15"/>
    <n v="989"/>
    <n v="887"/>
    <s v="43976Новосибирск"/>
    <x v="0"/>
    <n v="90.703039369078923"/>
    <n v="256141.35600000015"/>
    <n v="23.925841068445642"/>
    <n v="1203361.7584615385"/>
  </r>
  <r>
    <x v="22"/>
    <x v="14"/>
    <n v="11976"/>
    <n v="1004511"/>
    <n v="861334.61399999994"/>
    <n v="20847.353846153845"/>
    <n v="15"/>
    <n v="644"/>
    <n v="550"/>
    <s v="43951Новосибирск"/>
    <x v="4"/>
    <n v="97.924626624680684"/>
    <n v="143176.38600000006"/>
    <n v="16.622620718224155"/>
    <n v="983663.64615384617"/>
  </r>
  <r>
    <x v="23"/>
    <x v="14"/>
    <n v="14566.5"/>
    <n v="1216557"/>
    <n v="1013050.3829999999"/>
    <n v="102510.40189230769"/>
    <n v="15"/>
    <n v="792"/>
    <n v="695"/>
    <s v="43961Новосибирск"/>
    <x v="3"/>
    <n v="91.573727996936626"/>
    <n v="203506.61700000009"/>
    <n v="20.088499092941962"/>
    <n v="1114046.5981076923"/>
  </r>
  <r>
    <x v="24"/>
    <x v="14"/>
    <n v="12976.5"/>
    <n v="1046848.5"/>
    <n v="892743.74599999993"/>
    <n v="396844.24095384614"/>
    <n v="18"/>
    <n v="703"/>
    <n v="609"/>
    <s v="43959Новосибирск"/>
    <x v="3"/>
    <n v="62.091530822860598"/>
    <n v="154104.75400000007"/>
    <n v="17.261924789781734"/>
    <n v="650004.25904615386"/>
  </r>
  <r>
    <x v="25"/>
    <x v="14"/>
    <n v="11719.5"/>
    <n v="965880"/>
    <n v="809986.38600000006"/>
    <n v="106745.03623846154"/>
    <n v="18"/>
    <n v="676"/>
    <n v="591"/>
    <s v="43958Новосибирск"/>
    <x v="3"/>
    <n v="88.948416341733804"/>
    <n v="155893.61399999994"/>
    <n v="19.246448668089087"/>
    <n v="859134.9637615385"/>
  </r>
  <r>
    <x v="26"/>
    <x v="14"/>
    <n v="17197.5"/>
    <n v="1386262.5"/>
    <n v="1130117.3810000001"/>
    <n v="121581.84923076924"/>
    <n v="15"/>
    <n v="1006"/>
    <n v="904"/>
    <s v="43975Новосибирск"/>
    <x v="2"/>
    <n v="91.229521881262073"/>
    <n v="256145.11899999995"/>
    <n v="22.665355237112305"/>
    <n v="1264680.6507692307"/>
  </r>
  <r>
    <x v="10"/>
    <x v="14"/>
    <n v="14419.5"/>
    <n v="1210456.5"/>
    <n v="970917.12399999995"/>
    <n v="88147.13846153846"/>
    <n v="9"/>
    <n v="914"/>
    <n v="804"/>
    <s v="43977Новосибирск"/>
    <x v="0"/>
    <n v="92.717859876704495"/>
    <n v="239539.37600000005"/>
    <n v="24.671454450524248"/>
    <n v="1122309.3615384616"/>
  </r>
  <r>
    <x v="27"/>
    <x v="0"/>
    <n v="7816.5"/>
    <n v="636345"/>
    <n v="550528.66300000006"/>
    <n v="190344.3008"/>
    <n v="7"/>
    <n v="453"/>
    <n v="370"/>
    <s v="43983Самара"/>
    <x v="5"/>
    <n v="70.087876733532923"/>
    <n v="85816.336999999941"/>
    <n v="15.587987105405251"/>
    <n v="446000.69920000003"/>
  </r>
  <r>
    <x v="0"/>
    <x v="16"/>
    <n v="6409.5"/>
    <n v="493893"/>
    <n v="459762.61999999994"/>
    <n v="28040.97692307692"/>
    <n v="15"/>
    <n v="345"/>
    <n v="255"/>
    <s v="43982Томск"/>
    <x v="0"/>
    <n v="94.32245913121325"/>
    <n v="34130.380000000063"/>
    <n v="7.4234786638374528"/>
    <n v="465852.0230769231"/>
  </r>
  <r>
    <x v="1"/>
    <x v="15"/>
    <n v="11220"/>
    <n v="928675.5"/>
    <n v="802403.80799999996"/>
    <n v="136423.60523076923"/>
    <n v="7"/>
    <n v="532"/>
    <n v="449"/>
    <s v="43981Тюмень"/>
    <x v="0"/>
    <n v="85.309873553165843"/>
    <n v="126271.69200000004"/>
    <n v="15.736676563728377"/>
    <n v="792251.89476923074"/>
  </r>
  <r>
    <x v="28"/>
    <x v="0"/>
    <n v="8350.5"/>
    <n v="651237"/>
    <n v="601485.12600000005"/>
    <n v="83014.635053846156"/>
    <n v="20"/>
    <n v="400"/>
    <n v="329"/>
    <s v="43980Самара"/>
    <x v="0"/>
    <n v="87.252776630651184"/>
    <n v="49751.873999999953"/>
    <n v="8.2715052873975718"/>
    <n v="568222.36494615383"/>
  </r>
  <r>
    <x v="2"/>
    <x v="15"/>
    <n v="8428.5"/>
    <n v="694669.5"/>
    <n v="594994.696"/>
    <n v="42699.38461538461"/>
    <n v="21"/>
    <n v="420"/>
    <n v="347"/>
    <s v="43979Тюмень"/>
    <x v="0"/>
    <n v="93.853280644193447"/>
    <n v="99674.804000000004"/>
    <n v="16.752217233210427"/>
    <n v="651970.11538461538"/>
  </r>
  <r>
    <x v="29"/>
    <x v="1"/>
    <n v="32817"/>
    <n v="3015751.5"/>
    <n v="2415980.7719999999"/>
    <n v="346048.63569230767"/>
    <n v="6"/>
    <n v="2079"/>
    <n v="1893"/>
    <s v="43978Кемерово"/>
    <x v="0"/>
    <n v="88.525293423801415"/>
    <n v="599770.72800000012"/>
    <n v="24.825144924621949"/>
    <n v="2669702.8643076923"/>
  </r>
  <r>
    <x v="30"/>
    <x v="1"/>
    <n v="36031.5"/>
    <n v="3091069.5"/>
    <n v="2549333.4129999997"/>
    <n v="289900.09384615382"/>
    <n v="21"/>
    <n v="2046"/>
    <n v="1853"/>
    <s v="43973Кемерово"/>
    <x v="2"/>
    <n v="90.621366040260369"/>
    <n v="541736.08700000029"/>
    <n v="21.250107351101523"/>
    <n v="2801169.4061538461"/>
  </r>
  <r>
    <x v="0"/>
    <x v="17"/>
    <n v="5127"/>
    <n v="468835.5"/>
    <n v="412625.88699999999"/>
    <n v="8642.376923076923"/>
    <n v="18"/>
    <n v="261"/>
    <n v="188"/>
    <s v="43982Уфа"/>
    <x v="0"/>
    <n v="98.156629153919255"/>
    <n v="56209.613000000012"/>
    <n v="13.62241555145085"/>
    <n v="460193.12307692308"/>
  </r>
  <r>
    <x v="31"/>
    <x v="1"/>
    <n v="27187.5"/>
    <n v="2479396.5"/>
    <n v="1950422.9030000002"/>
    <n v="381635.95355384616"/>
    <n v="18"/>
    <n v="1597"/>
    <n v="1457"/>
    <s v="43962Кемерово"/>
    <x v="1"/>
    <n v="84.607707821082826"/>
    <n v="528973.59699999983"/>
    <n v="27.120969313186936"/>
    <n v="2097760.5464461539"/>
  </r>
  <r>
    <x v="1"/>
    <x v="14"/>
    <n v="20688"/>
    <n v="1773154.5"/>
    <n v="1458979.4909999999"/>
    <n v="98432.213407692296"/>
    <n v="21"/>
    <n v="1216"/>
    <n v="1101"/>
    <s v="43981Новосибирск"/>
    <x v="0"/>
    <n v="94.448751453542698"/>
    <n v="314175.00900000008"/>
    <n v="21.533887963336703"/>
    <n v="1674722.2865923077"/>
  </r>
  <r>
    <x v="2"/>
    <x v="14"/>
    <n v="15678"/>
    <n v="1387443"/>
    <n v="1121336.507"/>
    <n v="101620.2923076923"/>
    <n v="21"/>
    <n v="1020"/>
    <n v="911"/>
    <s v="43979Новосибирск"/>
    <x v="0"/>
    <n v="92.675714079231199"/>
    <n v="266106.49300000002"/>
    <n v="23.731189641897572"/>
    <n v="1285822.7076923077"/>
  </r>
  <r>
    <x v="32"/>
    <x v="1"/>
    <n v="31329"/>
    <n v="2826379.5"/>
    <n v="2229453.5079999999"/>
    <n v="331756.18072307692"/>
    <n v="21"/>
    <n v="1834"/>
    <n v="1660"/>
    <s v="43969Кемерово"/>
    <x v="2"/>
    <n v="88.262150191682437"/>
    <n v="596925.99200000009"/>
    <n v="26.774543172039095"/>
    <n v="2494623.3192769233"/>
  </r>
  <r>
    <x v="33"/>
    <x v="1"/>
    <n v="29658"/>
    <n v="2703132"/>
    <n v="2160539.9959999998"/>
    <n v="312856.16153846151"/>
    <n v="21"/>
    <n v="1706"/>
    <n v="1548"/>
    <s v="43965Кемерово"/>
    <x v="1"/>
    <n v="88.42616041175711"/>
    <n v="542592.00400000019"/>
    <n v="25.113721801241777"/>
    <n v="2390275.8384615383"/>
  </r>
  <r>
    <x v="34"/>
    <x v="1"/>
    <n v="34150.5"/>
    <n v="3038293.5"/>
    <n v="2442084.5610000002"/>
    <n v="277257.14947692305"/>
    <n v="7"/>
    <n v="1926"/>
    <n v="1742"/>
    <s v="43966Кемерово"/>
    <x v="1"/>
    <n v="90.87457648588186"/>
    <n v="596208.93899999978"/>
    <n v="24.413935066845529"/>
    <n v="2761036.350523077"/>
  </r>
  <r>
    <x v="27"/>
    <x v="1"/>
    <n v="31947"/>
    <n v="2945035.5"/>
    <n v="2320195.4450000003"/>
    <n v="383761.6669230769"/>
    <n v="20"/>
    <n v="2025"/>
    <n v="1849"/>
    <s v="43983Кемерово"/>
    <x v="5"/>
    <n v="86.96920064552441"/>
    <n v="624840.0549999997"/>
    <n v="26.930492271524979"/>
    <n v="2561273.8330769232"/>
  </r>
  <r>
    <x v="0"/>
    <x v="15"/>
    <n v="10416"/>
    <n v="866023.5"/>
    <n v="744833.00199999998"/>
    <n v="19998.63846153846"/>
    <n v="31"/>
    <n v="530"/>
    <n v="447"/>
    <s v="43982Тюмень"/>
    <x v="0"/>
    <n v="97.690751063736897"/>
    <n v="121190.49800000002"/>
    <n v="16.270828182234602"/>
    <n v="846024.86153846153"/>
  </r>
  <r>
    <x v="28"/>
    <x v="1"/>
    <n v="35431.5"/>
    <n v="3193167"/>
    <n v="2545757.0549999997"/>
    <n v="202281.06923076924"/>
    <n v="31"/>
    <n v="2111"/>
    <n v="1917"/>
    <s v="43980Кемерово"/>
    <x v="0"/>
    <n v="93.665189787105746"/>
    <n v="647409.9450000003"/>
    <n v="25.430939834908965"/>
    <n v="2990885.9307692307"/>
  </r>
  <r>
    <x v="29"/>
    <x v="2"/>
    <n v="78544.5"/>
    <n v="6701083.5"/>
    <n v="5109499.6169999996"/>
    <n v="76226.26923076922"/>
    <n v="31"/>
    <n v="5330"/>
    <n v="4977"/>
    <s v="43978Екатеринбург"/>
    <x v="0"/>
    <n v="98.862478445004172"/>
    <n v="1591583.8830000004"/>
    <n v="31.149505867552751"/>
    <n v="6624857.230769231"/>
  </r>
  <r>
    <x v="30"/>
    <x v="2"/>
    <n v="97963.5"/>
    <n v="7728465"/>
    <n v="6415904.9240000006"/>
    <n v="150138.82307692309"/>
    <n v="18"/>
    <n v="5965"/>
    <n v="5533"/>
    <s v="43973Екатеринбург"/>
    <x v="2"/>
    <n v="98.05732673853187"/>
    <n v="1312560.0759999994"/>
    <n v="20.457910326727269"/>
    <n v="7578326.1769230766"/>
  </r>
  <r>
    <x v="27"/>
    <x v="2"/>
    <n v="77269.5"/>
    <n v="6829921.5"/>
    <n v="5152925.182"/>
    <n v="219200.11557692307"/>
    <n v="31"/>
    <n v="5468"/>
    <n v="5081"/>
    <s v="43983Екатеринбург"/>
    <x v="5"/>
    <n v="96.790590996149476"/>
    <n v="1676996.318"/>
    <n v="32.544550110256189"/>
    <n v="6610721.3844230771"/>
  </r>
  <r>
    <x v="0"/>
    <x v="14"/>
    <n v="16143"/>
    <n v="1423410"/>
    <n v="1183524.9380000001"/>
    <n v="41938.950392307692"/>
    <n v="31"/>
    <n v="1029"/>
    <n v="925"/>
    <s v="43982Новосибирск"/>
    <x v="0"/>
    <n v="97.05362823133828"/>
    <n v="239885.06199999992"/>
    <n v="20.268695174718822"/>
    <n v="1381471.0496076923"/>
  </r>
  <r>
    <x v="31"/>
    <x v="2"/>
    <n v="72220.5"/>
    <n v="6398719.5"/>
    <n v="4782829.6060000006"/>
    <n v="186502.14615384614"/>
    <n v="31"/>
    <n v="4826"/>
    <n v="4483"/>
    <s v="43962Екатеринбург"/>
    <x v="1"/>
    <n v="97.085320802797398"/>
    <n v="1615889.8939999994"/>
    <n v="33.785228141368144"/>
    <n v="6212217.3538461542"/>
  </r>
  <r>
    <x v="32"/>
    <x v="2"/>
    <n v="78058.5"/>
    <n v="6609714"/>
    <n v="5024858.7929999996"/>
    <n v="140406.07692307691"/>
    <n v="31"/>
    <n v="5165"/>
    <n v="4813"/>
    <s v="43969Екатеринбург"/>
    <x v="2"/>
    <n v="97.875761690701339"/>
    <n v="1584855.2070000004"/>
    <n v="31.540293414967625"/>
    <n v="6469307.923076923"/>
  </r>
  <r>
    <x v="33"/>
    <x v="2"/>
    <n v="70498.5"/>
    <n v="6053649"/>
    <n v="4580254.1549999993"/>
    <n v="131801.93944615382"/>
    <n v="10"/>
    <n v="4695"/>
    <n v="4372"/>
    <s v="43965Екатеринбург"/>
    <x v="1"/>
    <n v="97.822768722696779"/>
    <n v="1473394.8450000007"/>
    <n v="32.168408021454013"/>
    <n v="5921847.0605538459"/>
  </r>
  <r>
    <x v="34"/>
    <x v="2"/>
    <n v="78961.5"/>
    <n v="6876454.5"/>
    <n v="5258162.2879999997"/>
    <n v="162133.18461538461"/>
    <n v="10"/>
    <n v="5184"/>
    <n v="4778"/>
    <s v="43966Екатеринбург"/>
    <x v="1"/>
    <n v="97.642197958040953"/>
    <n v="1618292.2120000003"/>
    <n v="30.776764264070206"/>
    <n v="6714321.3153846152"/>
  </r>
  <r>
    <x v="29"/>
    <x v="3"/>
    <n v="12490.5"/>
    <n v="1054798.5"/>
    <n v="878389.06499999994"/>
    <n v="67454.765369230765"/>
    <n v="10"/>
    <n v="757"/>
    <n v="660"/>
    <s v="43978Тольятти"/>
    <x v="0"/>
    <n v="93.604961955365809"/>
    <n v="176409.43500000006"/>
    <n v="20.083291337421201"/>
    <n v="987343.73463076924"/>
  </r>
  <r>
    <x v="30"/>
    <x v="3"/>
    <n v="18036"/>
    <n v="1455049.5"/>
    <n v="1301439.284"/>
    <n v="69189.123076923075"/>
    <n v="10"/>
    <n v="965"/>
    <n v="861"/>
    <s v="43973Тольятти"/>
    <x v="2"/>
    <n v="95.244895580739822"/>
    <n v="153610.21600000001"/>
    <n v="11.803102756194351"/>
    <n v="1385860.3769230768"/>
  </r>
  <r>
    <x v="27"/>
    <x v="3"/>
    <n v="11416.5"/>
    <n v="1007742"/>
    <n v="815296.88"/>
    <n v="145147.84546153847"/>
    <n v="31"/>
    <n v="719"/>
    <n v="627"/>
    <s v="43983Тольятти"/>
    <x v="5"/>
    <n v="85.596725604218292"/>
    <n v="192445.12"/>
    <n v="23.604299822660916"/>
    <n v="862594.15453846147"/>
  </r>
  <r>
    <x v="31"/>
    <x v="3"/>
    <n v="9007.5"/>
    <n v="734335.5"/>
    <n v="622482.40399999998"/>
    <n v="113093.66153846154"/>
    <n v="10"/>
    <n v="494"/>
    <n v="421"/>
    <s v="43962Тольятти"/>
    <x v="1"/>
    <n v="84.599183678514578"/>
    <n v="111853.09600000002"/>
    <n v="17.968876755590994"/>
    <n v="621241.83846153843"/>
  </r>
  <r>
    <x v="28"/>
    <x v="2"/>
    <n v="87552"/>
    <n v="7387116"/>
    <n v="5815890.3319999995"/>
    <n v="161811.89230769229"/>
    <n v="10"/>
    <n v="5751"/>
    <n v="5319"/>
    <s v="43980Екатеринбург"/>
    <x v="0"/>
    <n v="97.809539036510429"/>
    <n v="1571225.6680000005"/>
    <n v="27.016081430470834"/>
    <n v="7225304.1076923078"/>
  </r>
  <r>
    <x v="32"/>
    <x v="3"/>
    <n v="11680.5"/>
    <n v="936427.5"/>
    <n v="813406.68400000001"/>
    <n v="117272.7846153846"/>
    <n v="10"/>
    <n v="645"/>
    <n v="565"/>
    <s v="43969Тольятти"/>
    <x v="2"/>
    <n v="87.476576177506033"/>
    <n v="123020.81599999999"/>
    <n v="15.124146189091309"/>
    <n v="819154.71538461535"/>
  </r>
  <r>
    <x v="33"/>
    <x v="3"/>
    <n v="12037.5"/>
    <n v="981564"/>
    <n v="877726.201"/>
    <n v="69249.011815384612"/>
    <n v="10"/>
    <n v="627"/>
    <n v="545"/>
    <s v="43965Тольятти"/>
    <x v="1"/>
    <n v="92.945033455242381"/>
    <n v="103837.799"/>
    <n v="11.830317800892445"/>
    <n v="912314.98818461539"/>
  </r>
  <r>
    <x v="34"/>
    <x v="3"/>
    <n v="14421"/>
    <n v="1150579.5"/>
    <n v="1038033.7869999999"/>
    <n v="68487.358569230768"/>
    <n v="20"/>
    <n v="743"/>
    <n v="652"/>
    <s v="43966Тольятти"/>
    <x v="1"/>
    <n v="94.047577019299339"/>
    <n v="112545.71300000011"/>
    <n v="10.842201324223382"/>
    <n v="1082092.1414307691"/>
  </r>
  <r>
    <x v="28"/>
    <x v="3"/>
    <n v="14823"/>
    <n v="1273464"/>
    <n v="1068326.9369999999"/>
    <n v="76299.023384615386"/>
    <n v="20"/>
    <n v="873"/>
    <n v="770"/>
    <s v="43980Тольятти"/>
    <x v="0"/>
    <n v="94.008544930628958"/>
    <n v="205137.06300000008"/>
    <n v="19.201712125321059"/>
    <n v="1197164.9766153847"/>
  </r>
  <r>
    <x v="29"/>
    <x v="4"/>
    <n v="31257"/>
    <n v="2924133"/>
    <n v="2311405.017"/>
    <n v="148582.33846153846"/>
    <n v="20"/>
    <n v="2079"/>
    <n v="1856"/>
    <s v="43978Нижний Новгород"/>
    <x v="0"/>
    <n v="94.918755800042661"/>
    <n v="612727.98300000001"/>
    <n v="26.50889733705203"/>
    <n v="2775550.6615384617"/>
  </r>
  <r>
    <x v="30"/>
    <x v="4"/>
    <n v="38074.5"/>
    <n v="3414180"/>
    <n v="2805831.5209999997"/>
    <n v="124540.74078461538"/>
    <n v="19"/>
    <n v="2306"/>
    <n v="2054"/>
    <s v="43973Нижний Новгород"/>
    <x v="2"/>
    <n v="96.352250297740156"/>
    <n v="608348.47900000028"/>
    <n v="21.681575477603324"/>
    <n v="3289639.2592153847"/>
  </r>
  <r>
    <x v="27"/>
    <x v="4"/>
    <n v="32170.5"/>
    <n v="3013512"/>
    <n v="2355616.679"/>
    <n v="219429.2774153846"/>
    <n v="19"/>
    <n v="2136"/>
    <n v="1899"/>
    <s v="43983Нижний Новгород"/>
    <x v="5"/>
    <n v="92.718486688774277"/>
    <n v="657895.321"/>
    <n v="27.928793630349396"/>
    <n v="2794082.7225846155"/>
  </r>
  <r>
    <x v="31"/>
    <x v="4"/>
    <n v="42397.5"/>
    <n v="3911979"/>
    <n v="3086459.8370000003"/>
    <n v="164514.63076923075"/>
    <n v="19"/>
    <n v="2530"/>
    <n v="2270"/>
    <s v="43962Нижний Новгород"/>
    <x v="1"/>
    <n v="95.794593202846158"/>
    <n v="825519.16299999971"/>
    <n v="26.746473519720048"/>
    <n v="3747464.3692307691"/>
  </r>
  <r>
    <x v="32"/>
    <x v="4"/>
    <n v="28668"/>
    <n v="2588148"/>
    <n v="2042294.1669999999"/>
    <n v="160977.42935384615"/>
    <n v="19"/>
    <n v="1858"/>
    <n v="1648"/>
    <s v="43969Нижний Новгород"/>
    <x v="2"/>
    <n v="93.780207725607411"/>
    <n v="545853.8330000001"/>
    <n v="26.727483328311347"/>
    <n v="2427170.5706461538"/>
  </r>
  <r>
    <x v="33"/>
    <x v="4"/>
    <n v="27411"/>
    <n v="2441520"/>
    <n v="1933378.3459999997"/>
    <n v="141658.27661538462"/>
    <n v="20"/>
    <n v="1675"/>
    <n v="1475"/>
    <s v="43965Нижний Новгород"/>
    <x v="1"/>
    <n v="94.197947319072355"/>
    <n v="508141.65400000033"/>
    <n v="26.282577078164937"/>
    <n v="2299861.7233846155"/>
  </r>
  <r>
    <x v="34"/>
    <x v="4"/>
    <n v="32854.5"/>
    <n v="2949078"/>
    <n v="2391958.463"/>
    <n v="129383.86666153846"/>
    <n v="129"/>
    <n v="1940"/>
    <n v="1715"/>
    <s v="43966Нижний Новгород"/>
    <x v="1"/>
    <n v="95.612735008652251"/>
    <n v="557119.53700000001"/>
    <n v="23.291354997078813"/>
    <n v="2819694.1333384616"/>
  </r>
  <r>
    <x v="28"/>
    <x v="4"/>
    <n v="35346"/>
    <n v="3258054"/>
    <n v="2595610.66"/>
    <n v="195198.78461538462"/>
    <n v="129"/>
    <n v="2249"/>
    <n v="2000"/>
    <s v="43980Нижний Новгород"/>
    <x v="0"/>
    <n v="94.008730837015449"/>
    <n v="662443.33999999985"/>
    <n v="25.521675889557326"/>
    <n v="3062855.2153846156"/>
  </r>
  <r>
    <x v="29"/>
    <x v="5"/>
    <n v="286558.5"/>
    <n v="29256993"/>
    <n v="21169527.457000002"/>
    <n v="646741.28130000003"/>
    <n v="128"/>
    <n v="17115"/>
    <n v="15962"/>
    <s v="43978Санкт-Петербург Юг"/>
    <x v="0"/>
    <n v="97.789447188574712"/>
    <n v="8087465.5429999977"/>
    <n v="38.203335239425776"/>
    <n v="28610251.718699999"/>
  </r>
  <r>
    <x v="30"/>
    <x v="5"/>
    <n v="304092"/>
    <n v="29465769"/>
    <n v="22276452.264999997"/>
    <n v="570447.6369538462"/>
    <n v="129"/>
    <n v="17088"/>
    <n v="15804"/>
    <s v="43973Санкт-Петербург Юг"/>
    <x v="2"/>
    <n v="98.064032752873871"/>
    <n v="7189316.7350000031"/>
    <n v="32.273167421257703"/>
    <n v="28895321.363046154"/>
  </r>
  <r>
    <x v="27"/>
    <x v="5"/>
    <n v="272926.5"/>
    <n v="27770092.5"/>
    <n v="20952913.508000001"/>
    <n v="872904.40428461542"/>
    <n v="129"/>
    <n v="16285"/>
    <n v="15130"/>
    <s v="43983Санкт-Петербург Юг"/>
    <x v="5"/>
    <n v="96.856674480703958"/>
    <n v="6817178.9919999987"/>
    <n v="32.535709124161379"/>
    <n v="26897188.095715385"/>
  </r>
  <r>
    <x v="31"/>
    <x v="5"/>
    <n v="237099"/>
    <n v="24628233.223949999"/>
    <n v="17679930.469999999"/>
    <n v="622499.33031538466"/>
    <n v="129"/>
    <n v="14043"/>
    <n v="13167"/>
    <s v="43962Санкт-Петербург Юг"/>
    <x v="1"/>
    <n v="97.47241580565337"/>
    <n v="6948302.7539499998"/>
    <n v="39.300509499967504"/>
    <n v="24005733.893634614"/>
  </r>
  <r>
    <x v="32"/>
    <x v="5"/>
    <n v="273900"/>
    <n v="27535284.147600003"/>
    <n v="19680985.969000001"/>
    <n v="764540.58792307694"/>
    <n v="129"/>
    <n v="16110"/>
    <n v="14992"/>
    <s v="43969Санкт-Петербург Юг"/>
    <x v="2"/>
    <n v="97.223414932546774"/>
    <n v="7854298.1786000021"/>
    <n v="39.908052325079133"/>
    <n v="26770743.559676927"/>
  </r>
  <r>
    <x v="33"/>
    <x v="5"/>
    <n v="274059"/>
    <n v="28181292"/>
    <n v="20493717.226"/>
    <n v="806120.19333076919"/>
    <n v="124"/>
    <n v="15804"/>
    <n v="14738"/>
    <s v="43965Санкт-Петербург Юг"/>
    <x v="1"/>
    <n v="97.139520099608035"/>
    <n v="7687574.7740000002"/>
    <n v="37.511861265690328"/>
    <n v="27375171.806669232"/>
  </r>
  <r>
    <x v="34"/>
    <x v="5"/>
    <n v="318816"/>
    <n v="32354331"/>
    <n v="23895072.432"/>
    <n v="616932.92353846144"/>
    <n v="125"/>
    <n v="17808"/>
    <n v="16486"/>
    <s v="43966Санкт-Петербург Юг"/>
    <x v="1"/>
    <n v="98.093198330886651"/>
    <n v="8459258.568"/>
    <n v="35.401686234989022"/>
    <n v="31737398.076461539"/>
  </r>
  <r>
    <x v="29"/>
    <x v="6"/>
    <n v="370012.5"/>
    <n v="39034861.5"/>
    <n v="28040467.216000002"/>
    <n v="681486.56664615381"/>
    <n v="123"/>
    <n v="21384"/>
    <n v="19897"/>
    <s v="43978Санкт-Петербург Север"/>
    <x v="0"/>
    <n v="98.254159127358108"/>
    <n v="10994394.283999998"/>
    <n v="39.209026723087383"/>
    <n v="38353374.933353849"/>
  </r>
  <r>
    <x v="30"/>
    <x v="6"/>
    <n v="393018"/>
    <n v="39498373.5"/>
    <n v="29683782.432999995"/>
    <n v="636230.32011538453"/>
    <n v="125"/>
    <n v="21427"/>
    <n v="19799"/>
    <s v="43973Санкт-Петербург Север"/>
    <x v="2"/>
    <n v="98.389224001551895"/>
    <n v="9814591.0670000054"/>
    <n v="33.063815533457579"/>
    <n v="38862143.179884613"/>
  </r>
  <r>
    <x v="27"/>
    <x v="6"/>
    <n v="349699.5"/>
    <n v="37257840.18135"/>
    <n v="27640203.134"/>
    <n v="744856.58547692304"/>
    <n v="129"/>
    <n v="20325"/>
    <n v="18935"/>
    <s v="43983Санкт-Петербург Север"/>
    <x v="5"/>
    <n v="98.000805785167955"/>
    <n v="9617637.0473500006"/>
    <n v="34.795826212722076"/>
    <n v="36512983.59587308"/>
  </r>
  <r>
    <x v="31"/>
    <x v="6"/>
    <n v="318565.5"/>
    <n v="33781581"/>
    <n v="24232690.171"/>
    <n v="605833.76570769225"/>
    <n v="125"/>
    <n v="18066"/>
    <n v="16883"/>
    <s v="43962Санкт-Петербург Север"/>
    <x v="1"/>
    <n v="98.206615120506953"/>
    <n v="9548890.8289999999"/>
    <n v="39.404996975645112"/>
    <n v="33175747.234292306"/>
  </r>
  <r>
    <x v="28"/>
    <x v="5"/>
    <n v="422965.5"/>
    <n v="41767140.105000004"/>
    <n v="32361318.846999999"/>
    <n v="525087.91538461542"/>
    <n v="125"/>
    <n v="22403"/>
    <n v="20676"/>
    <s v="43980Санкт-Петербург Юг"/>
    <x v="0"/>
    <n v="98.742820518559398"/>
    <n v="9405821.258000005"/>
    <n v="29.065012159947727"/>
    <n v="41242052.189615391"/>
  </r>
  <r>
    <x v="32"/>
    <x v="6"/>
    <n v="355081.5"/>
    <n v="36876888"/>
    <n v="26228948.559"/>
    <n v="898617.75030769221"/>
    <n v="125"/>
    <n v="20449"/>
    <n v="19060"/>
    <s v="43969Санкт-Петербург Север"/>
    <x v="2"/>
    <n v="97.563195272042222"/>
    <n v="10647939.441"/>
    <n v="40.596135285592098"/>
    <n v="35978270.249692306"/>
  </r>
  <r>
    <x v="33"/>
    <x v="6"/>
    <n v="358387.5"/>
    <n v="37963150.5"/>
    <n v="27483828.208999999"/>
    <n v="506964.83088461537"/>
    <n v="36"/>
    <n v="20247"/>
    <n v="18812"/>
    <s v="43965Санкт-Петербург Север"/>
    <x v="1"/>
    <n v="98.664587042414681"/>
    <n v="10479322.291000001"/>
    <n v="38.129048876707749"/>
    <n v="37456185.669115387"/>
  </r>
  <r>
    <x v="34"/>
    <x v="6"/>
    <n v="403261.5"/>
    <n v="42271377"/>
    <n v="31105053.390999999"/>
    <n v="571050.76427692303"/>
    <n v="36"/>
    <n v="21862"/>
    <n v="20235"/>
    <s v="43966Санкт-Петербург Север"/>
    <x v="1"/>
    <n v="98.649084073421776"/>
    <n v="11166323.609000001"/>
    <n v="35.898744389330929"/>
    <n v="41700326.235723078"/>
  </r>
  <r>
    <x v="29"/>
    <x v="7"/>
    <n v="69010.5"/>
    <n v="5985894"/>
    <n v="4624968.49"/>
    <n v="168769.33384615384"/>
    <n v="37"/>
    <n v="4951"/>
    <n v="4584"/>
    <s v="43978Волгоград"/>
    <x v="0"/>
    <n v="97.180549240495168"/>
    <n v="1360925.5099999998"/>
    <n v="29.425616908365136"/>
    <n v="5817124.6661538463"/>
  </r>
  <r>
    <x v="30"/>
    <x v="7"/>
    <n v="75820.5"/>
    <n v="5943489"/>
    <n v="5046963.6720000003"/>
    <n v="196334.07284615384"/>
    <n v="36"/>
    <n v="4857"/>
    <n v="4456"/>
    <s v="43973Волгоград"/>
    <x v="2"/>
    <n v="96.696652877692657"/>
    <n v="896525.32799999975"/>
    <n v="17.763657245520186"/>
    <n v="5747154.9271538462"/>
  </r>
  <r>
    <x v="27"/>
    <x v="7"/>
    <n v="64740"/>
    <n v="5800290"/>
    <n v="4332158.4330000002"/>
    <n v="205428.24997692305"/>
    <n v="124"/>
    <n v="4722"/>
    <n v="4352"/>
    <s v="43983Волгоград"/>
    <x v="5"/>
    <n v="96.458310705552265"/>
    <n v="1468131.5669999998"/>
    <n v="33.889147631734353"/>
    <n v="5594861.7500230772"/>
  </r>
  <r>
    <x v="31"/>
    <x v="7"/>
    <n v="59574"/>
    <n v="5178169.5"/>
    <n v="3929032.2650000001"/>
    <n v="208822.33076923079"/>
    <n v="36"/>
    <n v="4150"/>
    <n v="3838"/>
    <s v="43962Волгоград"/>
    <x v="1"/>
    <n v="95.967255788571023"/>
    <n v="1249137.2349999999"/>
    <n v="31.792491146671708"/>
    <n v="4969347.1692307694"/>
  </r>
  <r>
    <x v="28"/>
    <x v="6"/>
    <n v="524481"/>
    <n v="54172029"/>
    <n v="41382275.210999995"/>
    <n v="512623.0388076923"/>
    <n v="36"/>
    <n v="25828"/>
    <n v="23974"/>
    <s v="43980Санкт-Петербург Север"/>
    <x v="0"/>
    <n v="99.053712684810662"/>
    <n v="12789753.789000005"/>
    <n v="30.906357187437354"/>
    <n v="53659405.96119231"/>
  </r>
  <r>
    <x v="32"/>
    <x v="7"/>
    <n v="70278"/>
    <n v="5798476.5"/>
    <n v="4485664.5060000001"/>
    <n v="182019.63597692308"/>
    <n v="36"/>
    <n v="4885"/>
    <n v="4502"/>
    <s v="43969Волгоград"/>
    <x v="2"/>
    <n v="96.860905860756304"/>
    <n v="1312811.9939999999"/>
    <n v="29.266834205812536"/>
    <n v="5616456.8640230773"/>
  </r>
  <r>
    <x v="33"/>
    <x v="7"/>
    <n v="63645"/>
    <n v="5366602.5"/>
    <n v="4245727.3389999997"/>
    <n v="137701.4149"/>
    <n v="21"/>
    <n v="4285"/>
    <n v="3950"/>
    <s v="43965Волгоград"/>
    <x v="1"/>
    <n v="97.434104446900989"/>
    <n v="1120875.1610000003"/>
    <n v="26.400074039234024"/>
    <n v="5228901.0850999998"/>
  </r>
  <r>
    <x v="34"/>
    <x v="7"/>
    <n v="75642"/>
    <n v="6293952"/>
    <n v="5100877.9309999999"/>
    <n v="159537.61835384613"/>
    <n v="21"/>
    <n v="4862"/>
    <n v="4476"/>
    <s v="43966Волгоград"/>
    <x v="1"/>
    <n v="97.465223466053658"/>
    <n v="1193074.0690000001"/>
    <n v="23.389582835323885"/>
    <n v="6134414.3816461535"/>
  </r>
  <r>
    <x v="29"/>
    <x v="8"/>
    <n v="40420.5"/>
    <n v="3780852"/>
    <n v="2893288.4459999995"/>
    <n v="291528.45785384614"/>
    <n v="23"/>
    <n v="2430"/>
    <n v="2216"/>
    <s v="43978Казань"/>
    <x v="0"/>
    <n v="92.289344892266442"/>
    <n v="887563.55400000047"/>
    <n v="30.676635619482255"/>
    <n v="3489323.5421461537"/>
  </r>
  <r>
    <x v="30"/>
    <x v="8"/>
    <n v="53838"/>
    <n v="4840833"/>
    <n v="4017247.747"/>
    <n v="147709.19777692307"/>
    <n v="21"/>
    <n v="2861"/>
    <n v="2612"/>
    <s v="43973Казань"/>
    <x v="2"/>
    <n v="96.948682225209524"/>
    <n v="823585.25300000003"/>
    <n v="20.501231312284311"/>
    <n v="4693123.802223077"/>
  </r>
  <r>
    <x v="27"/>
    <x v="8"/>
    <n v="40528.5"/>
    <n v="3865251"/>
    <n v="2972895.4169999999"/>
    <n v="336001.08039230772"/>
    <n v="37"/>
    <n v="2531"/>
    <n v="2296"/>
    <s v="43983Казань"/>
    <x v="5"/>
    <n v="91.30713424840178"/>
    <n v="892355.5830000001"/>
    <n v="30.016379920303134"/>
    <n v="3529249.9196076924"/>
  </r>
  <r>
    <x v="31"/>
    <x v="8"/>
    <n v="32733"/>
    <n v="3079630.5"/>
    <n v="2364369.4010000001"/>
    <n v="281373.57021538459"/>
    <n v="21"/>
    <n v="1916"/>
    <n v="1733"/>
    <s v="43962Казань"/>
    <x v="1"/>
    <n v="90.863398377974747"/>
    <n v="715261.09899999993"/>
    <n v="30.25166451136964"/>
    <n v="2798256.9297846155"/>
  </r>
  <r>
    <x v="28"/>
    <x v="7"/>
    <n v="84433.5"/>
    <n v="7228395"/>
    <n v="5795765.9359999998"/>
    <n v="264121.66047692305"/>
    <n v="21"/>
    <n v="5672"/>
    <n v="5198"/>
    <s v="43980Волгоград"/>
    <x v="0"/>
    <n v="96.346053854598111"/>
    <n v="1432629.0640000002"/>
    <n v="24.718545914722398"/>
    <n v="6964273.339523077"/>
  </r>
  <r>
    <x v="32"/>
    <x v="8"/>
    <n v="36655.5"/>
    <n v="3360135"/>
    <n v="2596293.8219999997"/>
    <n v="202175.53846153847"/>
    <n v="21"/>
    <n v="2136"/>
    <n v="1947"/>
    <s v="43969Казань"/>
    <x v="2"/>
    <n v="93.983112629059889"/>
    <n v="763841.17800000031"/>
    <n v="29.420444309018595"/>
    <n v="3157959.4615384615"/>
  </r>
  <r>
    <x v="33"/>
    <x v="8"/>
    <n v="33886.5"/>
    <n v="3166479"/>
    <n v="2522496.074"/>
    <n v="156584.58769230769"/>
    <n v="22"/>
    <n v="1993"/>
    <n v="1796"/>
    <s v="43965Казань"/>
    <x v="1"/>
    <n v="95.054930486123297"/>
    <n v="643982.92599999998"/>
    <n v="25.529590814340352"/>
    <n v="3009894.4123076922"/>
  </r>
  <r>
    <x v="34"/>
    <x v="8"/>
    <n v="41697"/>
    <n v="3772258.5"/>
    <n v="3092823.6680000001"/>
    <n v="167669.98904615385"/>
    <n v="17"/>
    <n v="2255"/>
    <n v="2045"/>
    <s v="43966Казань"/>
    <x v="1"/>
    <n v="95.555182948195267"/>
    <n v="679434.83199999994"/>
    <n v="21.968107623780636"/>
    <n v="3604588.5109538464"/>
  </r>
  <r>
    <x v="28"/>
    <x v="8"/>
    <n v="44569.5"/>
    <n v="4108596"/>
    <n v="3229427.0830000001"/>
    <n v="121448.35925384614"/>
    <n v="17"/>
    <n v="2597"/>
    <n v="2379"/>
    <s v="43980Казань"/>
    <x v="0"/>
    <n v="97.044042313874471"/>
    <n v="879168.9169999999"/>
    <n v="27.223680684045341"/>
    <n v="3987147.6407461539"/>
  </r>
  <r>
    <x v="29"/>
    <x v="9"/>
    <n v="18069"/>
    <n v="1603084.5"/>
    <n v="1312709.0090000001"/>
    <n v="241760.20769230771"/>
    <n v="17"/>
    <n v="1203"/>
    <n v="1077"/>
    <s v="43978Пермь"/>
    <x v="0"/>
    <n v="84.919060243405283"/>
    <n v="290375.49099999992"/>
    <n v="22.120324383330249"/>
    <n v="1361324.2923076923"/>
  </r>
  <r>
    <x v="30"/>
    <x v="9"/>
    <n v="21483"/>
    <n v="1774329"/>
    <n v="1460215.51"/>
    <n v="181509.9923076923"/>
    <n v="15"/>
    <n v="1268"/>
    <n v="1129"/>
    <s v="43973Пермь"/>
    <x v="2"/>
    <n v="89.770217794575174"/>
    <n v="314113.49"/>
    <n v="21.511447306843081"/>
    <n v="1592819.0076923077"/>
  </r>
  <r>
    <x v="27"/>
    <x v="9"/>
    <n v="16687.5"/>
    <n v="1526608.5"/>
    <n v="1202670.0489999999"/>
    <n v="340349.53369230771"/>
    <n v="16"/>
    <n v="1185"/>
    <n v="1042"/>
    <s v="43983Пермь"/>
    <x v="5"/>
    <n v="77.705512992210657"/>
    <n v="323938.45100000012"/>
    <n v="26.934939576266121"/>
    <n v="1186258.9663076922"/>
  </r>
  <r>
    <x v="31"/>
    <x v="9"/>
    <n v="12238.5"/>
    <n v="1096002"/>
    <n v="872395.08600000001"/>
    <n v="218895.40769230769"/>
    <n v="15"/>
    <n v="812"/>
    <n v="714"/>
    <s v="43962Пермь"/>
    <x v="1"/>
    <n v="80.027827714519901"/>
    <n v="223606.91399999999"/>
    <n v="25.631381651317554"/>
    <n v="877106.59230769228"/>
  </r>
  <r>
    <x v="32"/>
    <x v="9"/>
    <n v="14290.5"/>
    <n v="1246162.5"/>
    <n v="983143.48999999987"/>
    <n v="263823.34615384613"/>
    <n v="15"/>
    <n v="925"/>
    <n v="816"/>
    <s v="43969Пермь"/>
    <x v="2"/>
    <n v="78.829137760617414"/>
    <n v="263019.01000000013"/>
    <n v="26.752860866728632"/>
    <n v="982339.15384615387"/>
  </r>
  <r>
    <x v="33"/>
    <x v="9"/>
    <n v="14385"/>
    <n v="1223491.5"/>
    <n v="977925.73100000003"/>
    <n v="285708.40769230766"/>
    <n v="15"/>
    <n v="890"/>
    <n v="777"/>
    <s v="43965Пермь"/>
    <x v="1"/>
    <n v="76.648108491778842"/>
    <n v="245565.76899999997"/>
    <n v="25.110881247484013"/>
    <n v="937783.09230769239"/>
  </r>
  <r>
    <x v="34"/>
    <x v="9"/>
    <n v="16498.5"/>
    <n v="1370482.5"/>
    <n v="1095453.1229999999"/>
    <n v="250663.81538461539"/>
    <n v="15"/>
    <n v="980"/>
    <n v="867"/>
    <s v="43966Пермь"/>
    <x v="1"/>
    <n v="81.709812756849104"/>
    <n v="275029.37700000009"/>
    <n v="25.106448758556336"/>
    <n v="1119818.6846153846"/>
  </r>
  <r>
    <x v="29"/>
    <x v="10"/>
    <n v="13203"/>
    <n v="1211457"/>
    <n v="964554.21099999989"/>
    <n v="156117.80846153846"/>
    <n v="16"/>
    <n v="809"/>
    <n v="702"/>
    <s v="43978Ростов-на-Дону"/>
    <x v="0"/>
    <n v="87.113219168196764"/>
    <n v="246902.78900000011"/>
    <n v="25.597606250044159"/>
    <n v="1055339.1915384615"/>
  </r>
  <r>
    <x v="30"/>
    <x v="10"/>
    <n v="15802.5"/>
    <n v="1411909.5"/>
    <n v="1158841.584"/>
    <n v="186035.59738461539"/>
    <n v="15"/>
    <n v="903"/>
    <n v="792"/>
    <s v="43973Ростов-на-Дону"/>
    <x v="2"/>
    <n v="86.823829899535681"/>
    <n v="253067.91599999997"/>
    <n v="21.838007842839023"/>
    <n v="1225873.9026153847"/>
  </r>
  <r>
    <x v="27"/>
    <x v="10"/>
    <n v="16476"/>
    <n v="1565632.5"/>
    <n v="1234060.9909999999"/>
    <n v="194827.87672307692"/>
    <n v="17"/>
    <n v="1019"/>
    <n v="895"/>
    <s v="43983Ростов-на-Дону"/>
    <x v="5"/>
    <n v="87.555963693709927"/>
    <n v="331571.50900000008"/>
    <n v="26.868324290140382"/>
    <n v="1370804.6232769231"/>
  </r>
  <r>
    <x v="31"/>
    <x v="10"/>
    <n v="12654"/>
    <n v="1081158"/>
    <n v="927698.82299999986"/>
    <n v="197299.08136923076"/>
    <n v="15"/>
    <n v="684"/>
    <n v="585"/>
    <s v="43962Ростов-на-Дону"/>
    <x v="1"/>
    <n v="81.751133380206156"/>
    <n v="153459.17700000014"/>
    <n v="16.541917828864179"/>
    <n v="883858.91863076924"/>
  </r>
  <r>
    <x v="28"/>
    <x v="9"/>
    <n v="19647"/>
    <n v="1764669"/>
    <n v="1409485.402"/>
    <n v="182377.32307692306"/>
    <n v="15"/>
    <n v="1296"/>
    <n v="1153"/>
    <s v="43980Пермь"/>
    <x v="0"/>
    <n v="89.665069025583648"/>
    <n v="355183.598"/>
    <n v="25.199522995840152"/>
    <n v="1582291.6769230769"/>
  </r>
  <r>
    <x v="32"/>
    <x v="10"/>
    <n v="12450"/>
    <n v="1115146.5"/>
    <n v="897555.51099999994"/>
    <n v="150809.61403846153"/>
    <n v="15"/>
    <n v="729"/>
    <n v="636"/>
    <s v="43969Ростов-на-Дону"/>
    <x v="2"/>
    <n v="86.476250964473138"/>
    <n v="217590.98900000006"/>
    <n v="24.242621913999933"/>
    <n v="964336.88596153841"/>
  </r>
  <r>
    <x v="33"/>
    <x v="10"/>
    <n v="11161.5"/>
    <n v="963502.5"/>
    <n v="812962.67800000007"/>
    <n v="193118.32307692309"/>
    <n v="20"/>
    <n v="638"/>
    <n v="548"/>
    <s v="43965Ростов-на-Дону"/>
    <x v="1"/>
    <n v="79.956634977395169"/>
    <n v="150539.82199999993"/>
    <n v="18.517433342739494"/>
    <n v="770384.17692307686"/>
  </r>
  <r>
    <x v="34"/>
    <x v="10"/>
    <n v="12229.5"/>
    <n v="1122730.5"/>
    <n v="921566.44700000004"/>
    <n v="147588"/>
    <n v="19"/>
    <n v="688"/>
    <n v="598"/>
    <s v="43966Ростов-на-Дону"/>
    <x v="1"/>
    <n v="86.854547907979693"/>
    <n v="201164.05299999996"/>
    <n v="21.828491440292201"/>
    <n v="975142.5"/>
  </r>
  <r>
    <x v="29"/>
    <x v="11"/>
    <n v="28050"/>
    <n v="2458555.5"/>
    <n v="1979227.4479999999"/>
    <n v="122940.53466153846"/>
    <n v="21"/>
    <n v="1873"/>
    <n v="1715"/>
    <s v="43978Краснодар"/>
    <x v="0"/>
    <n v="94.9994810098231"/>
    <n v="479328.05200000014"/>
    <n v="24.217936775500913"/>
    <n v="2335614.9653384616"/>
  </r>
  <r>
    <x v="30"/>
    <x v="11"/>
    <n v="30781.5"/>
    <n v="2540715"/>
    <n v="2108065.5690000001"/>
    <n v="90381.169230769228"/>
    <n v="19"/>
    <n v="1859"/>
    <n v="1697"/>
    <s v="43973Краснодар"/>
    <x v="2"/>
    <n v="96.442687620186859"/>
    <n v="432649.43099999987"/>
    <n v="20.523528174943586"/>
    <n v="2450333.8307692306"/>
  </r>
  <r>
    <x v="27"/>
    <x v="11"/>
    <n v="27960"/>
    <n v="2538967.5"/>
    <n v="1983277.5959999997"/>
    <n v="134168.53587692307"/>
    <n v="16"/>
    <n v="1879"/>
    <n v="1720"/>
    <s v="43983Краснодар"/>
    <x v="5"/>
    <n v="94.715626100888514"/>
    <n v="555689.90400000033"/>
    <n v="28.018765760312682"/>
    <n v="2404798.9641230768"/>
  </r>
  <r>
    <x v="31"/>
    <x v="11"/>
    <n v="23629.5"/>
    <n v="2164365"/>
    <n v="1678039.8589999999"/>
    <n v="151098.71538461538"/>
    <n v="19"/>
    <n v="1527"/>
    <n v="1389"/>
    <s v="43962Краснодар"/>
    <x v="1"/>
    <n v="93.018796950393508"/>
    <n v="486325.14100000006"/>
    <n v="28.981739521361398"/>
    <n v="2013266.2846153846"/>
  </r>
  <r>
    <x v="28"/>
    <x v="10"/>
    <n v="17052"/>
    <n v="1549020"/>
    <n v="1246591.997"/>
    <n v="104864.4846153846"/>
    <n v="19"/>
    <n v="981"/>
    <n v="859"/>
    <s v="43980Ростов-на-Дону"/>
    <x v="0"/>
    <n v="93.23026916273615"/>
    <n v="302428.00300000003"/>
    <n v="24.2603838086408"/>
    <n v="1444155.5153846154"/>
  </r>
  <r>
    <x v="32"/>
    <x v="11"/>
    <n v="27181.5"/>
    <n v="2324490"/>
    <n v="1796459.4790000001"/>
    <n v="129793.76153846155"/>
    <n v="19"/>
    <n v="1741"/>
    <n v="1597"/>
    <s v="43969Краснодар"/>
    <x v="2"/>
    <n v="94.416247798938173"/>
    <n v="528030.52099999995"/>
    <n v="29.392843377348449"/>
    <n v="2194696.2384615382"/>
  </r>
  <r>
    <x v="33"/>
    <x v="11"/>
    <n v="25656"/>
    <n v="2225341.5"/>
    <n v="1766450.28"/>
    <n v="91828.489107692309"/>
    <n v="20"/>
    <n v="1635"/>
    <n v="1487"/>
    <s v="43965Краснодар"/>
    <x v="1"/>
    <n v="95.873510240666775"/>
    <n v="458891.22"/>
    <n v="25.978156600026125"/>
    <n v="2133513.0108923079"/>
  </r>
  <r>
    <x v="34"/>
    <x v="11"/>
    <n v="29283"/>
    <n v="2477487"/>
    <n v="2005719.3469999998"/>
    <n v="77264.32873846154"/>
    <n v="59"/>
    <n v="1780"/>
    <n v="1615"/>
    <s v="43966Краснодар"/>
    <x v="1"/>
    <n v="96.881342717904801"/>
    <n v="471767.65300000017"/>
    <n v="23.52111992665543"/>
    <n v="2400222.6712615383"/>
  </r>
  <r>
    <x v="28"/>
    <x v="11"/>
    <n v="32782.5"/>
    <n v="2854741.5"/>
    <n v="2293738.9569999999"/>
    <n v="58400.799200000001"/>
    <n v="60"/>
    <n v="2064"/>
    <n v="1896"/>
    <s v="43980Краснодар"/>
    <x v="0"/>
    <n v="97.954252628477917"/>
    <n v="561002.54300000006"/>
    <n v="24.457994284307745"/>
    <n v="2796340.7008000002"/>
  </r>
  <r>
    <x v="29"/>
    <x v="12"/>
    <n v="215592"/>
    <n v="22342300.5"/>
    <n v="16240834.603999998"/>
    <n v="285591.72307692305"/>
    <n v="59"/>
    <n v="13942"/>
    <n v="12986"/>
    <s v="43978Москва Запад"/>
    <x v="0"/>
    <n v="98.721744329430521"/>
    <n v="6101465.8960000016"/>
    <n v="37.568672083497823"/>
    <n v="22056708.776923075"/>
  </r>
  <r>
    <x v="30"/>
    <x v="12"/>
    <n v="228334.5"/>
    <n v="22380772.5"/>
    <n v="17031004.072999999"/>
    <n v="275436.23846153845"/>
    <n v="60"/>
    <n v="14050"/>
    <n v="13027"/>
    <s v="43973Москва Запад"/>
    <x v="2"/>
    <n v="98.769317553888996"/>
    <n v="5349768.4270000011"/>
    <n v="31.411937922563382"/>
    <n v="22105336.261538461"/>
  </r>
  <r>
    <x v="27"/>
    <x v="12"/>
    <n v="188776.5"/>
    <n v="19465372.5"/>
    <n v="14354207.141999999"/>
    <n v="467483.70729230763"/>
    <n v="60"/>
    <n v="12299"/>
    <n v="11448"/>
    <s v="43983Москва Запад"/>
    <x v="5"/>
    <n v="97.598382937227086"/>
    <n v="5111165.3580000009"/>
    <n v="35.607437648331533"/>
    <n v="18997888.792707693"/>
  </r>
  <r>
    <x v="31"/>
    <x v="12"/>
    <n v="175293"/>
    <n v="17919144"/>
    <n v="12903628.608999999"/>
    <n v="355401.60769230768"/>
    <n v="60"/>
    <n v="11100"/>
    <n v="10407"/>
    <s v="43962Москва Запад"/>
    <x v="1"/>
    <n v="98.016637358948017"/>
    <n v="5015515.3910000008"/>
    <n v="38.869030898035831"/>
    <n v="17563742.392307691"/>
  </r>
  <r>
    <x v="32"/>
    <x v="12"/>
    <n v="201999"/>
    <n v="20422435.5"/>
    <n v="14541626.939999998"/>
    <n v="279597.86153846153"/>
    <n v="60"/>
    <n v="12460"/>
    <n v="11665"/>
    <s v="43969Москва Запад"/>
    <x v="2"/>
    <n v="98.63092792464218"/>
    <n v="5880808.5600000024"/>
    <n v="40.441200866070375"/>
    <n v="20142837.638461538"/>
  </r>
  <r>
    <x v="33"/>
    <x v="12"/>
    <n v="197946"/>
    <n v="19942435.5"/>
    <n v="14561721.772999998"/>
    <n v="363750.55692307692"/>
    <n v="54"/>
    <n v="11935"/>
    <n v="11178"/>
    <s v="43965Москва Запад"/>
    <x v="1"/>
    <n v="98.17599732528619"/>
    <n v="5380713.7270000018"/>
    <n v="36.951081821771893"/>
    <n v="19578684.943076923"/>
  </r>
  <r>
    <x v="34"/>
    <x v="12"/>
    <n v="230896.5"/>
    <n v="23085222"/>
    <n v="17099721.813000001"/>
    <n v="329754.63076923077"/>
    <n v="54"/>
    <n v="13544"/>
    <n v="12643"/>
    <s v="43966Москва Запад"/>
    <x v="1"/>
    <n v="98.571576956161692"/>
    <n v="5985500.186999999"/>
    <n v="35.003494515621561"/>
    <n v="22755467.36923077"/>
  </r>
  <r>
    <x v="29"/>
    <x v="13"/>
    <n v="203532"/>
    <n v="20953324.5"/>
    <n v="15301120.521000002"/>
    <n v="356339.00384615385"/>
    <n v="54"/>
    <n v="13091"/>
    <n v="12216"/>
    <s v="43978Москва Восток"/>
    <x v="0"/>
    <n v="98.299367702503943"/>
    <n v="5652203.9789999984"/>
    <n v="36.939804318531046"/>
    <n v="20596985.496153846"/>
  </r>
  <r>
    <x v="30"/>
    <x v="13"/>
    <n v="214428"/>
    <n v="20812585.5"/>
    <n v="15857489.721000001"/>
    <n v="256649.16153846151"/>
    <n v="54"/>
    <n v="13014"/>
    <n v="12095"/>
    <s v="43973Москва Восток"/>
    <x v="2"/>
    <n v="98.766855941379973"/>
    <n v="4955095.7789999992"/>
    <n v="31.247668238674553"/>
    <n v="20555936.338461537"/>
  </r>
  <r>
    <x v="27"/>
    <x v="13"/>
    <n v="183228"/>
    <n v="18914194.5"/>
    <n v="13959979.012"/>
    <n v="464232.54846153839"/>
    <n v="59"/>
    <n v="11864"/>
    <n v="11071"/>
    <s v="43983Москва Восток"/>
    <x v="5"/>
    <n v="97.545586472310319"/>
    <n v="4954215.4879999999"/>
    <n v="35.488702982585828"/>
    <n v="18449961.951538462"/>
  </r>
  <r>
    <x v="31"/>
    <x v="13"/>
    <n v="166948.5"/>
    <n v="16971231"/>
    <n v="12200989.641000001"/>
    <n v="416475.07692307688"/>
    <n v="54"/>
    <n v="10570"/>
    <n v="9926"/>
    <s v="43962Москва Восток"/>
    <x v="1"/>
    <n v="97.545993705918704"/>
    <n v="4770241.3589999992"/>
    <n v="39.097167519675288"/>
    <n v="16554755.923076924"/>
  </r>
  <r>
    <x v="28"/>
    <x v="12"/>
    <n v="232102.5"/>
    <n v="23120443.5"/>
    <n v="17632080.519000001"/>
    <n v="331721.66923076921"/>
    <n v="54"/>
    <n v="14507"/>
    <n v="13386"/>
    <s v="43980Москва Запад"/>
    <x v="0"/>
    <n v="98.56524521585942"/>
    <n v="5488362.9809999987"/>
    <n v="31.127143362837078"/>
    <n v="22788721.83076923"/>
  </r>
  <r>
    <x v="32"/>
    <x v="13"/>
    <n v="196560"/>
    <n v="19855122"/>
    <n v="14172342.450999999"/>
    <n v="269626.30769230769"/>
    <n v="54"/>
    <n v="12012"/>
    <n v="11308"/>
    <s v="43969Москва Восток"/>
    <x v="2"/>
    <n v="98.642031473328103"/>
    <n v="5682779.5490000006"/>
    <n v="40.097673116832034"/>
    <n v="19585495.692307692"/>
  </r>
  <r>
    <x v="33"/>
    <x v="13"/>
    <n v="186496.5"/>
    <n v="18640998"/>
    <n v="13641908.620999999"/>
    <n v="364896.93846153846"/>
    <n v="54"/>
    <n v="11194"/>
    <n v="10554"/>
    <s v="43965Москва Восток"/>
    <x v="1"/>
    <n v="98.042503204702143"/>
    <n v="4999089.3790000007"/>
    <n v="36.645087706455769"/>
    <n v="18276101.061538462"/>
  </r>
  <r>
    <x v="34"/>
    <x v="13"/>
    <n v="219772.5"/>
    <n v="21895294.5"/>
    <n v="16241999.308"/>
    <n v="317179.04615384614"/>
    <n v="7"/>
    <n v="12791"/>
    <n v="11950"/>
    <s v="43966Москва Восток"/>
    <x v="1"/>
    <n v="98.551382598878277"/>
    <n v="5653295.1919999998"/>
    <n v="34.806645935611314"/>
    <n v="21578115.453846153"/>
  </r>
  <r>
    <x v="28"/>
    <x v="13"/>
    <n v="226476"/>
    <n v="22416151.5"/>
    <n v="17175270.221000001"/>
    <n v="306548.18846153846"/>
    <n v="18"/>
    <n v="14031"/>
    <n v="12943"/>
    <s v="43980Москва Восток"/>
    <x v="0"/>
    <n v="98.632467359700271"/>
    <n v="5240881.2789999992"/>
    <n v="30.514112509228735"/>
    <n v="22109603.311538462"/>
  </r>
  <r>
    <x v="29"/>
    <x v="15"/>
    <n v="8362.5"/>
    <n v="687684"/>
    <n v="597300.38899999997"/>
    <n v="48380.499253846152"/>
    <n v="9"/>
    <n v="409"/>
    <n v="329"/>
    <s v="43978Тюмень"/>
    <x v="0"/>
    <n v="92.964719369093046"/>
    <n v="90383.611000000034"/>
    <n v="15.132019443570133"/>
    <n v="639303.50074615388"/>
  </r>
  <r>
    <x v="30"/>
    <x v="14"/>
    <n v="17008.5"/>
    <n v="1398771"/>
    <n v="1144986.3970000001"/>
    <n v="158820.4117"/>
    <n v="15"/>
    <n v="985"/>
    <n v="861"/>
    <s v="43973Новосибирск"/>
    <x v="2"/>
    <n v="88.645717440524578"/>
    <n v="253784.60299999989"/>
    <n v="22.164857474721586"/>
    <n v="1239950.5882999999"/>
  </r>
  <r>
    <x v="27"/>
    <x v="16"/>
    <n v="5166"/>
    <n v="389013"/>
    <n v="357353.07299999997"/>
    <n v="141592.70844615385"/>
    <n v="16"/>
    <n v="294"/>
    <n v="224"/>
    <s v="43983Томск"/>
    <x v="5"/>
    <n v="63.602062541315107"/>
    <n v="31659.927000000025"/>
    <n v="8.8595647811877161"/>
    <n v="247420.29155384615"/>
  </r>
  <r>
    <x v="31"/>
    <x v="14"/>
    <n v="10941"/>
    <n v="880356"/>
    <n v="723289.05500000005"/>
    <n v="166333.57363076921"/>
    <n v="16"/>
    <n v="654"/>
    <n v="564"/>
    <s v="43962Новосибирск"/>
    <x v="1"/>
    <n v="81.106100982924033"/>
    <n v="157066.94499999995"/>
    <n v="21.715653501766308"/>
    <n v="714022.42636923073"/>
  </r>
  <r>
    <x v="32"/>
    <x v="14"/>
    <n v="14497.5"/>
    <n v="1230711"/>
    <n v="1005560.455"/>
    <n v="171097.83406153845"/>
    <n v="16"/>
    <n v="864"/>
    <n v="765"/>
    <s v="43969Новосибирск"/>
    <x v="2"/>
    <n v="86.0976432272452"/>
    <n v="225150.54500000004"/>
    <n v="22.39055283851631"/>
    <n v="1059613.1659384617"/>
  </r>
  <r>
    <x v="33"/>
    <x v="14"/>
    <n v="13810.5"/>
    <n v="1131676.5"/>
    <n v="966968.63599999994"/>
    <n v="195740.02307692307"/>
    <n v="18"/>
    <n v="834"/>
    <n v="735"/>
    <s v="43965Новосибирск"/>
    <x v="1"/>
    <n v="82.703535588401536"/>
    <n v="164707.86400000006"/>
    <n v="17.033423615613533"/>
    <n v="935936.4769230769"/>
  </r>
  <r>
    <x v="34"/>
    <x v="14"/>
    <n v="13752"/>
    <n v="1091040"/>
    <n v="898790.64599999995"/>
    <n v="149313.46028461537"/>
    <n v="6"/>
    <n v="817"/>
    <n v="718"/>
    <s v="43966Новосибирск"/>
    <x v="1"/>
    <n v="86.314575058236599"/>
    <n v="192249.35400000005"/>
    <n v="21.389781352931443"/>
    <n v="941726.5397153846"/>
  </r>
  <r>
    <x v="29"/>
    <x v="14"/>
    <n v="15276"/>
    <n v="1350199.5"/>
    <n v="1100106.21"/>
    <n v="107692.85196923077"/>
    <n v="7"/>
    <n v="962"/>
    <n v="859"/>
    <s v="43978Новосибирск"/>
    <x v="0"/>
    <n v="92.023930391825004"/>
    <n v="250093.29000000004"/>
    <n v="22.733558607945685"/>
    <n v="1242506.6480307693"/>
  </r>
  <r>
    <x v="27"/>
    <x v="17"/>
    <n v="4408.5"/>
    <n v="410892"/>
    <n v="346029.05"/>
    <n v="36168.753846153842"/>
    <n v="7"/>
    <n v="237"/>
    <n v="175"/>
    <s v="43983Уфа"/>
    <x v="5"/>
    <n v="91.197503517675244"/>
    <n v="64862.950000000012"/>
    <n v="18.744943524250353"/>
    <n v="374723.24615384615"/>
  </r>
  <r>
    <x v="28"/>
    <x v="15"/>
    <n v="9927"/>
    <n v="850840.5"/>
    <n v="733232.38899999997"/>
    <n v="51066.353846153841"/>
    <n v="18"/>
    <n v="491"/>
    <n v="411"/>
    <s v="43980Тюмень"/>
    <x v="0"/>
    <n v="93.998128456960643"/>
    <n v="117608.11100000003"/>
    <n v="16.03967756530734"/>
    <n v="799774.14615384617"/>
  </r>
  <r>
    <x v="27"/>
    <x v="15"/>
    <n v="9474"/>
    <n v="802447.5"/>
    <n v="682814.14599999995"/>
    <n v="81560.983369230773"/>
    <n v="18"/>
    <n v="500"/>
    <n v="418"/>
    <s v="43983Тюмень"/>
    <x v="5"/>
    <n v="89.835972650019997"/>
    <n v="119633.35400000005"/>
    <n v="17.520632034474584"/>
    <n v="720886.51663076924"/>
  </r>
  <r>
    <x v="28"/>
    <x v="14"/>
    <n v="16878"/>
    <n v="1438255.5"/>
    <n v="1180692.7039999999"/>
    <n v="102040.10621538461"/>
    <n v="0"/>
    <n v="1014"/>
    <n v="893"/>
    <s v="43980Новосибирск"/>
    <x v="0"/>
    <n v="92.905286563104781"/>
    <n v="257562.79600000009"/>
    <n v="21.81454963915828"/>
    <n v="1336215.3937846154"/>
  </r>
  <r>
    <x v="27"/>
    <x v="14"/>
    <n v="14238"/>
    <n v="1293219"/>
    <n v="1006008.1159999999"/>
    <n v="129348.2923076923"/>
    <n v="0"/>
    <n v="923"/>
    <n v="824"/>
    <s v="43983Новосибирск"/>
    <x v="5"/>
    <n v="89.997959177239721"/>
    <n v="287210.88400000008"/>
    <n v="28.54955933576187"/>
    <n v="1163870.7076923077"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  <r>
    <x v="35"/>
    <x v="18"/>
    <m/>
    <m/>
    <m/>
    <m/>
    <m/>
    <m/>
    <m/>
    <m/>
    <x v="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4420C-908D-F544-8617-60E9584D27C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3:G11" firstHeaderRow="0" firstDataRow="1" firstDataCol="1"/>
  <pivotFields count="15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4"/>
        <item x="3"/>
        <item x="1"/>
        <item x="2"/>
        <item x="0"/>
        <item x="5"/>
        <item x="6"/>
        <item t="default"/>
      </items>
    </pivotField>
    <pivotField showAll="0"/>
    <pivotField showAll="0"/>
    <pivotField showAll="0"/>
    <pivotField dataField="1"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Товарооборот, руб" fld="3" baseField="0" baseItem="0"/>
    <dataField name="Sum of доходность" fld="14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79F0B-3DD4-5943-B3D1-20FFF4D35DBA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 rowPageCount="1" colPageCount="1"/>
  <pivotFields count="15">
    <pivotField showAll="0">
      <items count="37">
        <item x="16"/>
        <item x="8"/>
        <item x="22"/>
        <item x="11"/>
        <item x="9"/>
        <item x="18"/>
        <item x="7"/>
        <item x="15"/>
        <item x="19"/>
        <item x="25"/>
        <item x="24"/>
        <item x="6"/>
        <item x="23"/>
        <item x="31"/>
        <item x="12"/>
        <item x="17"/>
        <item x="33"/>
        <item x="34"/>
        <item x="3"/>
        <item x="5"/>
        <item x="32"/>
        <item x="4"/>
        <item x="14"/>
        <item x="13"/>
        <item x="30"/>
        <item x="20"/>
        <item x="26"/>
        <item x="21"/>
        <item x="10"/>
        <item x="29"/>
        <item x="2"/>
        <item x="28"/>
        <item x="1"/>
        <item x="0"/>
        <item x="27"/>
        <item x="35"/>
        <item t="default"/>
      </items>
    </pivotField>
    <pivotField axis="axisRow" showAll="0">
      <items count="20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x="1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4"/>
        <item h="1" x="3"/>
        <item h="1" x="1"/>
        <item h="1" x="2"/>
        <item h="1" x="0"/>
        <item x="5"/>
        <item h="1" x="6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10" hier="-1"/>
  </pageFields>
  <dataFields count="1">
    <dataField name="Sum of Товарооборот, руб" fld="3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55284-B86C-B347-8C69-75A50A192A93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2" firstHeaderRow="0" firstDataRow="1" firstDataCol="1" rowPageCount="1" colPageCount="1"/>
  <pivotFields count="15">
    <pivotField showAll="0"/>
    <pivotField axis="axisRow" showAll="0">
      <items count="20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x="18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axis="axisPage" multipleItemSelectionAllowed="1" showAll="0">
      <items count="8">
        <item h="1" x="4"/>
        <item h="1" x="3"/>
        <item h="1" x="1"/>
        <item h="1" x="2"/>
        <item h="1" x="0"/>
        <item x="5"/>
        <item h="1" x="6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pageFields count="1">
    <pageField fld="10" hier="-1"/>
  </pageFields>
  <dataFields count="2">
    <dataField name="Sum of Количество складов" fld="6" baseField="0" baseItem="0"/>
    <dataField name="Sum of Товарооборот, руб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2F3E74-E311-EC44-B9CA-619245DBF3CB}" name="Table2" displayName="Table2" ref="A1:J505" totalsRowShown="0" headerRowDxfId="37" tableBorderDxfId="36">
  <autoFilter ref="A1:J505" xr:uid="{632F3E74-E311-EC44-B9CA-619245DBF3CB}"/>
  <tableColumns count="10">
    <tableColumn id="1" xr3:uid="{071D0E26-79D8-9846-9020-71C21CA0BCF7}" name="Дата" dataDxfId="35"/>
    <tableColumn id="2" xr3:uid="{855C0BF3-3730-454F-9E69-4933600CAEF1}" name="Территория" dataDxfId="34"/>
    <tableColumn id="3" xr3:uid="{6A5C42CC-4104-324C-B833-47424E79CFDB}" name="Товарооборот, шт" dataDxfId="33"/>
    <tableColumn id="4" xr3:uid="{E94788DE-6EF8-C44E-8A1D-BFB1E36F2EAE}" name="Товарооборот, руб" dataDxfId="32"/>
    <tableColumn id="5" xr3:uid="{0B342F42-9CA0-2040-9A7B-8951E47FCB13}" name="Товарооборот в себестоимости" dataDxfId="31"/>
    <tableColumn id="6" xr3:uid="{4E46BD6D-5607-D14F-8781-45056C99F676}" name="Потери, руб" dataDxfId="30"/>
    <tableColumn id="7" xr3:uid="{A532E451-4BB5-174C-B02D-CF6873E0FB83}" name="Количество складов" dataDxfId="29">
      <calculatedColumnFormula array="1">INDEX(Лист2!C:C, MATCH(1, (Лист1!A2=Лист2!A:A) * (Лист1!B2=Лист2!B:B), 0))</calculatedColumnFormula>
    </tableColumn>
    <tableColumn id="8" xr3:uid="{D649BFFC-8726-8F4A-A3D2-5E96B7461732}" name="Количество заказов" dataDxfId="28">
      <calculatedColumnFormula array="1">INDEX(Лист2!D:D, MATCH(1, (Лист1!A2=Лист2!A:A) * (Лист1!B2=Лист2!B:B), 0))</calculatedColumnFormula>
    </tableColumn>
    <tableColumn id="9" xr3:uid="{83CF0759-D918-E044-B63B-E8C88305B13F}" name="Количество клиентов" dataDxfId="27">
      <calculatedColumnFormula array="1">INDEX(Лист2!E:E, MATCH(1, (Лист1!A2=Лист2!A:A) * (Лист1!B2=Лист2!B:B), 0))</calculatedColumnFormula>
    </tableColumn>
    <tableColumn id="10" xr3:uid="{799D5394-2412-204D-BDB7-B5F861497571}" name="Индекс" dataDxfId="26">
      <calculatedColumnFormula>Table2[[#This Row],[Дата]] &amp; _xlfn.SINGLE(Table2[Территория])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5A0E1A-FDD5-DC4C-AAE3-18FD86CA683D}" name="Table4" displayName="Table4" ref="A1:F505" totalsRowShown="0" headerRowDxfId="25" dataDxfId="23" headerRowBorderDxfId="24" tableBorderDxfId="22">
  <autoFilter ref="A1:F505" xr:uid="{125A0E1A-FDD5-DC4C-AAE3-18FD86CA683D}"/>
  <tableColumns count="6">
    <tableColumn id="1" xr3:uid="{D137571B-A108-E340-B0BC-BAB5B0D3DA28}" name="Дата" dataDxfId="21"/>
    <tableColumn id="2" xr3:uid="{531A6E1C-1332-0B4B-8203-3BFFDF8015DE}" name="Территория" dataDxfId="20"/>
    <tableColumn id="3" xr3:uid="{CBABEE4B-6664-6D47-9194-B3F55FCC6EF6}" name="Количество складов" dataDxfId="19"/>
    <tableColumn id="4" xr3:uid="{2D2B015A-B9CA-E647-B98D-CA402C5E3136}" name="Количество заказов" dataDxfId="18"/>
    <tableColumn id="5" xr3:uid="{CF19FE9A-9486-5041-A5A5-F3F76F50E748}" name="Количество клиентов" dataDxfId="17"/>
    <tableColumn id="6" xr3:uid="{B7BA0B3C-EAF1-6040-8C81-8A000111CC2B}" name="Индекс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A6DA0A-CE51-C248-9457-5AEBB1E8B520}" name="Table26" displayName="Table26" ref="A1:O505" totalsRowShown="0" headerRowDxfId="15" tableBorderDxfId="14">
  <autoFilter ref="A1:O505" xr:uid="{3AA6DA0A-CE51-C248-9457-5AEBB1E8B520}"/>
  <tableColumns count="15">
    <tableColumn id="1" xr3:uid="{D589F0E1-2312-1146-8478-AE8C7CC5B2E6}" name="Дата" dataDxfId="13"/>
    <tableColumn id="2" xr3:uid="{CC57C4C7-14D5-9545-A2CF-7E1E99439F5A}" name="Территория" dataDxfId="12"/>
    <tableColumn id="3" xr3:uid="{578542E4-62AF-534E-B831-AC87EF1C8608}" name="Товарооборот, шт" dataDxfId="11"/>
    <tableColumn id="4" xr3:uid="{6E2BEEFC-5A89-2C42-96F0-013BBDAC9A54}" name="Товарооборот, руб" dataDxfId="10"/>
    <tableColumn id="5" xr3:uid="{C3423DAE-D9BF-B942-967A-39A28399FB84}" name="Товарооборот в себестоимости" dataDxfId="9"/>
    <tableColumn id="6" xr3:uid="{C5CD1097-2DBD-344B-90B8-77D770B0112D}" name="Потери, руб" dataDxfId="8"/>
    <tableColumn id="7" xr3:uid="{86B293BF-E508-AF4B-9B90-71B774623F80}" name="Количество складов">
      <calculatedColumnFormula array="1">INDEX(Лист2!C:C, MATCH(1, (Лист1!A4=Лист2!A:A) * (Лист1!B4=Лист2!B:B), 0))</calculatedColumnFormula>
    </tableColumn>
    <tableColumn id="8" xr3:uid="{CF3827EA-EAC0-2440-98E9-66F1040ADD8B}" name="Количество заказов" dataDxfId="7">
      <calculatedColumnFormula array="1">INDEX(Лист2!D:D, MATCH(1, (Лист1!A2=Лист2!A:A) * (Лист1!B2=Лист2!B:B), 0))</calculatedColumnFormula>
    </tableColumn>
    <tableColumn id="9" xr3:uid="{3C235D36-7735-674A-8384-58356588416A}" name="Количество клиентов" dataDxfId="6">
      <calculatedColumnFormula array="1">INDEX(Лист2!E:E, MATCH(1, (Лист1!A2=Лист2!A:A) * (Лист1!B2=Лист2!B:B), 0))</calculatedColumnFormula>
    </tableColumn>
    <tableColumn id="10" xr3:uid="{3C444290-9914-FF47-94BB-595AFA2547DB}" name="Индекс" dataDxfId="5">
      <calculatedColumnFormula>Table26[[#This Row],[Дата]] &amp; _xlfn.SINGLE(Table26[Территория])</calculatedColumnFormula>
    </tableColumn>
    <tableColumn id="11" xr3:uid="{D7E4F81B-0CED-2F40-AD89-D711BD250819}" name="неделя" dataDxfId="4">
      <calculatedColumnFormula>WEEKNUM(A2,2)</calculatedColumnFormula>
    </tableColumn>
    <tableColumn id="12" xr3:uid="{D993D82A-462A-0F44-970D-3749EAA17BC1}" name="доходность,%" dataDxfId="3">
      <calculatedColumnFormula>(D2-F2) / D2 * 100</calculatedColumnFormula>
    </tableColumn>
    <tableColumn id="13" xr3:uid="{5808713E-B186-544B-A261-7FA5EFD42E9D}" name="наценка" dataDxfId="2">
      <calculatedColumnFormula>Table26[[#This Row],[Товарооборот, руб]]-Table26[[#This Row],[Товарооборот в себестоимости]]</calculatedColumnFormula>
    </tableColumn>
    <tableColumn id="14" xr3:uid="{F0FA9271-239B-2147-93DA-9C6BD3E2564E}" name="наценка, %" dataDxfId="1">
      <calculatedColumnFormula>(D2 - E2) / E2 * 100</calculatedColumnFormula>
    </tableColumn>
    <tableColumn id="15" xr3:uid="{553D495A-7D3A-274C-9939-41E0CCE61481}" name="доходность" dataDxfId="0">
      <calculatedColumnFormula>(D2-F2)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I1" zoomScale="138" zoomScaleNormal="58" workbookViewId="0">
      <selection activeCell="K11" sqref="K11"/>
    </sheetView>
  </sheetViews>
  <sheetFormatPr baseColWidth="10" defaultColWidth="14.5" defaultRowHeight="15" customHeight="1" x14ac:dyDescent="0.2"/>
  <cols>
    <col min="1" max="1" width="10.5" customWidth="1"/>
    <col min="2" max="4" width="22" customWidth="1"/>
    <col min="5" max="5" width="28.33203125" customWidth="1"/>
    <col min="6" max="9" width="22" customWidth="1"/>
    <col min="10" max="10" width="25.6640625" customWidth="1"/>
    <col min="11" max="26" width="8.6640625" customWidth="1"/>
  </cols>
  <sheetData>
    <row r="1" spans="1:26" ht="14.2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7" t="s">
        <v>5</v>
      </c>
      <c r="G1" s="13" t="s">
        <v>6</v>
      </c>
      <c r="H1" s="13" t="s">
        <v>7</v>
      </c>
      <c r="I1" s="13" t="s">
        <v>8</v>
      </c>
      <c r="J1" s="10" t="s">
        <v>27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14">
        <v>43982</v>
      </c>
      <c r="B2" s="2" t="s">
        <v>9</v>
      </c>
      <c r="C2" s="2">
        <v>7944</v>
      </c>
      <c r="D2" s="2">
        <v>623971.5</v>
      </c>
      <c r="E2" s="2">
        <v>565363.01599999995</v>
      </c>
      <c r="F2" s="3">
        <v>64235.456923076919</v>
      </c>
      <c r="G2" cm="1">
        <f t="array" ref="G2">INDEX(Лист2!C:C, MATCH(1, (Лист1!A2=Лист2!A:A) * (Лист1!B2=Лист2!B:B), 0))</f>
        <v>15</v>
      </c>
      <c r="H2" cm="1">
        <f t="array" ref="H2">INDEX(Лист2!D:D, MATCH(1, (Лист1!A2=Лист2!A:A) * (Лист1!B2=Лист2!B:B), 0))</f>
        <v>441</v>
      </c>
      <c r="I2" cm="1">
        <f t="array" ref="I2">INDEX(Лист2!E:E, MATCH(1, (Лист1!A2=Лист2!A:A) * (Лист1!B2=Лист2!B:B), 0))</f>
        <v>368</v>
      </c>
      <c r="J2" t="str">
        <f>Table2[[#This Row],[Дата]] &amp; _xlfn.SINGLE(Table2[Территория])</f>
        <v>43982Самара</v>
      </c>
    </row>
    <row r="3" spans="1:26" ht="14.25" customHeight="1" x14ac:dyDescent="0.2">
      <c r="A3" s="15">
        <v>43981</v>
      </c>
      <c r="B3" s="4" t="s">
        <v>9</v>
      </c>
      <c r="C3" s="4">
        <v>10029</v>
      </c>
      <c r="D3" s="4">
        <v>787101</v>
      </c>
      <c r="E3" s="4">
        <v>707654.63099999994</v>
      </c>
      <c r="F3" s="5">
        <v>112379.26539999999</v>
      </c>
      <c r="G3" cm="1">
        <f t="array" ref="G3">INDEX(Лист2!C:C, MATCH(1, (Лист1!A3=Лист2!A:A) * (Лист1!B3=Лист2!B:B), 0))</f>
        <v>15</v>
      </c>
      <c r="H3" cm="1">
        <f t="array" ref="H3">INDEX(Лист2!D:D, MATCH(1, (Лист1!A3=Лист2!A:A) * (Лист1!B3=Лист2!B:B), 0))</f>
        <v>490</v>
      </c>
      <c r="I3" cm="1">
        <f t="array" ref="I3">INDEX(Лист2!E:E, MATCH(1, (Лист1!A3=Лист2!A:A) * (Лист1!B3=Лист2!B:B), 0))</f>
        <v>409</v>
      </c>
      <c r="J3" t="str">
        <f>Table2[[#This Row],[Дата]] &amp; _xlfn.SINGLE(Table2[Территория])</f>
        <v>43981Самара</v>
      </c>
    </row>
    <row r="4" spans="1:26" ht="14.25" customHeight="1" x14ac:dyDescent="0.2">
      <c r="A4" s="14">
        <v>43979</v>
      </c>
      <c r="B4" s="2" t="s">
        <v>9</v>
      </c>
      <c r="C4" s="2">
        <v>8536.5</v>
      </c>
      <c r="D4" s="2">
        <v>643944</v>
      </c>
      <c r="E4" s="2">
        <v>640961.69299999997</v>
      </c>
      <c r="F4" s="3">
        <v>61475.592307692306</v>
      </c>
      <c r="G4" cm="1">
        <f t="array" ref="G4">INDEX(Лист2!C:C, MATCH(1, (Лист1!A4=Лист2!A:A) * (Лист1!B4=Лист2!B:B), 0))</f>
        <v>15</v>
      </c>
      <c r="H4" cm="1">
        <f t="array" ref="H4">INDEX(Лист2!D:D, MATCH(1, (Лист1!A4=Лист2!A:A) * (Лист1!B4=Лист2!B:B), 0))</f>
        <v>464</v>
      </c>
      <c r="I4" cm="1">
        <f t="array" ref="I4">INDEX(Лист2!E:E, MATCH(1, (Лист1!A4=Лист2!A:A) * (Лист1!B4=Лист2!B:B), 0))</f>
        <v>390</v>
      </c>
      <c r="J4" t="str">
        <f>Table2[[#This Row],[Дата]] &amp; _xlfn.SINGLE(Table2[Территория])</f>
        <v>43979Самара</v>
      </c>
    </row>
    <row r="5" spans="1:26" ht="14.25" customHeight="1" x14ac:dyDescent="0.2">
      <c r="A5" s="15">
        <v>43967</v>
      </c>
      <c r="B5" s="4" t="s">
        <v>10</v>
      </c>
      <c r="C5" s="4">
        <v>38947.5</v>
      </c>
      <c r="D5" s="4">
        <v>3395892</v>
      </c>
      <c r="E5" s="4">
        <v>2740255.2110000001</v>
      </c>
      <c r="F5" s="5">
        <v>294361.0811230769</v>
      </c>
      <c r="G5" cm="1">
        <f t="array" ref="G5">INDEX(Лист2!C:C, MATCH(1, (Лист1!A5=Лист2!A:A) * (Лист1!B5=Лист2!B:B), 0))</f>
        <v>21</v>
      </c>
      <c r="H5" cm="1">
        <f t="array" ref="H5">INDEX(Лист2!D:D, MATCH(1, (Лист1!A5=Лист2!A:A) * (Лист1!B5=Лист2!B:B), 0))</f>
        <v>2145</v>
      </c>
      <c r="I5" cm="1">
        <f t="array" ref="I5">INDEX(Лист2!E:E, MATCH(1, (Лист1!A5=Лист2!A:A) * (Лист1!B5=Лист2!B:B), 0))</f>
        <v>1947</v>
      </c>
      <c r="J5" t="str">
        <f>Table2[[#This Row],[Дата]] &amp; _xlfn.SINGLE(Table2[Территория])</f>
        <v>43967Кемерово</v>
      </c>
    </row>
    <row r="6" spans="1:26" ht="14.25" customHeight="1" x14ac:dyDescent="0.2">
      <c r="A6" s="14">
        <v>43970</v>
      </c>
      <c r="B6" s="2" t="s">
        <v>10</v>
      </c>
      <c r="C6" s="2">
        <v>31842</v>
      </c>
      <c r="D6" s="2">
        <v>2771116.5</v>
      </c>
      <c r="E6" s="2">
        <v>2269371.4459999995</v>
      </c>
      <c r="F6" s="3">
        <v>328803.84615384613</v>
      </c>
      <c r="G6" cm="1">
        <f t="array" ref="G6">INDEX(Лист2!C:C, MATCH(1, (Лист1!A6=Лист2!A:A) * (Лист1!B6=Лист2!B:B), 0))</f>
        <v>21</v>
      </c>
      <c r="H6" cm="1">
        <f t="array" ref="H6">INDEX(Лист2!D:D, MATCH(1, (Лист1!A6=Лист2!A:A) * (Лист1!B6=Лист2!B:B), 0))</f>
        <v>1860</v>
      </c>
      <c r="I6" cm="1">
        <f t="array" ref="I6">INDEX(Лист2!E:E, MATCH(1, (Лист1!A6=Лист2!A:A) * (Лист1!B6=Лист2!B:B), 0))</f>
        <v>1704</v>
      </c>
      <c r="J6" t="str">
        <f>Table2[[#This Row],[Дата]] &amp; _xlfn.SINGLE(Table2[Территория])</f>
        <v>43970Кемерово</v>
      </c>
    </row>
    <row r="7" spans="1:26" ht="14.25" customHeight="1" x14ac:dyDescent="0.2">
      <c r="A7" s="15">
        <v>43968</v>
      </c>
      <c r="B7" s="4" t="s">
        <v>10</v>
      </c>
      <c r="C7" s="4">
        <v>32023.5</v>
      </c>
      <c r="D7" s="4">
        <v>2882458.5</v>
      </c>
      <c r="E7" s="4">
        <v>2290967.0389999999</v>
      </c>
      <c r="F7" s="5">
        <v>246817.75113846152</v>
      </c>
      <c r="G7" cm="1">
        <f t="array" ref="G7">INDEX(Лист2!C:C, MATCH(1, (Лист1!A7=Лист2!A:A) * (Лист1!B7=Лист2!B:B), 0))</f>
        <v>21</v>
      </c>
      <c r="H7" cm="1">
        <f t="array" ref="H7">INDEX(Лист2!D:D, MATCH(1, (Лист1!A7=Лист2!A:A) * (Лист1!B7=Лист2!B:B), 0))</f>
        <v>1874</v>
      </c>
      <c r="I7" cm="1">
        <f t="array" ref="I7">INDEX(Лист2!E:E, MATCH(1, (Лист1!A7=Лист2!A:A) * (Лист1!B7=Лист2!B:B), 0))</f>
        <v>1705</v>
      </c>
      <c r="J7" t="str">
        <f>Table2[[#This Row],[Дата]] &amp; _xlfn.SINGLE(Table2[Территория])</f>
        <v>43968Кемерово</v>
      </c>
    </row>
    <row r="8" spans="1:26" ht="14.25" customHeight="1" x14ac:dyDescent="0.2">
      <c r="A8" s="14">
        <v>43960</v>
      </c>
      <c r="B8" s="2" t="s">
        <v>10</v>
      </c>
      <c r="C8" s="2">
        <v>31147.5</v>
      </c>
      <c r="D8" s="2">
        <v>2831019</v>
      </c>
      <c r="E8" s="2">
        <v>2261296.2760000001</v>
      </c>
      <c r="F8" s="3">
        <v>225845</v>
      </c>
      <c r="G8" cm="1">
        <f t="array" ref="G8">INDEX(Лист2!C:C, MATCH(1, (Лист1!A8=Лист2!A:A) * (Лист1!B8=Лист2!B:B), 0))</f>
        <v>21</v>
      </c>
      <c r="H8" cm="1">
        <f t="array" ref="H8">INDEX(Лист2!D:D, MATCH(1, (Лист1!A8=Лист2!A:A) * (Лист1!B8=Лист2!B:B), 0))</f>
        <v>1735</v>
      </c>
      <c r="I8" cm="1">
        <f t="array" ref="I8">INDEX(Лист2!E:E, MATCH(1, (Лист1!A8=Лист2!A:A) * (Лист1!B8=Лист2!B:B), 0))</f>
        <v>1568</v>
      </c>
      <c r="J8" t="str">
        <f>Table2[[#This Row],[Дата]] &amp; _xlfn.SINGLE(Table2[Территория])</f>
        <v>43960Кемерово</v>
      </c>
    </row>
    <row r="9" spans="1:26" ht="14.25" customHeight="1" x14ac:dyDescent="0.2">
      <c r="A9" s="15">
        <v>43955</v>
      </c>
      <c r="B9" s="4" t="s">
        <v>10</v>
      </c>
      <c r="C9" s="4">
        <v>25566</v>
      </c>
      <c r="D9" s="4">
        <v>2372310</v>
      </c>
      <c r="E9" s="4">
        <v>1875929.923</v>
      </c>
      <c r="F9" s="5">
        <v>280340.16570000001</v>
      </c>
      <c r="G9" cm="1">
        <f t="array" ref="G9">INDEX(Лист2!C:C, MATCH(1, (Лист1!A9=Лист2!A:A) * (Лист1!B9=Лист2!B:B), 0))</f>
        <v>20</v>
      </c>
      <c r="H9" cm="1">
        <f t="array" ref="H9">INDEX(Лист2!D:D, MATCH(1, (Лист1!A9=Лист2!A:A) * (Лист1!B9=Лист2!B:B), 0))</f>
        <v>1519</v>
      </c>
      <c r="I9" cm="1">
        <f t="array" ref="I9">INDEX(Лист2!E:E, MATCH(1, (Лист1!A9=Лист2!A:A) * (Лист1!B9=Лист2!B:B), 0))</f>
        <v>1372</v>
      </c>
      <c r="J9" t="str">
        <f>Table2[[#This Row],[Дата]] &amp; _xlfn.SINGLE(Table2[Территория])</f>
        <v>43955Кемерово</v>
      </c>
    </row>
    <row r="10" spans="1:26" ht="14.25" customHeight="1" x14ac:dyDescent="0.2">
      <c r="A10" s="14">
        <v>43950</v>
      </c>
      <c r="B10" s="2" t="s">
        <v>10</v>
      </c>
      <c r="C10" s="2">
        <v>29319</v>
      </c>
      <c r="D10" s="2">
        <v>2623480.5</v>
      </c>
      <c r="E10" s="2">
        <v>2115481.9889999996</v>
      </c>
      <c r="F10" s="3">
        <v>139204.6</v>
      </c>
      <c r="G10" cm="1">
        <f t="array" ref="G10">INDEX(Лист2!C:C, MATCH(1, (Лист1!A10=Лист2!A:A) * (Лист1!B10=Лист2!B:B), 0))</f>
        <v>18</v>
      </c>
      <c r="H10" cm="1">
        <f t="array" ref="H10">INDEX(Лист2!D:D, MATCH(1, (Лист1!A10=Лист2!A:A) * (Лист1!B10=Лист2!B:B), 0))</f>
        <v>1684</v>
      </c>
      <c r="I10" cm="1">
        <f t="array" ref="I10">INDEX(Лист2!E:E, MATCH(1, (Лист1!A10=Лист2!A:A) * (Лист1!B10=Лист2!B:B), 0))</f>
        <v>1528</v>
      </c>
      <c r="J10" t="str">
        <f>Table2[[#This Row],[Дата]] &amp; _xlfn.SINGLE(Table2[Территория])</f>
        <v>43950Кемерово</v>
      </c>
    </row>
    <row r="11" spans="1:26" ht="14.25" customHeight="1" x14ac:dyDescent="0.2">
      <c r="A11" s="15">
        <v>43953</v>
      </c>
      <c r="B11" s="4" t="s">
        <v>10</v>
      </c>
      <c r="C11" s="4">
        <v>29031</v>
      </c>
      <c r="D11" s="4">
        <v>2711247</v>
      </c>
      <c r="E11" s="4">
        <v>2165434.9249999998</v>
      </c>
      <c r="F11" s="5">
        <v>185484.16923076924</v>
      </c>
      <c r="G11" cm="1">
        <f t="array" ref="G11">INDEX(Лист2!C:C, MATCH(1, (Лист1!A11=Лист2!A:A) * (Лист1!B11=Лист2!B:B), 0))</f>
        <v>18</v>
      </c>
      <c r="H11" cm="1">
        <f t="array" ref="H11">INDEX(Лист2!D:D, MATCH(1, (Лист1!A11=Лист2!A:A) * (Лист1!B11=Лист2!B:B), 0))</f>
        <v>1708</v>
      </c>
      <c r="I11" cm="1">
        <f t="array" ref="I11">INDEX(Лист2!E:E, MATCH(1, (Лист1!A11=Лист2!A:A) * (Лист1!B11=Лист2!B:B), 0))</f>
        <v>1534</v>
      </c>
      <c r="J11" t="str">
        <f>Table2[[#This Row],[Дата]] &amp; _xlfn.SINGLE(Table2[Территория])</f>
        <v>43953Кемерово</v>
      </c>
    </row>
    <row r="12" spans="1:26" ht="14.25" customHeight="1" x14ac:dyDescent="0.2">
      <c r="A12" s="14">
        <v>43977</v>
      </c>
      <c r="B12" s="2" t="s">
        <v>10</v>
      </c>
      <c r="C12" s="2">
        <v>33423</v>
      </c>
      <c r="D12" s="2">
        <v>2970330</v>
      </c>
      <c r="E12" s="2">
        <v>2395998.3769999999</v>
      </c>
      <c r="F12" s="3">
        <v>259067.63954615386</v>
      </c>
      <c r="G12" cm="1">
        <f t="array" ref="G12">INDEX(Лист2!C:C, MATCH(1, (Лист1!A12=Лист2!A:A) * (Лист1!B12=Лист2!B:B), 0))</f>
        <v>20</v>
      </c>
      <c r="H12" cm="1">
        <f t="array" ref="H12">INDEX(Лист2!D:D, MATCH(1, (Лист1!A12=Лист2!A:A) * (Лист1!B12=Лист2!B:B), 0))</f>
        <v>2044</v>
      </c>
      <c r="I12" cm="1">
        <f t="array" ref="I12">INDEX(Лист2!E:E, MATCH(1, (Лист1!A12=Лист2!A:A) * (Лист1!B12=Лист2!B:B), 0))</f>
        <v>1863</v>
      </c>
      <c r="J12" t="str">
        <f>Table2[[#This Row],[Дата]] &amp; _xlfn.SINGLE(Table2[Территория])</f>
        <v>43977Кемерово</v>
      </c>
    </row>
    <row r="13" spans="1:26" ht="14.25" customHeight="1" x14ac:dyDescent="0.2">
      <c r="A13" s="15">
        <v>43952</v>
      </c>
      <c r="B13" s="4" t="s">
        <v>10</v>
      </c>
      <c r="C13" s="4">
        <v>32487</v>
      </c>
      <c r="D13" s="4">
        <v>3031254</v>
      </c>
      <c r="E13" s="4">
        <v>2397503.37</v>
      </c>
      <c r="F13" s="5">
        <v>232079.84750769229</v>
      </c>
      <c r="G13" cm="1">
        <f t="array" ref="G13">INDEX(Лист2!C:C, MATCH(1, (Лист1!A13=Лист2!A:A) * (Лист1!B13=Лист2!B:B), 0))</f>
        <v>18</v>
      </c>
      <c r="H13" cm="1">
        <f t="array" ref="H13">INDEX(Лист2!D:D, MATCH(1, (Лист1!A13=Лист2!A:A) * (Лист1!B13=Лист2!B:B), 0))</f>
        <v>1826</v>
      </c>
      <c r="I13" cm="1">
        <f t="array" ref="I13">INDEX(Лист2!E:E, MATCH(1, (Лист1!A13=Лист2!A:A) * (Лист1!B13=Лист2!B:B), 0))</f>
        <v>1633</v>
      </c>
      <c r="J13" t="str">
        <f>Table2[[#This Row],[Дата]] &amp; _xlfn.SINGLE(Table2[Территория])</f>
        <v>43952Кемерово</v>
      </c>
    </row>
    <row r="14" spans="1:26" ht="14.25" customHeight="1" x14ac:dyDescent="0.2">
      <c r="A14" s="14">
        <v>43963</v>
      </c>
      <c r="B14" s="2" t="s">
        <v>10</v>
      </c>
      <c r="C14" s="2">
        <v>28219.5</v>
      </c>
      <c r="D14" s="2">
        <v>2595778.5</v>
      </c>
      <c r="E14" s="2">
        <v>2050101.9780000001</v>
      </c>
      <c r="F14" s="3">
        <v>309760.33573076921</v>
      </c>
      <c r="G14" cm="1">
        <f t="array" ref="G14">INDEX(Лист2!C:C, MATCH(1, (Лист1!A14=Лист2!A:A) * (Лист1!B14=Лист2!B:B), 0))</f>
        <v>21</v>
      </c>
      <c r="H14" cm="1">
        <f t="array" ref="H14">INDEX(Лист2!D:D, MATCH(1, (Лист1!A14=Лист2!A:A) * (Лист1!B14=Лист2!B:B), 0))</f>
        <v>1656</v>
      </c>
      <c r="I14" cm="1">
        <f t="array" ref="I14">INDEX(Лист2!E:E, MATCH(1, (Лист1!A14=Лист2!A:A) * (Лист1!B14=Лист2!B:B), 0))</f>
        <v>1516</v>
      </c>
      <c r="J14" t="str">
        <f>Table2[[#This Row],[Дата]] &amp; _xlfn.SINGLE(Table2[Территория])</f>
        <v>43963Кемерово</v>
      </c>
    </row>
    <row r="15" spans="1:26" ht="14.25" customHeight="1" x14ac:dyDescent="0.2">
      <c r="A15" s="15">
        <v>43972</v>
      </c>
      <c r="B15" s="4" t="s">
        <v>10</v>
      </c>
      <c r="C15" s="4">
        <v>31272</v>
      </c>
      <c r="D15" s="4">
        <v>2744382</v>
      </c>
      <c r="E15" s="4">
        <v>2257728.2139999997</v>
      </c>
      <c r="F15" s="5">
        <v>301623.79230769229</v>
      </c>
      <c r="G15" cm="1">
        <f t="array" ref="G15">INDEX(Лист2!C:C, MATCH(1, (Лист1!A15=Лист2!A:A) * (Лист1!B15=Лист2!B:B), 0))</f>
        <v>21</v>
      </c>
      <c r="H15" cm="1">
        <f t="array" ref="H15">INDEX(Лист2!D:D, MATCH(1, (Лист1!A15=Лист2!A:A) * (Лист1!B15=Лист2!B:B), 0))</f>
        <v>1787</v>
      </c>
      <c r="I15" cm="1">
        <f t="array" ref="I15">INDEX(Лист2!E:E, MATCH(1, (Лист1!A15=Лист2!A:A) * (Лист1!B15=Лист2!B:B), 0))</f>
        <v>1626</v>
      </c>
      <c r="J15" t="str">
        <f>Table2[[#This Row],[Дата]] &amp; _xlfn.SINGLE(Table2[Территория])</f>
        <v>43972Кемерово</v>
      </c>
    </row>
    <row r="16" spans="1:26" ht="14.25" customHeight="1" x14ac:dyDescent="0.2">
      <c r="A16" s="14">
        <v>43971</v>
      </c>
      <c r="B16" s="2" t="s">
        <v>10</v>
      </c>
      <c r="C16" s="2">
        <v>34077</v>
      </c>
      <c r="D16" s="2">
        <v>2929330.5</v>
      </c>
      <c r="E16" s="2">
        <v>2389543.5279999999</v>
      </c>
      <c r="F16" s="3">
        <v>459604.90796153841</v>
      </c>
      <c r="G16" cm="1">
        <f t="array" ref="G16">INDEX(Лист2!C:C, MATCH(1, (Лист1!A16=Лист2!A:A) * (Лист1!B16=Лист2!B:B), 0))</f>
        <v>21</v>
      </c>
      <c r="H16" cm="1">
        <f t="array" ref="H16">INDEX(Лист2!D:D, MATCH(1, (Лист1!A16=Лист2!A:A) * (Лист1!B16=Лист2!B:B), 0))</f>
        <v>1921</v>
      </c>
      <c r="I16" cm="1">
        <f t="array" ref="I16">INDEX(Лист2!E:E, MATCH(1, (Лист1!A16=Лист2!A:A) * (Лист1!B16=Лист2!B:B), 0))</f>
        <v>1767</v>
      </c>
      <c r="J16" t="str">
        <f>Table2[[#This Row],[Дата]] &amp; _xlfn.SINGLE(Table2[Территория])</f>
        <v>43971Кемерово</v>
      </c>
    </row>
    <row r="17" spans="1:10" ht="14.25" customHeight="1" x14ac:dyDescent="0.2">
      <c r="A17" s="15">
        <v>43956</v>
      </c>
      <c r="B17" s="4" t="s">
        <v>10</v>
      </c>
      <c r="C17" s="4">
        <v>31566</v>
      </c>
      <c r="D17" s="4">
        <v>2906763</v>
      </c>
      <c r="E17" s="4">
        <v>2323003.267</v>
      </c>
      <c r="F17" s="5">
        <v>287619.52953846153</v>
      </c>
      <c r="G17" cm="1">
        <f t="array" ref="G17">INDEX(Лист2!C:C, MATCH(1, (Лист1!A17=Лист2!A:A) * (Лист1!B17=Лист2!B:B), 0))</f>
        <v>20</v>
      </c>
      <c r="H17" cm="1">
        <f t="array" ref="H17">INDEX(Лист2!D:D, MATCH(1, (Лист1!A17=Лист2!A:A) * (Лист1!B17=Лист2!B:B), 0))</f>
        <v>1773</v>
      </c>
      <c r="I17" cm="1">
        <f t="array" ref="I17">INDEX(Лист2!E:E, MATCH(1, (Лист1!A17=Лист2!A:A) * (Лист1!B17=Лист2!B:B), 0))</f>
        <v>1604</v>
      </c>
      <c r="J17" t="str">
        <f>Table2[[#This Row],[Дата]] &amp; _xlfn.SINGLE(Table2[Территория])</f>
        <v>43956Кемерово</v>
      </c>
    </row>
    <row r="18" spans="1:10" ht="14.25" customHeight="1" x14ac:dyDescent="0.2">
      <c r="A18" s="14">
        <v>43949</v>
      </c>
      <c r="B18" s="2" t="s">
        <v>10</v>
      </c>
      <c r="C18" s="2">
        <v>26940</v>
      </c>
      <c r="D18" s="2">
        <v>2411587.5</v>
      </c>
      <c r="E18" s="2">
        <v>1931011.4870000002</v>
      </c>
      <c r="F18" s="3">
        <v>149032.79178461537</v>
      </c>
      <c r="G18" cm="1">
        <f t="array" ref="G18">INDEX(Лист2!C:C, MATCH(1, (Лист1!A18=Лист2!A:A) * (Лист1!B18=Лист2!B:B), 0))</f>
        <v>18</v>
      </c>
      <c r="H18" cm="1">
        <f t="array" ref="H18">INDEX(Лист2!D:D, MATCH(1, (Лист1!A18=Лист2!A:A) * (Лист1!B18=Лист2!B:B), 0))</f>
        <v>1539</v>
      </c>
      <c r="I18" cm="1">
        <f t="array" ref="I18">INDEX(Лист2!E:E, MATCH(1, (Лист1!A18=Лист2!A:A) * (Лист1!B18=Лист2!B:B), 0))</f>
        <v>1404</v>
      </c>
      <c r="J18" t="str">
        <f>Table2[[#This Row],[Дата]] &amp; _xlfn.SINGLE(Table2[Территория])</f>
        <v>43949Кемерово</v>
      </c>
    </row>
    <row r="19" spans="1:10" ht="14.25" customHeight="1" x14ac:dyDescent="0.2">
      <c r="A19" s="15">
        <v>43964</v>
      </c>
      <c r="B19" s="4" t="s">
        <v>10</v>
      </c>
      <c r="C19" s="4">
        <v>29241</v>
      </c>
      <c r="D19" s="4">
        <v>2629782</v>
      </c>
      <c r="E19" s="4">
        <v>2071714.7239999999</v>
      </c>
      <c r="F19" s="5">
        <v>361201.8010384615</v>
      </c>
      <c r="G19" cm="1">
        <f t="array" ref="G19">INDEX(Лист2!C:C, MATCH(1, (Лист1!A19=Лист2!A:A) * (Лист1!B19=Лист2!B:B), 0))</f>
        <v>21</v>
      </c>
      <c r="H19" cm="1">
        <f t="array" ref="H19">INDEX(Лист2!D:D, MATCH(1, (Лист1!A19=Лист2!A:A) * (Лист1!B19=Лист2!B:B), 0))</f>
        <v>1698</v>
      </c>
      <c r="I19" cm="1">
        <f t="array" ref="I19">INDEX(Лист2!E:E, MATCH(1, (Лист1!A19=Лист2!A:A) * (Лист1!B19=Лист2!B:B), 0))</f>
        <v>1554</v>
      </c>
      <c r="J19" t="str">
        <f>Table2[[#This Row],[Дата]] &amp; _xlfn.SINGLE(Table2[Территория])</f>
        <v>43964Кемерово</v>
      </c>
    </row>
    <row r="20" spans="1:10" ht="14.25" customHeight="1" x14ac:dyDescent="0.2">
      <c r="A20" s="14">
        <v>43954</v>
      </c>
      <c r="B20" s="2" t="s">
        <v>10</v>
      </c>
      <c r="C20" s="2">
        <v>26082</v>
      </c>
      <c r="D20" s="2">
        <v>2434914</v>
      </c>
      <c r="E20" s="2">
        <v>1925475.1139999998</v>
      </c>
      <c r="F20" s="3">
        <v>247646.60936153846</v>
      </c>
      <c r="G20" cm="1">
        <f t="array" ref="G20">INDEX(Лист2!C:C, MATCH(1, (Лист1!A20=Лист2!A:A) * (Лист1!B20=Лист2!B:B), 0))</f>
        <v>20</v>
      </c>
      <c r="H20" cm="1">
        <f t="array" ref="H20">INDEX(Лист2!D:D, MATCH(1, (Лист1!A20=Лист2!A:A) * (Лист1!B20=Лист2!B:B), 0))</f>
        <v>1520</v>
      </c>
      <c r="I20" cm="1">
        <f t="array" ref="I20">INDEX(Лист2!E:E, MATCH(1, (Лист1!A20=Лист2!A:A) * (Лист1!B20=Лист2!B:B), 0))</f>
        <v>1373</v>
      </c>
      <c r="J20" t="str">
        <f>Table2[[#This Row],[Дата]] &amp; _xlfn.SINGLE(Table2[Территория])</f>
        <v>43954Кемерово</v>
      </c>
    </row>
    <row r="21" spans="1:10" ht="14.25" customHeight="1" x14ac:dyDescent="0.2">
      <c r="A21" s="15">
        <v>43957</v>
      </c>
      <c r="B21" s="4" t="s">
        <v>10</v>
      </c>
      <c r="C21" s="4">
        <v>32511</v>
      </c>
      <c r="D21" s="4">
        <v>2938623</v>
      </c>
      <c r="E21" s="4">
        <v>2406562.0579999997</v>
      </c>
      <c r="F21" s="5">
        <v>306098.4769230769</v>
      </c>
      <c r="G21" cm="1">
        <f t="array" ref="G21">INDEX(Лист2!C:C, MATCH(1, (Лист1!A21=Лист2!A:A) * (Лист1!B21=Лист2!B:B), 0))</f>
        <v>20</v>
      </c>
      <c r="H21" cm="1">
        <f t="array" ref="H21">INDEX(Лист2!D:D, MATCH(1, (Лист1!A21=Лист2!A:A) * (Лист1!B21=Лист2!B:B), 0))</f>
        <v>1784</v>
      </c>
      <c r="I21" cm="1">
        <f t="array" ref="I21">INDEX(Лист2!E:E, MATCH(1, (Лист1!A21=Лист2!A:A) * (Лист1!B21=Лист2!B:B), 0))</f>
        <v>1632</v>
      </c>
      <c r="J21" t="str">
        <f>Table2[[#This Row],[Дата]] &amp; _xlfn.SINGLE(Table2[Территория])</f>
        <v>43957Кемерово</v>
      </c>
    </row>
    <row r="22" spans="1:10" ht="14.25" customHeight="1" x14ac:dyDescent="0.2">
      <c r="A22" s="14">
        <v>43974</v>
      </c>
      <c r="B22" s="2" t="s">
        <v>10</v>
      </c>
      <c r="C22" s="2">
        <v>42703.5</v>
      </c>
      <c r="D22" s="2">
        <v>3628726.5</v>
      </c>
      <c r="E22" s="2">
        <v>3056063.7349999999</v>
      </c>
      <c r="F22" s="3">
        <v>223670.01693846151</v>
      </c>
      <c r="G22" cm="1">
        <f t="array" ref="G22">INDEX(Лист2!C:C, MATCH(1, (Лист1!A22=Лист2!A:A) * (Лист1!B22=Лист2!B:B), 0))</f>
        <v>21</v>
      </c>
      <c r="H22" cm="1">
        <f t="array" ref="H22">INDEX(Лист2!D:D, MATCH(1, (Лист1!A22=Лист2!A:A) * (Лист1!B22=Лист2!B:B), 0))</f>
        <v>2340</v>
      </c>
      <c r="I22" cm="1">
        <f t="array" ref="I22">INDEX(Лист2!E:E, MATCH(1, (Лист1!A22=Лист2!A:A) * (Лист1!B22=Лист2!B:B), 0))</f>
        <v>2146</v>
      </c>
      <c r="J22" t="str">
        <f>Table2[[#This Row],[Дата]] &amp; _xlfn.SINGLE(Table2[Территория])</f>
        <v>43974Кемерово</v>
      </c>
    </row>
    <row r="23" spans="1:10" ht="14.25" customHeight="1" x14ac:dyDescent="0.2">
      <c r="A23" s="15">
        <v>43976</v>
      </c>
      <c r="B23" s="4" t="s">
        <v>10</v>
      </c>
      <c r="C23" s="4">
        <v>35592</v>
      </c>
      <c r="D23" s="4">
        <v>3176580</v>
      </c>
      <c r="E23" s="4">
        <v>2540760.0409999997</v>
      </c>
      <c r="F23" s="5">
        <v>351098.05384615384</v>
      </c>
      <c r="G23" cm="1">
        <f t="array" ref="G23">INDEX(Лист2!C:C, MATCH(1, (Лист1!A23=Лист2!A:A) * (Лист1!B23=Лист2!B:B), 0))</f>
        <v>20</v>
      </c>
      <c r="H23" cm="1">
        <f t="array" ref="H23">INDEX(Лист2!D:D, MATCH(1, (Лист1!A23=Лист2!A:A) * (Лист1!B23=Лист2!B:B), 0))</f>
        <v>2087</v>
      </c>
      <c r="I23" cm="1">
        <f t="array" ref="I23">INDEX(Лист2!E:E, MATCH(1, (Лист1!A23=Лист2!A:A) * (Лист1!B23=Лист2!B:B), 0))</f>
        <v>1914</v>
      </c>
      <c r="J23" t="str">
        <f>Table2[[#This Row],[Дата]] &amp; _xlfn.SINGLE(Table2[Территория])</f>
        <v>43976Кемерово</v>
      </c>
    </row>
    <row r="24" spans="1:10" ht="14.25" customHeight="1" x14ac:dyDescent="0.2">
      <c r="A24" s="14">
        <v>43951</v>
      </c>
      <c r="B24" s="2" t="s">
        <v>10</v>
      </c>
      <c r="C24" s="2">
        <v>30445.5</v>
      </c>
      <c r="D24" s="2">
        <v>2817196.5</v>
      </c>
      <c r="E24" s="2">
        <v>2244503.1999999997</v>
      </c>
      <c r="F24" s="3">
        <v>203231.46096923074</v>
      </c>
      <c r="G24" cm="1">
        <f t="array" ref="G24">INDEX(Лист2!C:C, MATCH(1, (Лист1!A24=Лист2!A:A) * (Лист1!B24=Лист2!B:B), 0))</f>
        <v>19</v>
      </c>
      <c r="H24" cm="1">
        <f t="array" ref="H24">INDEX(Лист2!D:D, MATCH(1, (Лист1!A24=Лист2!A:A) * (Лист1!B24=Лист2!B:B), 0))</f>
        <v>1712</v>
      </c>
      <c r="I24" cm="1">
        <f t="array" ref="I24">INDEX(Лист2!E:E, MATCH(1, (Лист1!A24=Лист2!A:A) * (Лист1!B24=Лист2!B:B), 0))</f>
        <v>1552</v>
      </c>
      <c r="J24" t="str">
        <f>Table2[[#This Row],[Дата]] &amp; _xlfn.SINGLE(Table2[Территория])</f>
        <v>43951Кемерово</v>
      </c>
    </row>
    <row r="25" spans="1:10" ht="14.25" customHeight="1" x14ac:dyDescent="0.2">
      <c r="A25" s="15">
        <v>43961</v>
      </c>
      <c r="B25" s="4" t="s">
        <v>10</v>
      </c>
      <c r="C25" s="4">
        <v>36619.5</v>
      </c>
      <c r="D25" s="4">
        <v>3312967.5</v>
      </c>
      <c r="E25" s="4">
        <v>2647972.3429999999</v>
      </c>
      <c r="F25" s="5">
        <v>371661.65384615387</v>
      </c>
      <c r="G25" cm="1">
        <f t="array" ref="G25">INDEX(Лист2!C:C, MATCH(1, (Лист1!A25=Лист2!A:A) * (Лист1!B25=Лист2!B:B), 0))</f>
        <v>21</v>
      </c>
      <c r="H25" cm="1">
        <f t="array" ref="H25">INDEX(Лист2!D:D, MATCH(1, (Лист1!A25=Лист2!A:A) * (Лист1!B25=Лист2!B:B), 0))</f>
        <v>2016</v>
      </c>
      <c r="I25" cm="1">
        <f t="array" ref="I25">INDEX(Лист2!E:E, MATCH(1, (Лист1!A25=Лист2!A:A) * (Лист1!B25=Лист2!B:B), 0))</f>
        <v>1846</v>
      </c>
      <c r="J25" t="str">
        <f>Table2[[#This Row],[Дата]] &amp; _xlfn.SINGLE(Table2[Территория])</f>
        <v>43961Кемерово</v>
      </c>
    </row>
    <row r="26" spans="1:10" ht="14.25" customHeight="1" x14ac:dyDescent="0.2">
      <c r="A26" s="14">
        <v>43959</v>
      </c>
      <c r="B26" s="2" t="s">
        <v>10</v>
      </c>
      <c r="C26" s="2">
        <v>29409</v>
      </c>
      <c r="D26" s="2">
        <v>2645160</v>
      </c>
      <c r="E26" s="2">
        <v>2133443.3049999997</v>
      </c>
      <c r="F26" s="3">
        <v>355537.44449230767</v>
      </c>
      <c r="G26" cm="1">
        <f t="array" ref="G26">INDEX(Лист2!C:C, MATCH(1, (Лист1!A26=Лист2!A:A) * (Лист1!B26=Лист2!B:B), 0))</f>
        <v>21</v>
      </c>
      <c r="H26" cm="1">
        <f t="array" ref="H26">INDEX(Лист2!D:D, MATCH(1, (Лист1!A26=Лист2!A:A) * (Лист1!B26=Лист2!B:B), 0))</f>
        <v>1646</v>
      </c>
      <c r="I26" cm="1">
        <f t="array" ref="I26">INDEX(Лист2!E:E, MATCH(1, (Лист1!A26=Лист2!A:A) * (Лист1!B26=Лист2!B:B), 0))</f>
        <v>1492</v>
      </c>
      <c r="J26" t="str">
        <f>Table2[[#This Row],[Дата]] &amp; _xlfn.SINGLE(Table2[Территория])</f>
        <v>43959Кемерово</v>
      </c>
    </row>
    <row r="27" spans="1:10" ht="14.25" customHeight="1" x14ac:dyDescent="0.2">
      <c r="A27" s="15">
        <v>43958</v>
      </c>
      <c r="B27" s="4" t="s">
        <v>10</v>
      </c>
      <c r="C27" s="4">
        <v>27018</v>
      </c>
      <c r="D27" s="4">
        <v>2472213</v>
      </c>
      <c r="E27" s="4">
        <v>2000889.9870000002</v>
      </c>
      <c r="F27" s="5">
        <v>283287.86923076923</v>
      </c>
      <c r="G27" cm="1">
        <f t="array" ref="G27">INDEX(Лист2!C:C, MATCH(1, (Лист1!A27=Лист2!A:A) * (Лист1!B27=Лист2!B:B), 0))</f>
        <v>21</v>
      </c>
      <c r="H27" cm="1">
        <f t="array" ref="H27">INDEX(Лист2!D:D, MATCH(1, (Лист1!A27=Лист2!A:A) * (Лист1!B27=Лист2!B:B), 0))</f>
        <v>1542</v>
      </c>
      <c r="I27" cm="1">
        <f t="array" ref="I27">INDEX(Лист2!E:E, MATCH(1, (Лист1!A27=Лист2!A:A) * (Лист1!B27=Лист2!B:B), 0))</f>
        <v>1405</v>
      </c>
      <c r="J27" t="str">
        <f>Table2[[#This Row],[Дата]] &amp; _xlfn.SINGLE(Table2[Территория])</f>
        <v>43958Кемерово</v>
      </c>
    </row>
    <row r="28" spans="1:10" ht="14.25" customHeight="1" x14ac:dyDescent="0.2">
      <c r="A28" s="14">
        <v>43975</v>
      </c>
      <c r="B28" s="2" t="s">
        <v>10</v>
      </c>
      <c r="C28" s="2">
        <v>34303.5</v>
      </c>
      <c r="D28" s="2">
        <v>2924746.5</v>
      </c>
      <c r="E28" s="2">
        <v>2399312.9350000001</v>
      </c>
      <c r="F28" s="3">
        <v>282325.24615384615</v>
      </c>
      <c r="G28" cm="1">
        <f t="array" ref="G28">INDEX(Лист2!C:C, MATCH(1, (Лист1!A28=Лист2!A:A) * (Лист1!B28=Лист2!B:B), 0))</f>
        <v>20</v>
      </c>
      <c r="H28" cm="1">
        <f t="array" ref="H28">INDEX(Лист2!D:D, MATCH(1, (Лист1!A28=Лист2!A:A) * (Лист1!B28=Лист2!B:B), 0))</f>
        <v>1999</v>
      </c>
      <c r="I28" cm="1">
        <f t="array" ref="I28">INDEX(Лист2!E:E, MATCH(1, (Лист1!A28=Лист2!A:A) * (Лист1!B28=Лист2!B:B), 0))</f>
        <v>1829</v>
      </c>
      <c r="J28" t="str">
        <f>Table2[[#This Row],[Дата]] &amp; _xlfn.SINGLE(Table2[Территория])</f>
        <v>43975Кемерово</v>
      </c>
    </row>
    <row r="29" spans="1:10" ht="14.25" customHeight="1" x14ac:dyDescent="0.2">
      <c r="A29" s="15">
        <v>43982</v>
      </c>
      <c r="B29" s="4" t="s">
        <v>10</v>
      </c>
      <c r="C29" s="4">
        <v>36999</v>
      </c>
      <c r="D29" s="4">
        <v>3473895</v>
      </c>
      <c r="E29" s="4">
        <v>2757933.63</v>
      </c>
      <c r="F29" s="5">
        <v>112971.77692307692</v>
      </c>
      <c r="G29" cm="1">
        <f t="array" ref="G29">INDEX(Лист2!C:C, MATCH(1, (Лист1!A29=Лист2!A:A) * (Лист1!B29=Лист2!B:B), 0))</f>
        <v>21</v>
      </c>
      <c r="H29" cm="1">
        <f t="array" ref="H29">INDEX(Лист2!D:D, MATCH(1, (Лист1!A29=Лист2!A:A) * (Лист1!B29=Лист2!B:B), 0))</f>
        <v>2271</v>
      </c>
      <c r="I29" cm="1">
        <f t="array" ref="I29">INDEX(Лист2!E:E, MATCH(1, (Лист1!A29=Лист2!A:A) * (Лист1!B29=Лист2!B:B), 0))</f>
        <v>2085</v>
      </c>
      <c r="J29" t="str">
        <f>Table2[[#This Row],[Дата]] &amp; _xlfn.SINGLE(Table2[Территория])</f>
        <v>43982Кемерово</v>
      </c>
    </row>
    <row r="30" spans="1:10" ht="14.25" customHeight="1" x14ac:dyDescent="0.2">
      <c r="A30" s="14">
        <v>43981</v>
      </c>
      <c r="B30" s="2" t="s">
        <v>10</v>
      </c>
      <c r="C30" s="2">
        <v>44001</v>
      </c>
      <c r="D30" s="2">
        <v>3921784.5</v>
      </c>
      <c r="E30" s="2">
        <v>3132604.841</v>
      </c>
      <c r="F30" s="3">
        <v>242715.26253846151</v>
      </c>
      <c r="G30" cm="1">
        <f t="array" ref="G30">INDEX(Лист2!C:C, MATCH(1, (Лист1!A30=Лист2!A:A) * (Лист1!B30=Лист2!B:B), 0))</f>
        <v>20</v>
      </c>
      <c r="H30" cm="1">
        <f t="array" ref="H30">INDEX(Лист2!D:D, MATCH(1, (Лист1!A30=Лист2!A:A) * (Лист1!B30=Лист2!B:B), 0))</f>
        <v>2597</v>
      </c>
      <c r="I30" cm="1">
        <f t="array" ref="I30">INDEX(Лист2!E:E, MATCH(1, (Лист1!A30=Лист2!A:A) * (Лист1!B30=Лист2!B:B), 0))</f>
        <v>2376</v>
      </c>
      <c r="J30" t="str">
        <f>Table2[[#This Row],[Дата]] &amp; _xlfn.SINGLE(Table2[Территория])</f>
        <v>43981Кемерово</v>
      </c>
    </row>
    <row r="31" spans="1:10" ht="14.25" customHeight="1" x14ac:dyDescent="0.2">
      <c r="A31" s="15">
        <v>43979</v>
      </c>
      <c r="B31" s="4" t="s">
        <v>10</v>
      </c>
      <c r="C31" s="4">
        <v>30982.5</v>
      </c>
      <c r="D31" s="4">
        <v>2827773</v>
      </c>
      <c r="E31" s="4">
        <v>2232253.034</v>
      </c>
      <c r="F31" s="5">
        <v>343211.54262307688</v>
      </c>
      <c r="G31" cm="1">
        <f t="array" ref="G31">INDEX(Лист2!C:C, MATCH(1, (Лист1!A31=Лист2!A:A) * (Лист1!B31=Лист2!B:B), 0))</f>
        <v>20</v>
      </c>
      <c r="H31" cm="1">
        <f t="array" ref="H31">INDEX(Лист2!D:D, MATCH(1, (Лист1!A31=Лист2!A:A) * (Лист1!B31=Лист2!B:B), 0))</f>
        <v>1886</v>
      </c>
      <c r="I31" cm="1">
        <f t="array" ref="I31">INDEX(Лист2!E:E, MATCH(1, (Лист1!A31=Лист2!A:A) * (Лист1!B31=Лист2!B:B), 0))</f>
        <v>1736</v>
      </c>
      <c r="J31" t="str">
        <f>Table2[[#This Row],[Дата]] &amp; _xlfn.SINGLE(Table2[Территория])</f>
        <v>43979Кемерово</v>
      </c>
    </row>
    <row r="32" spans="1:10" ht="14.25" customHeight="1" x14ac:dyDescent="0.2">
      <c r="A32" s="14">
        <v>43967</v>
      </c>
      <c r="B32" s="2" t="s">
        <v>11</v>
      </c>
      <c r="C32" s="2">
        <v>88063.5</v>
      </c>
      <c r="D32" s="2">
        <v>7583758.5</v>
      </c>
      <c r="E32" s="2">
        <v>5779076.7979999995</v>
      </c>
      <c r="F32" s="3">
        <v>152384.93586153846</v>
      </c>
      <c r="G32" cm="1">
        <f t="array" ref="G32">INDEX(Лист2!C:C, MATCH(1, (Лист1!A32=Лист2!A:A) * (Лист1!B32=Лист2!B:B), 0))</f>
        <v>31</v>
      </c>
      <c r="H32" cm="1">
        <f t="array" ref="H32">INDEX(Лист2!D:D, MATCH(1, (Лист1!A32=Лист2!A:A) * (Лист1!B32=Лист2!B:B), 0))</f>
        <v>5593</v>
      </c>
      <c r="I32" cm="1">
        <f t="array" ref="I32">INDEX(Лист2!E:E, MATCH(1, (Лист1!A32=Лист2!A:A) * (Лист1!B32=Лист2!B:B), 0))</f>
        <v>5177</v>
      </c>
      <c r="J32" t="str">
        <f>Table2[[#This Row],[Дата]] &amp; _xlfn.SINGLE(Table2[Территория])</f>
        <v>43967Екатеринбург</v>
      </c>
    </row>
    <row r="33" spans="1:10" ht="14.25" customHeight="1" x14ac:dyDescent="0.2">
      <c r="A33" s="15">
        <v>43970</v>
      </c>
      <c r="B33" s="4" t="s">
        <v>11</v>
      </c>
      <c r="C33" s="4">
        <v>84024</v>
      </c>
      <c r="D33" s="4">
        <v>6815511</v>
      </c>
      <c r="E33" s="4">
        <v>5426339.5819999995</v>
      </c>
      <c r="F33" s="5">
        <v>195070.25003076921</v>
      </c>
      <c r="G33" cm="1">
        <f t="array" ref="G33">INDEX(Лист2!C:C, MATCH(1, (Лист1!A33=Лист2!A:A) * (Лист1!B33=Лист2!B:B), 0))</f>
        <v>31</v>
      </c>
      <c r="H33" cm="1">
        <f t="array" ref="H33">INDEX(Лист2!D:D, MATCH(1, (Лист1!A33=Лист2!A:A) * (Лист1!B33=Лист2!B:B), 0))</f>
        <v>5389</v>
      </c>
      <c r="I33" cm="1">
        <f t="array" ref="I33">INDEX(Лист2!E:E, MATCH(1, (Лист1!A33=Лист2!A:A) * (Лист1!B33=Лист2!B:B), 0))</f>
        <v>5024</v>
      </c>
      <c r="J33" t="str">
        <f>Table2[[#This Row],[Дата]] &amp; _xlfn.SINGLE(Table2[Территория])</f>
        <v>43970Екатеринбург</v>
      </c>
    </row>
    <row r="34" spans="1:10" ht="14.25" customHeight="1" x14ac:dyDescent="0.2">
      <c r="A34" s="14">
        <v>43968</v>
      </c>
      <c r="B34" s="2" t="s">
        <v>11</v>
      </c>
      <c r="C34" s="2">
        <v>78057</v>
      </c>
      <c r="D34" s="2">
        <v>6774946.5</v>
      </c>
      <c r="E34" s="2">
        <v>5115462.4009999996</v>
      </c>
      <c r="F34" s="3">
        <v>61149.515384615377</v>
      </c>
      <c r="G34" cm="1">
        <f t="array" ref="G34">INDEX(Лист2!C:C, MATCH(1, (Лист1!A34=Лист2!A:A) * (Лист1!B34=Лист2!B:B), 0))</f>
        <v>31</v>
      </c>
      <c r="H34" cm="1">
        <f t="array" ref="H34">INDEX(Лист2!D:D, MATCH(1, (Лист1!A34=Лист2!A:A) * (Лист1!B34=Лист2!B:B), 0))</f>
        <v>5206</v>
      </c>
      <c r="I34" cm="1">
        <f t="array" ref="I34">INDEX(Лист2!E:E, MATCH(1, (Лист1!A34=Лист2!A:A) * (Лист1!B34=Лист2!B:B), 0))</f>
        <v>4843</v>
      </c>
      <c r="J34" t="str">
        <f>Table2[[#This Row],[Дата]] &amp; _xlfn.SINGLE(Table2[Территория])</f>
        <v>43968Екатеринбург</v>
      </c>
    </row>
    <row r="35" spans="1:10" ht="14.25" customHeight="1" x14ac:dyDescent="0.2">
      <c r="A35" s="15">
        <v>43960</v>
      </c>
      <c r="B35" s="4" t="s">
        <v>11</v>
      </c>
      <c r="C35" s="4">
        <v>69720</v>
      </c>
      <c r="D35" s="4">
        <v>6264933</v>
      </c>
      <c r="E35" s="4">
        <v>4726931.9569999995</v>
      </c>
      <c r="F35" s="5">
        <v>294634.35530769231</v>
      </c>
      <c r="G35" cm="1">
        <f t="array" ref="G35">INDEX(Лист2!C:C, MATCH(1, (Лист1!A35=Лист2!A:A) * (Лист1!B35=Лист2!B:B), 0))</f>
        <v>31</v>
      </c>
      <c r="H35" cm="1">
        <f t="array" ref="H35">INDEX(Лист2!D:D, MATCH(1, (Лист1!A35=Лист2!A:A) * (Лист1!B35=Лист2!B:B), 0))</f>
        <v>4556</v>
      </c>
      <c r="I35" cm="1">
        <f t="array" ref="I35">INDEX(Лист2!E:E, MATCH(1, (Лист1!A35=Лист2!A:A) * (Лист1!B35=Лист2!B:B), 0))</f>
        <v>4220</v>
      </c>
      <c r="J35" t="str">
        <f>Table2[[#This Row],[Дата]] &amp; _xlfn.SINGLE(Table2[Территория])</f>
        <v>43960Екатеринбург</v>
      </c>
    </row>
    <row r="36" spans="1:10" ht="14.25" customHeight="1" x14ac:dyDescent="0.2">
      <c r="A36" s="14">
        <v>43955</v>
      </c>
      <c r="B36" s="2" t="s">
        <v>11</v>
      </c>
      <c r="C36" s="2">
        <v>72928.5</v>
      </c>
      <c r="D36" s="2">
        <v>6642249</v>
      </c>
      <c r="E36" s="2">
        <v>4993791.9560000002</v>
      </c>
      <c r="F36" s="3">
        <v>215294.37692307692</v>
      </c>
      <c r="G36" cm="1">
        <f t="array" ref="G36">INDEX(Лист2!C:C, MATCH(1, (Лист1!A36=Лист2!A:A) * (Лист1!B36=Лист2!B:B), 0))</f>
        <v>31</v>
      </c>
      <c r="H36" cm="1">
        <f t="array" ref="H36">INDEX(Лист2!D:D, MATCH(1, (Лист1!A36=Лист2!A:A) * (Лист1!B36=Лист2!B:B), 0))</f>
        <v>4968</v>
      </c>
      <c r="I36" cm="1">
        <f t="array" ref="I36">INDEX(Лист2!E:E, MATCH(1, (Лист1!A36=Лист2!A:A) * (Лист1!B36=Лист2!B:B), 0))</f>
        <v>4596</v>
      </c>
      <c r="J36" t="str">
        <f>Table2[[#This Row],[Дата]] &amp; _xlfn.SINGLE(Table2[Территория])</f>
        <v>43955Екатеринбург</v>
      </c>
    </row>
    <row r="37" spans="1:10" ht="14.25" customHeight="1" x14ac:dyDescent="0.2">
      <c r="A37" s="15">
        <v>43950</v>
      </c>
      <c r="B37" s="4" t="s">
        <v>11</v>
      </c>
      <c r="C37" s="4">
        <v>79527</v>
      </c>
      <c r="D37" s="4">
        <v>7180498.5</v>
      </c>
      <c r="E37" s="4">
        <v>5432087.9790000003</v>
      </c>
      <c r="F37" s="5">
        <v>172769.19230769231</v>
      </c>
      <c r="G37" cm="1">
        <f t="array" ref="G37">INDEX(Лист2!C:C, MATCH(1, (Лист1!A37=Лист2!A:A) * (Лист1!B37=Лист2!B:B), 0))</f>
        <v>31</v>
      </c>
      <c r="H37" cm="1">
        <f t="array" ref="H37">INDEX(Лист2!D:D, MATCH(1, (Лист1!A37=Лист2!A:A) * (Лист1!B37=Лист2!B:B), 0))</f>
        <v>5378</v>
      </c>
      <c r="I37" cm="1">
        <f t="array" ref="I37">INDEX(Лист2!E:E, MATCH(1, (Лист1!A37=Лист2!A:A) * (Лист1!B37=Лист2!B:B), 0))</f>
        <v>4985</v>
      </c>
      <c r="J37" t="str">
        <f>Table2[[#This Row],[Дата]] &amp; _xlfn.SINGLE(Table2[Территория])</f>
        <v>43950Екатеринбург</v>
      </c>
    </row>
    <row r="38" spans="1:10" ht="14.25" customHeight="1" x14ac:dyDescent="0.2">
      <c r="A38" s="14">
        <v>43953</v>
      </c>
      <c r="B38" s="2" t="s">
        <v>11</v>
      </c>
      <c r="C38" s="2">
        <v>60463.5</v>
      </c>
      <c r="D38" s="2">
        <v>5554192.5</v>
      </c>
      <c r="E38" s="2">
        <v>4218316.0290000001</v>
      </c>
      <c r="F38" s="3">
        <v>244262.12107692307</v>
      </c>
      <c r="G38" cm="1">
        <f t="array" ref="G38">INDEX(Лист2!C:C, MATCH(1, (Лист1!A38=Лист2!A:A) * (Лист1!B38=Лист2!B:B), 0))</f>
        <v>31</v>
      </c>
      <c r="H38" cm="1">
        <f t="array" ref="H38">INDEX(Лист2!D:D, MATCH(1, (Лист1!A38=Лист2!A:A) * (Лист1!B38=Лист2!B:B), 0))</f>
        <v>4157</v>
      </c>
      <c r="I38" cm="1">
        <f t="array" ref="I38">INDEX(Лист2!E:E, MATCH(1, (Лист1!A38=Лист2!A:A) * (Лист1!B38=Лист2!B:B), 0))</f>
        <v>3823</v>
      </c>
      <c r="J38" t="str">
        <f>Table2[[#This Row],[Дата]] &amp; _xlfn.SINGLE(Table2[Территория])</f>
        <v>43953Екатеринбург</v>
      </c>
    </row>
    <row r="39" spans="1:10" ht="14.25" customHeight="1" x14ac:dyDescent="0.2">
      <c r="A39" s="15">
        <v>43977</v>
      </c>
      <c r="B39" s="4" t="s">
        <v>11</v>
      </c>
      <c r="C39" s="4">
        <v>79975.5</v>
      </c>
      <c r="D39" s="4">
        <v>6676459.5</v>
      </c>
      <c r="E39" s="4">
        <v>5083946.1689999998</v>
      </c>
      <c r="F39" s="5">
        <v>141931.13193076922</v>
      </c>
      <c r="G39" cm="1">
        <f t="array" ref="G39">INDEX(Лист2!C:C, MATCH(1, (Лист1!A39=Лист2!A:A) * (Лист1!B39=Лист2!B:B), 0))</f>
        <v>31</v>
      </c>
      <c r="H39" cm="1">
        <f t="array" ref="H39">INDEX(Лист2!D:D, MATCH(1, (Лист1!A39=Лист2!A:A) * (Лист1!B39=Лист2!B:B), 0))</f>
        <v>5493</v>
      </c>
      <c r="I39" cm="1">
        <f t="array" ref="I39">INDEX(Лист2!E:E, MATCH(1, (Лист1!A39=Лист2!A:A) * (Лист1!B39=Лист2!B:B), 0))</f>
        <v>5119</v>
      </c>
      <c r="J39" t="str">
        <f>Table2[[#This Row],[Дата]] &amp; _xlfn.SINGLE(Table2[Территория])</f>
        <v>43977Екатеринбург</v>
      </c>
    </row>
    <row r="40" spans="1:10" ht="14.25" customHeight="1" x14ac:dyDescent="0.2">
      <c r="A40" s="14">
        <v>43952</v>
      </c>
      <c r="B40" s="2" t="s">
        <v>11</v>
      </c>
      <c r="C40" s="2">
        <v>97534.5</v>
      </c>
      <c r="D40" s="2">
        <v>8893024.5</v>
      </c>
      <c r="E40" s="2">
        <v>6855177.2400000002</v>
      </c>
      <c r="F40" s="3">
        <v>185180.38007692309</v>
      </c>
      <c r="G40" cm="1">
        <f t="array" ref="G40">INDEX(Лист2!C:C, MATCH(1, (Лист1!A40=Лист2!A:A) * (Лист1!B40=Лист2!B:B), 0))</f>
        <v>31</v>
      </c>
      <c r="H40" cm="1">
        <f t="array" ref="H40">INDEX(Лист2!D:D, MATCH(1, (Лист1!A40=Лист2!A:A) * (Лист1!B40=Лист2!B:B), 0))</f>
        <v>6118</v>
      </c>
      <c r="I40" cm="1">
        <f t="array" ref="I40">INDEX(Лист2!E:E, MATCH(1, (Лист1!A40=Лист2!A:A) * (Лист1!B40=Лист2!B:B), 0))</f>
        <v>5564</v>
      </c>
      <c r="J40" t="str">
        <f>Table2[[#This Row],[Дата]] &amp; _xlfn.SINGLE(Table2[Территория])</f>
        <v>43952Екатеринбург</v>
      </c>
    </row>
    <row r="41" spans="1:10" ht="14.25" customHeight="1" x14ac:dyDescent="0.2">
      <c r="A41" s="15">
        <v>43963</v>
      </c>
      <c r="B41" s="4" t="s">
        <v>11</v>
      </c>
      <c r="C41" s="4">
        <v>71520</v>
      </c>
      <c r="D41" s="4">
        <v>6398361</v>
      </c>
      <c r="E41" s="4">
        <v>4793096.1439999994</v>
      </c>
      <c r="F41" s="5">
        <v>181432.06769230767</v>
      </c>
      <c r="G41" cm="1">
        <f t="array" ref="G41">INDEX(Лист2!C:C, MATCH(1, (Лист1!A41=Лист2!A:A) * (Лист1!B41=Лист2!B:B), 0))</f>
        <v>31</v>
      </c>
      <c r="H41" cm="1">
        <f t="array" ref="H41">INDEX(Лист2!D:D, MATCH(1, (Лист1!A41=Лист2!A:A) * (Лист1!B41=Лист2!B:B), 0))</f>
        <v>4800</v>
      </c>
      <c r="I41" cm="1">
        <f t="array" ref="I41">INDEX(Лист2!E:E, MATCH(1, (Лист1!A41=Лист2!A:A) * (Лист1!B41=Лист2!B:B), 0))</f>
        <v>4470</v>
      </c>
      <c r="J41" t="str">
        <f>Table2[[#This Row],[Дата]] &amp; _xlfn.SINGLE(Table2[Территория])</f>
        <v>43963Екатеринбург</v>
      </c>
    </row>
    <row r="42" spans="1:10" ht="14.25" customHeight="1" x14ac:dyDescent="0.2">
      <c r="A42" s="14">
        <v>43972</v>
      </c>
      <c r="B42" s="2" t="s">
        <v>11</v>
      </c>
      <c r="C42" s="2">
        <v>79485</v>
      </c>
      <c r="D42" s="2">
        <v>6633847.5</v>
      </c>
      <c r="E42" s="2">
        <v>5212858.58</v>
      </c>
      <c r="F42" s="3">
        <v>120955.33846153846</v>
      </c>
      <c r="G42" cm="1">
        <f t="array" ref="G42">INDEX(Лист2!C:C, MATCH(1, (Лист1!A42=Лист2!A:A) * (Лист1!B42=Лист2!B:B), 0))</f>
        <v>31</v>
      </c>
      <c r="H42" cm="1">
        <f t="array" ref="H42">INDEX(Лист2!D:D, MATCH(1, (Лист1!A42=Лист2!A:A) * (Лист1!B42=Лист2!B:B), 0))</f>
        <v>5207</v>
      </c>
      <c r="I42" cm="1">
        <f t="array" ref="I42">INDEX(Лист2!E:E, MATCH(1, (Лист1!A42=Лист2!A:A) * (Лист1!B42=Лист2!B:B), 0))</f>
        <v>4868</v>
      </c>
      <c r="J42" t="str">
        <f>Table2[[#This Row],[Дата]] &amp; _xlfn.SINGLE(Table2[Территория])</f>
        <v>43972Екатеринбург</v>
      </c>
    </row>
    <row r="43" spans="1:10" ht="14.25" customHeight="1" x14ac:dyDescent="0.2">
      <c r="A43" s="15">
        <v>43971</v>
      </c>
      <c r="B43" s="4" t="s">
        <v>11</v>
      </c>
      <c r="C43" s="4">
        <v>93313.5</v>
      </c>
      <c r="D43" s="4">
        <v>7247575.5</v>
      </c>
      <c r="E43" s="4">
        <v>5922822.6779999994</v>
      </c>
      <c r="F43" s="5">
        <v>714758.2</v>
      </c>
      <c r="G43" cm="1">
        <f t="array" ref="G43">INDEX(Лист2!C:C, MATCH(1, (Лист1!A43=Лист2!A:A) * (Лист1!B43=Лист2!B:B), 0))</f>
        <v>31</v>
      </c>
      <c r="H43" cm="1">
        <f t="array" ref="H43">INDEX(Лист2!D:D, MATCH(1, (Лист1!A43=Лист2!A:A) * (Лист1!B43=Лист2!B:B), 0))</f>
        <v>5698</v>
      </c>
      <c r="I43" cm="1">
        <f t="array" ref="I43">INDEX(Лист2!E:E, MATCH(1, (Лист1!A43=Лист2!A:A) * (Лист1!B43=Лист2!B:B), 0))</f>
        <v>5258</v>
      </c>
      <c r="J43" t="str">
        <f>Table2[[#This Row],[Дата]] &amp; _xlfn.SINGLE(Table2[Территория])</f>
        <v>43971Екатеринбург</v>
      </c>
    </row>
    <row r="44" spans="1:10" ht="14.25" customHeight="1" x14ac:dyDescent="0.2">
      <c r="A44" s="14">
        <v>43956</v>
      </c>
      <c r="B44" s="2" t="s">
        <v>11</v>
      </c>
      <c r="C44" s="2">
        <v>76585.5</v>
      </c>
      <c r="D44" s="2">
        <v>6921316.5</v>
      </c>
      <c r="E44" s="2">
        <v>5290094.2719999999</v>
      </c>
      <c r="F44" s="3">
        <v>386033.17544615385</v>
      </c>
      <c r="G44" cm="1">
        <f t="array" ref="G44">INDEX(Лист2!C:C, MATCH(1, (Лист1!A44=Лист2!A:A) * (Лист1!B44=Лист2!B:B), 0))</f>
        <v>31</v>
      </c>
      <c r="H44" cm="1">
        <f t="array" ref="H44">INDEX(Лист2!D:D, MATCH(1, (Лист1!A44=Лист2!A:A) * (Лист1!B44=Лист2!B:B), 0))</f>
        <v>5188</v>
      </c>
      <c r="I44" cm="1">
        <f t="array" ref="I44">INDEX(Лист2!E:E, MATCH(1, (Лист1!A44=Лист2!A:A) * (Лист1!B44=Лист2!B:B), 0))</f>
        <v>4800</v>
      </c>
      <c r="J44" t="str">
        <f>Table2[[#This Row],[Дата]] &amp; _xlfn.SINGLE(Table2[Территория])</f>
        <v>43956Екатеринбург</v>
      </c>
    </row>
    <row r="45" spans="1:10" ht="14.25" customHeight="1" x14ac:dyDescent="0.2">
      <c r="A45" s="15">
        <v>43949</v>
      </c>
      <c r="B45" s="4" t="s">
        <v>11</v>
      </c>
      <c r="C45" s="4">
        <v>81826.5</v>
      </c>
      <c r="D45" s="4">
        <v>7163644.5</v>
      </c>
      <c r="E45" s="4">
        <v>5366333.7130000005</v>
      </c>
      <c r="F45" s="5">
        <v>145122.77781538462</v>
      </c>
      <c r="G45" cm="1">
        <f t="array" ref="G45">INDEX(Лист2!C:C, MATCH(1, (Лист1!A45=Лист2!A:A) * (Лист1!B45=Лист2!B:B), 0))</f>
        <v>31</v>
      </c>
      <c r="H45" cm="1">
        <f t="array" ref="H45">INDEX(Лист2!D:D, MATCH(1, (Лист1!A45=Лист2!A:A) * (Лист1!B45=Лист2!B:B), 0))</f>
        <v>5465</v>
      </c>
      <c r="I45" cm="1">
        <f t="array" ref="I45">INDEX(Лист2!E:E, MATCH(1, (Лист1!A45=Лист2!A:A) * (Лист1!B45=Лист2!B:B), 0))</f>
        <v>5096</v>
      </c>
      <c r="J45" t="str">
        <f>Table2[[#This Row],[Дата]] &amp; _xlfn.SINGLE(Table2[Территория])</f>
        <v>43949Екатеринбург</v>
      </c>
    </row>
    <row r="46" spans="1:10" ht="14.25" customHeight="1" x14ac:dyDescent="0.2">
      <c r="A46" s="14">
        <v>43964</v>
      </c>
      <c r="B46" s="2" t="s">
        <v>11</v>
      </c>
      <c r="C46" s="2">
        <v>78846</v>
      </c>
      <c r="D46" s="2">
        <v>6993952.5</v>
      </c>
      <c r="E46" s="2">
        <v>5288518.7799999993</v>
      </c>
      <c r="F46" s="3">
        <v>227969.01538461537</v>
      </c>
      <c r="G46" cm="1">
        <f t="array" ref="G46">INDEX(Лист2!C:C, MATCH(1, (Лист1!A46=Лист2!A:A) * (Лист1!B46=Лист2!B:B), 0))</f>
        <v>31</v>
      </c>
      <c r="H46" cm="1">
        <f t="array" ref="H46">INDEX(Лист2!D:D, MATCH(1, (Лист1!A46=Лист2!A:A) * (Лист1!B46=Лист2!B:B), 0))</f>
        <v>5251</v>
      </c>
      <c r="I46" cm="1">
        <f t="array" ref="I46">INDEX(Лист2!E:E, MATCH(1, (Лист1!A46=Лист2!A:A) * (Лист1!B46=Лист2!B:B), 0))</f>
        <v>4853</v>
      </c>
      <c r="J46" t="str">
        <f>Table2[[#This Row],[Дата]] &amp; _xlfn.SINGLE(Table2[Территория])</f>
        <v>43964Екатеринбург</v>
      </c>
    </row>
    <row r="47" spans="1:10" ht="14.25" customHeight="1" x14ac:dyDescent="0.2">
      <c r="A47" s="15">
        <v>43954</v>
      </c>
      <c r="B47" s="4" t="s">
        <v>11</v>
      </c>
      <c r="C47" s="4">
        <v>77263.5</v>
      </c>
      <c r="D47" s="4">
        <v>7013670</v>
      </c>
      <c r="E47" s="4">
        <v>5282661.8549999995</v>
      </c>
      <c r="F47" s="5">
        <v>161473.07692307691</v>
      </c>
      <c r="G47" cm="1">
        <f t="array" ref="G47">INDEX(Лист2!C:C, MATCH(1, (Лист1!A47=Лист2!A:A) * (Лист1!B47=Лист2!B:B), 0))</f>
        <v>31</v>
      </c>
      <c r="H47" cm="1">
        <f t="array" ref="H47">INDEX(Лист2!D:D, MATCH(1, (Лист1!A47=Лист2!A:A) * (Лист1!B47=Лист2!B:B), 0))</f>
        <v>5155</v>
      </c>
      <c r="I47" cm="1">
        <f t="array" ref="I47">INDEX(Лист2!E:E, MATCH(1, (Лист1!A47=Лист2!A:A) * (Лист1!B47=Лист2!B:B), 0))</f>
        <v>4762</v>
      </c>
      <c r="J47" t="str">
        <f>Table2[[#This Row],[Дата]] &amp; _xlfn.SINGLE(Table2[Территория])</f>
        <v>43954Екатеринбург</v>
      </c>
    </row>
    <row r="48" spans="1:10" ht="14.25" customHeight="1" x14ac:dyDescent="0.2">
      <c r="A48" s="14">
        <v>43957</v>
      </c>
      <c r="B48" s="2" t="s">
        <v>11</v>
      </c>
      <c r="C48" s="2">
        <v>68994</v>
      </c>
      <c r="D48" s="2">
        <v>6168657</v>
      </c>
      <c r="E48" s="2">
        <v>4695811.3490000004</v>
      </c>
      <c r="F48" s="3">
        <v>157384.1788307692</v>
      </c>
      <c r="G48" cm="1">
        <f t="array" ref="G48">INDEX(Лист2!C:C, MATCH(1, (Лист1!A48=Лист2!A:A) * (Лист1!B48=Лист2!B:B), 0))</f>
        <v>31</v>
      </c>
      <c r="H48" cm="1">
        <f t="array" ref="H48">INDEX(Лист2!D:D, MATCH(1, (Лист1!A48=Лист2!A:A) * (Лист1!B48=Лист2!B:B), 0))</f>
        <v>4709</v>
      </c>
      <c r="I48" cm="1">
        <f t="array" ref="I48">INDEX(Лист2!E:E, MATCH(1, (Лист1!A48=Лист2!A:A) * (Лист1!B48=Лист2!B:B), 0))</f>
        <v>4348</v>
      </c>
      <c r="J48" t="str">
        <f>Table2[[#This Row],[Дата]] &amp; _xlfn.SINGLE(Table2[Территория])</f>
        <v>43957Екатеринбург</v>
      </c>
    </row>
    <row r="49" spans="1:10" ht="14.25" customHeight="1" x14ac:dyDescent="0.2">
      <c r="A49" s="15">
        <v>43974</v>
      </c>
      <c r="B49" s="4" t="s">
        <v>11</v>
      </c>
      <c r="C49" s="4">
        <v>102889.5</v>
      </c>
      <c r="D49" s="4">
        <v>8089143</v>
      </c>
      <c r="E49" s="4">
        <v>6673236.3720000004</v>
      </c>
      <c r="F49" s="5">
        <v>127223.84583076923</v>
      </c>
      <c r="G49" cm="1">
        <f t="array" ref="G49">INDEX(Лист2!C:C, MATCH(1, (Лист1!A49=Лист2!A:A) * (Лист1!B49=Лист2!B:B), 0))</f>
        <v>31</v>
      </c>
      <c r="H49" cm="1">
        <f t="array" ref="H49">INDEX(Лист2!D:D, MATCH(1, (Лист1!A49=Лист2!A:A) * (Лист1!B49=Лист2!B:B), 0))</f>
        <v>6276</v>
      </c>
      <c r="I49" cm="1">
        <f t="array" ref="I49">INDEX(Лист2!E:E, MATCH(1, (Лист1!A49=Лист2!A:A) * (Лист1!B49=Лист2!B:B), 0))</f>
        <v>5801</v>
      </c>
      <c r="J49" t="str">
        <f>Table2[[#This Row],[Дата]] &amp; _xlfn.SINGLE(Table2[Территория])</f>
        <v>43974Екатеринбург</v>
      </c>
    </row>
    <row r="50" spans="1:10" ht="14.25" customHeight="1" x14ac:dyDescent="0.2">
      <c r="A50" s="14">
        <v>43976</v>
      </c>
      <c r="B50" s="2" t="s">
        <v>11</v>
      </c>
      <c r="C50" s="2">
        <v>76999.5</v>
      </c>
      <c r="D50" s="2">
        <v>6645603</v>
      </c>
      <c r="E50" s="2">
        <v>5032216.1889999993</v>
      </c>
      <c r="F50" s="3">
        <v>100883.95384615385</v>
      </c>
      <c r="G50" cm="1">
        <f t="array" ref="G50">INDEX(Лист2!C:C, MATCH(1, (Лист1!A50=Лист2!A:A) * (Лист1!B50=Лист2!B:B), 0))</f>
        <v>31</v>
      </c>
      <c r="H50" cm="1">
        <f t="array" ref="H50">INDEX(Лист2!D:D, MATCH(1, (Лист1!A50=Лист2!A:A) * (Лист1!B50=Лист2!B:B), 0))</f>
        <v>5210</v>
      </c>
      <c r="I50" cm="1">
        <f t="array" ref="I50">INDEX(Лист2!E:E, MATCH(1, (Лист1!A50=Лист2!A:A) * (Лист1!B50=Лист2!B:B), 0))</f>
        <v>4841</v>
      </c>
      <c r="J50" t="str">
        <f>Table2[[#This Row],[Дата]] &amp; _xlfn.SINGLE(Table2[Территория])</f>
        <v>43976Екатеринбург</v>
      </c>
    </row>
    <row r="51" spans="1:10" ht="14.25" customHeight="1" x14ac:dyDescent="0.2">
      <c r="A51" s="15">
        <v>43951</v>
      </c>
      <c r="B51" s="4" t="s">
        <v>11</v>
      </c>
      <c r="C51" s="4">
        <v>77565</v>
      </c>
      <c r="D51" s="4">
        <v>7023727.5</v>
      </c>
      <c r="E51" s="4">
        <v>5349682.4849999994</v>
      </c>
      <c r="F51" s="5">
        <v>31578.207692307689</v>
      </c>
      <c r="G51" cm="1">
        <f t="array" ref="G51">INDEX(Лист2!C:C, MATCH(1, (Лист1!A51=Лист2!A:A) * (Лист1!B51=Лист2!B:B), 0))</f>
        <v>31</v>
      </c>
      <c r="H51" cm="1">
        <f t="array" ref="H51">INDEX(Лист2!D:D, MATCH(1, (Лист1!A51=Лист2!A:A) * (Лист1!B51=Лист2!B:B), 0))</f>
        <v>5120</v>
      </c>
      <c r="I51" cm="1">
        <f t="array" ref="I51">INDEX(Лист2!E:E, MATCH(1, (Лист1!A51=Лист2!A:A) * (Лист1!B51=Лист2!B:B), 0))</f>
        <v>4737</v>
      </c>
      <c r="J51" t="str">
        <f>Table2[[#This Row],[Дата]] &amp; _xlfn.SINGLE(Table2[Территория])</f>
        <v>43951Екатеринбург</v>
      </c>
    </row>
    <row r="52" spans="1:10" ht="14.25" customHeight="1" x14ac:dyDescent="0.2">
      <c r="A52" s="14">
        <v>43961</v>
      </c>
      <c r="B52" s="2" t="s">
        <v>11</v>
      </c>
      <c r="C52" s="2">
        <v>84132</v>
      </c>
      <c r="D52" s="2">
        <v>7483194</v>
      </c>
      <c r="E52" s="2">
        <v>5637882.125</v>
      </c>
      <c r="F52" s="3">
        <v>126673.26923076922</v>
      </c>
      <c r="G52" cm="1">
        <f t="array" ref="G52">INDEX(Лист2!C:C, MATCH(1, (Лист1!A52=Лист2!A:A) * (Лист1!B52=Лист2!B:B), 0))</f>
        <v>31</v>
      </c>
      <c r="H52" cm="1">
        <f t="array" ref="H52">INDEX(Лист2!D:D, MATCH(1, (Лист1!A52=Лист2!A:A) * (Лист1!B52=Лист2!B:B), 0))</f>
        <v>5495</v>
      </c>
      <c r="I52" cm="1">
        <f t="array" ref="I52">INDEX(Лист2!E:E, MATCH(1, (Лист1!A52=Лист2!A:A) * (Лист1!B52=Лист2!B:B), 0))</f>
        <v>5093</v>
      </c>
      <c r="J52" t="str">
        <f>Table2[[#This Row],[Дата]] &amp; _xlfn.SINGLE(Table2[Территория])</f>
        <v>43961Екатеринбург</v>
      </c>
    </row>
    <row r="53" spans="1:10" ht="14.25" customHeight="1" x14ac:dyDescent="0.2">
      <c r="A53" s="15">
        <v>43959</v>
      </c>
      <c r="B53" s="4" t="s">
        <v>11</v>
      </c>
      <c r="C53" s="4">
        <v>69544.5</v>
      </c>
      <c r="D53" s="4">
        <v>6293776.5</v>
      </c>
      <c r="E53" s="4">
        <v>4773839.9380000001</v>
      </c>
      <c r="F53" s="5">
        <v>201777.4038153846</v>
      </c>
      <c r="G53" cm="1">
        <f t="array" ref="G53">INDEX(Лист2!C:C, MATCH(1, (Лист1!A53=Лист2!A:A) * (Лист1!B53=Лист2!B:B), 0))</f>
        <v>31</v>
      </c>
      <c r="H53" cm="1">
        <f t="array" ref="H53">INDEX(Лист2!D:D, MATCH(1, (Лист1!A53=Лист2!A:A) * (Лист1!B53=Лист2!B:B), 0))</f>
        <v>4635</v>
      </c>
      <c r="I53" cm="1">
        <f t="array" ref="I53">INDEX(Лист2!E:E, MATCH(1, (Лист1!A53=Лист2!A:A) * (Лист1!B53=Лист2!B:B), 0))</f>
        <v>4266</v>
      </c>
      <c r="J53" t="str">
        <f>Table2[[#This Row],[Дата]] &amp; _xlfn.SINGLE(Table2[Территория])</f>
        <v>43959Екатеринбург</v>
      </c>
    </row>
    <row r="54" spans="1:10" ht="14.25" customHeight="1" x14ac:dyDescent="0.2">
      <c r="A54" s="14">
        <v>43958</v>
      </c>
      <c r="B54" s="2" t="s">
        <v>11</v>
      </c>
      <c r="C54" s="2">
        <v>73204.5</v>
      </c>
      <c r="D54" s="2">
        <v>6591883.5</v>
      </c>
      <c r="E54" s="2">
        <v>5001227.6710000001</v>
      </c>
      <c r="F54" s="3">
        <v>184167.76355384616</v>
      </c>
      <c r="G54" cm="1">
        <f t="array" ref="G54">INDEX(Лист2!C:C, MATCH(1, (Лист1!A54=Лист2!A:A) * (Лист1!B54=Лист2!B:B), 0))</f>
        <v>31</v>
      </c>
      <c r="H54" cm="1">
        <f t="array" ref="H54">INDEX(Лист2!D:D, MATCH(1, (Лист1!A54=Лист2!A:A) * (Лист1!B54=Лист2!B:B), 0))</f>
        <v>4903</v>
      </c>
      <c r="I54" cm="1">
        <f t="array" ref="I54">INDEX(Лист2!E:E, MATCH(1, (Лист1!A54=Лист2!A:A) * (Лист1!B54=Лист2!B:B), 0))</f>
        <v>4527</v>
      </c>
      <c r="J54" t="str">
        <f>Table2[[#This Row],[Дата]] &amp; _xlfn.SINGLE(Table2[Территория])</f>
        <v>43958Екатеринбург</v>
      </c>
    </row>
    <row r="55" spans="1:10" ht="14.25" customHeight="1" x14ac:dyDescent="0.2">
      <c r="A55" s="15">
        <v>43975</v>
      </c>
      <c r="B55" s="4" t="s">
        <v>11</v>
      </c>
      <c r="C55" s="4">
        <v>76663.5</v>
      </c>
      <c r="D55" s="4">
        <v>6451032</v>
      </c>
      <c r="E55" s="4">
        <v>5048965.7960000001</v>
      </c>
      <c r="F55" s="5">
        <v>94608.146153846144</v>
      </c>
      <c r="G55" cm="1">
        <f t="array" ref="G55">INDEX(Лист2!C:C, MATCH(1, (Лист1!A55=Лист2!A:A) * (Лист1!B55=Лист2!B:B), 0))</f>
        <v>31</v>
      </c>
      <c r="H55" cm="1">
        <f t="array" ref="H55">INDEX(Лист2!D:D, MATCH(1, (Лист1!A55=Лист2!A:A) * (Лист1!B55=Лист2!B:B), 0))</f>
        <v>5035</v>
      </c>
      <c r="I55" cm="1">
        <f t="array" ref="I55">INDEX(Лист2!E:E, MATCH(1, (Лист1!A55=Лист2!A:A) * (Лист1!B55=Лист2!B:B), 0))</f>
        <v>4683</v>
      </c>
      <c r="J55" t="str">
        <f>Table2[[#This Row],[Дата]] &amp; _xlfn.SINGLE(Table2[Территория])</f>
        <v>43975Екатеринбург</v>
      </c>
    </row>
    <row r="56" spans="1:10" ht="14.25" customHeight="1" x14ac:dyDescent="0.2">
      <c r="A56" s="14">
        <v>43967</v>
      </c>
      <c r="B56" s="2" t="s">
        <v>12</v>
      </c>
      <c r="C56" s="2">
        <v>14265</v>
      </c>
      <c r="D56" s="2">
        <v>1130506.5</v>
      </c>
      <c r="E56" s="2">
        <v>1024403.9859999999</v>
      </c>
      <c r="F56" s="3">
        <v>72626.813907692311</v>
      </c>
      <c r="G56" cm="1">
        <f t="array" ref="G56">INDEX(Лист2!C:C, MATCH(1, (Лист1!A56=Лист2!A:A) * (Лист1!B56=Лист2!B:B), 0))</f>
        <v>10</v>
      </c>
      <c r="H56" cm="1">
        <f t="array" ref="H56">INDEX(Лист2!D:D, MATCH(1, (Лист1!A56=Лист2!A:A) * (Лист1!B56=Лист2!B:B), 0))</f>
        <v>760</v>
      </c>
      <c r="I56" cm="1">
        <f t="array" ref="I56">INDEX(Лист2!E:E, MATCH(1, (Лист1!A56=Лист2!A:A) * (Лист1!B56=Лист2!B:B), 0))</f>
        <v>672</v>
      </c>
      <c r="J56" t="str">
        <f>Table2[[#This Row],[Дата]] &amp; _xlfn.SINGLE(Table2[Территория])</f>
        <v>43967Тольятти</v>
      </c>
    </row>
    <row r="57" spans="1:10" ht="14.25" customHeight="1" x14ac:dyDescent="0.2">
      <c r="A57" s="15">
        <v>43970</v>
      </c>
      <c r="B57" s="4" t="s">
        <v>12</v>
      </c>
      <c r="C57" s="4">
        <v>11526</v>
      </c>
      <c r="D57" s="4">
        <v>938764.5</v>
      </c>
      <c r="E57" s="4">
        <v>820018.375</v>
      </c>
      <c r="F57" s="5">
        <v>77816.215384615381</v>
      </c>
      <c r="G57" cm="1">
        <f t="array" ref="G57">INDEX(Лист2!C:C, MATCH(1, (Лист1!A57=Лист2!A:A) * (Лист1!B57=Лист2!B:B), 0))</f>
        <v>10</v>
      </c>
      <c r="H57" cm="1">
        <f t="array" ref="H57">INDEX(Лист2!D:D, MATCH(1, (Лист1!A57=Лист2!A:A) * (Лист1!B57=Лист2!B:B), 0))</f>
        <v>649</v>
      </c>
      <c r="I57" cm="1">
        <f t="array" ref="I57">INDEX(Лист2!E:E, MATCH(1, (Лист1!A57=Лист2!A:A) * (Лист1!B57=Лист2!B:B), 0))</f>
        <v>568</v>
      </c>
      <c r="J57" t="str">
        <f>Table2[[#This Row],[Дата]] &amp; _xlfn.SINGLE(Table2[Территория])</f>
        <v>43970Тольятти</v>
      </c>
    </row>
    <row r="58" spans="1:10" ht="14.25" customHeight="1" x14ac:dyDescent="0.2">
      <c r="A58" s="14">
        <v>43968</v>
      </c>
      <c r="B58" s="2" t="s">
        <v>12</v>
      </c>
      <c r="C58" s="2">
        <v>10402.5</v>
      </c>
      <c r="D58" s="2">
        <v>843727.5</v>
      </c>
      <c r="E58" s="2">
        <v>729677.51899999997</v>
      </c>
      <c r="F58" s="3">
        <v>140731.96461538461</v>
      </c>
      <c r="G58" cm="1">
        <f t="array" ref="G58">INDEX(Лист2!C:C, MATCH(1, (Лист1!A58=Лист2!A:A) * (Лист1!B58=Лист2!B:B), 0))</f>
        <v>10</v>
      </c>
      <c r="H58" cm="1">
        <f t="array" ref="H58">INDEX(Лист2!D:D, MATCH(1, (Лист1!A58=Лист2!A:A) * (Лист1!B58=Лист2!B:B), 0))</f>
        <v>591</v>
      </c>
      <c r="I58" cm="1">
        <f t="array" ref="I58">INDEX(Лист2!E:E, MATCH(1, (Лист1!A58=Лист2!A:A) * (Лист1!B58=Лист2!B:B), 0))</f>
        <v>513</v>
      </c>
      <c r="J58" t="str">
        <f>Table2[[#This Row],[Дата]] &amp; _xlfn.SINGLE(Table2[Территория])</f>
        <v>43968Тольятти</v>
      </c>
    </row>
    <row r="59" spans="1:10" ht="14.25" customHeight="1" x14ac:dyDescent="0.2">
      <c r="A59" s="15">
        <v>43960</v>
      </c>
      <c r="B59" s="4" t="s">
        <v>12</v>
      </c>
      <c r="C59" s="4">
        <v>13216.5</v>
      </c>
      <c r="D59" s="4">
        <v>1046400</v>
      </c>
      <c r="E59" s="4">
        <v>937716.15799999994</v>
      </c>
      <c r="F59" s="5">
        <v>61387.776923076919</v>
      </c>
      <c r="G59" cm="1">
        <f t="array" ref="G59">INDEX(Лист2!C:C, MATCH(1, (Лист1!A59=Лист2!A:A) * (Лист1!B59=Лист2!B:B), 0))</f>
        <v>10</v>
      </c>
      <c r="H59" cm="1">
        <f t="array" ref="H59">INDEX(Лист2!D:D, MATCH(1, (Лист1!A59=Лист2!A:A) * (Лист1!B59=Лист2!B:B), 0))</f>
        <v>644</v>
      </c>
      <c r="I59" cm="1">
        <f t="array" ref="I59">INDEX(Лист2!E:E, MATCH(1, (Лист1!A59=Лист2!A:A) * (Лист1!B59=Лист2!B:B), 0))</f>
        <v>559</v>
      </c>
      <c r="J59" t="str">
        <f>Table2[[#This Row],[Дата]] &amp; _xlfn.SINGLE(Table2[Территория])</f>
        <v>43960Тольятти</v>
      </c>
    </row>
    <row r="60" spans="1:10" ht="14.25" customHeight="1" x14ac:dyDescent="0.2">
      <c r="A60" s="14">
        <v>43955</v>
      </c>
      <c r="B60" s="2" t="s">
        <v>12</v>
      </c>
      <c r="C60" s="2">
        <v>9130.5</v>
      </c>
      <c r="D60" s="2">
        <v>728890.5</v>
      </c>
      <c r="E60" s="2">
        <v>644150.51899999997</v>
      </c>
      <c r="F60" s="3">
        <v>98026.490369230756</v>
      </c>
      <c r="G60" cm="1">
        <f t="array" ref="G60">INDEX(Лист2!C:C, MATCH(1, (Лист1!A60=Лист2!A:A) * (Лист1!B60=Лист2!B:B), 0))</f>
        <v>10</v>
      </c>
      <c r="H60" cm="1">
        <f t="array" ref="H60">INDEX(Лист2!D:D, MATCH(1, (Лист1!A60=Лист2!A:A) * (Лист1!B60=Лист2!B:B), 0))</f>
        <v>462</v>
      </c>
      <c r="I60" cm="1">
        <f t="array" ref="I60">INDEX(Лист2!E:E, MATCH(1, (Лист1!A60=Лист2!A:A) * (Лист1!B60=Лист2!B:B), 0))</f>
        <v>396</v>
      </c>
      <c r="J60" t="str">
        <f>Table2[[#This Row],[Дата]] &amp; _xlfn.SINGLE(Table2[Территория])</f>
        <v>43955Тольятти</v>
      </c>
    </row>
    <row r="61" spans="1:10" ht="14.25" customHeight="1" x14ac:dyDescent="0.2">
      <c r="A61" s="15">
        <v>43950</v>
      </c>
      <c r="B61" s="4" t="s">
        <v>12</v>
      </c>
      <c r="C61" s="4">
        <v>10840.5</v>
      </c>
      <c r="D61" s="4">
        <v>797919</v>
      </c>
      <c r="E61" s="4">
        <v>783753.29499999993</v>
      </c>
      <c r="F61" s="5">
        <v>58214.93076923077</v>
      </c>
      <c r="G61" cm="1">
        <f t="array" ref="G61">INDEX(Лист2!C:C, MATCH(1, (Лист1!A61=Лист2!A:A) * (Лист1!B61=Лист2!B:B), 0))</f>
        <v>10</v>
      </c>
      <c r="H61" cm="1">
        <f t="array" ref="H61">INDEX(Лист2!D:D, MATCH(1, (Лист1!A61=Лист2!A:A) * (Лист1!B61=Лист2!B:B), 0))</f>
        <v>502</v>
      </c>
      <c r="I61" cm="1">
        <f t="array" ref="I61">INDEX(Лист2!E:E, MATCH(1, (Лист1!A61=Лист2!A:A) * (Лист1!B61=Лист2!B:B), 0))</f>
        <v>433</v>
      </c>
      <c r="J61" t="str">
        <f>Table2[[#This Row],[Дата]] &amp; _xlfn.SINGLE(Table2[Территория])</f>
        <v>43950Тольятти</v>
      </c>
    </row>
    <row r="62" spans="1:10" ht="14.25" customHeight="1" x14ac:dyDescent="0.2">
      <c r="A62" s="14">
        <v>43953</v>
      </c>
      <c r="B62" s="2" t="s">
        <v>12</v>
      </c>
      <c r="C62" s="2">
        <v>7866</v>
      </c>
      <c r="D62" s="2">
        <v>617881.5</v>
      </c>
      <c r="E62" s="2">
        <v>575518.06799999997</v>
      </c>
      <c r="F62" s="3">
        <v>119723.42363076922</v>
      </c>
      <c r="G62" cm="1">
        <f t="array" ref="G62">INDEX(Лист2!C:C, MATCH(1, (Лист1!A62=Лист2!A:A) * (Лист1!B62=Лист2!B:B), 0))</f>
        <v>10</v>
      </c>
      <c r="H62" cm="1">
        <f t="array" ref="H62">INDEX(Лист2!D:D, MATCH(1, (Лист1!A62=Лист2!A:A) * (Лист1!B62=Лист2!B:B), 0))</f>
        <v>416</v>
      </c>
      <c r="I62" cm="1">
        <f t="array" ref="I62">INDEX(Лист2!E:E, MATCH(1, (Лист1!A62=Лист2!A:A) * (Лист1!B62=Лист2!B:B), 0))</f>
        <v>341</v>
      </c>
      <c r="J62" t="str">
        <f>Table2[[#This Row],[Дата]] &amp; _xlfn.SINGLE(Table2[Территория])</f>
        <v>43953Тольятти</v>
      </c>
    </row>
    <row r="63" spans="1:10" ht="14.25" customHeight="1" x14ac:dyDescent="0.2">
      <c r="A63" s="15">
        <v>43977</v>
      </c>
      <c r="B63" s="4" t="s">
        <v>12</v>
      </c>
      <c r="C63" s="4">
        <v>11835</v>
      </c>
      <c r="D63" s="4">
        <v>983109</v>
      </c>
      <c r="E63" s="4">
        <v>825345.05300000007</v>
      </c>
      <c r="F63" s="5">
        <v>109486.33076923077</v>
      </c>
      <c r="G63" cm="1">
        <f t="array" ref="G63">INDEX(Лист2!C:C, MATCH(1, (Лист1!A63=Лист2!A:A) * (Лист1!B63=Лист2!B:B), 0))</f>
        <v>10</v>
      </c>
      <c r="H63" cm="1">
        <f t="array" ref="H63">INDEX(Лист2!D:D, MATCH(1, (Лист1!A63=Лист2!A:A) * (Лист1!B63=Лист2!B:B), 0))</f>
        <v>692</v>
      </c>
      <c r="I63" cm="1">
        <f t="array" ref="I63">INDEX(Лист2!E:E, MATCH(1, (Лист1!A63=Лист2!A:A) * (Лист1!B63=Лист2!B:B), 0))</f>
        <v>601</v>
      </c>
      <c r="J63" t="str">
        <f>Table2[[#This Row],[Дата]] &amp; _xlfn.SINGLE(Table2[Территория])</f>
        <v>43977Тольятти</v>
      </c>
    </row>
    <row r="64" spans="1:10" ht="14.25" customHeight="1" x14ac:dyDescent="0.2">
      <c r="A64" s="14">
        <v>43952</v>
      </c>
      <c r="B64" s="2" t="s">
        <v>12</v>
      </c>
      <c r="C64" s="2">
        <v>11619</v>
      </c>
      <c r="D64" s="2">
        <v>891139.5</v>
      </c>
      <c r="E64" s="2">
        <v>829782.37600000005</v>
      </c>
      <c r="F64" s="3">
        <v>121759.66210769229</v>
      </c>
      <c r="G64" cm="1">
        <f t="array" ref="G64">INDEX(Лист2!C:C, MATCH(1, (Лист1!A64=Лист2!A:A) * (Лист1!B64=Лист2!B:B), 0))</f>
        <v>10</v>
      </c>
      <c r="H64" cm="1">
        <f t="array" ref="H64">INDEX(Лист2!D:D, MATCH(1, (Лист1!A64=Лист2!A:A) * (Лист1!B64=Лист2!B:B), 0))</f>
        <v>554</v>
      </c>
      <c r="I64" cm="1">
        <f t="array" ref="I64">INDEX(Лист2!E:E, MATCH(1, (Лист1!A64=Лист2!A:A) * (Лист1!B64=Лист2!B:B), 0))</f>
        <v>472</v>
      </c>
      <c r="J64" t="str">
        <f>Table2[[#This Row],[Дата]] &amp; _xlfn.SINGLE(Table2[Территория])</f>
        <v>43952Тольятти</v>
      </c>
    </row>
    <row r="65" spans="1:10" ht="14.25" customHeight="1" x14ac:dyDescent="0.2">
      <c r="A65" s="15">
        <v>43963</v>
      </c>
      <c r="B65" s="4" t="s">
        <v>12</v>
      </c>
      <c r="C65" s="4">
        <v>9328.5</v>
      </c>
      <c r="D65" s="4">
        <v>732964.5</v>
      </c>
      <c r="E65" s="4">
        <v>634517.67299999995</v>
      </c>
      <c r="F65" s="5">
        <v>136157.98361538461</v>
      </c>
      <c r="G65" cm="1">
        <f t="array" ref="G65">INDEX(Лист2!C:C, MATCH(1, (Лист1!A65=Лист2!A:A) * (Лист1!B65=Лист2!B:B), 0))</f>
        <v>10</v>
      </c>
      <c r="H65" cm="1">
        <f t="array" ref="H65">INDEX(Лист2!D:D, MATCH(1, (Лист1!A65=Лист2!A:A) * (Лист1!B65=Лист2!B:B), 0))</f>
        <v>526</v>
      </c>
      <c r="I65" cm="1">
        <f t="array" ref="I65">INDEX(Лист2!E:E, MATCH(1, (Лист1!A65=Лист2!A:A) * (Лист1!B65=Лист2!B:B), 0))</f>
        <v>448</v>
      </c>
      <c r="J65" t="str">
        <f>Table2[[#This Row],[Дата]] &amp; _xlfn.SINGLE(Table2[Территория])</f>
        <v>43963Тольятти</v>
      </c>
    </row>
    <row r="66" spans="1:10" ht="14.25" customHeight="1" x14ac:dyDescent="0.2">
      <c r="A66" s="14">
        <v>43972</v>
      </c>
      <c r="B66" s="2" t="s">
        <v>12</v>
      </c>
      <c r="C66" s="2">
        <v>11250</v>
      </c>
      <c r="D66" s="2">
        <v>935523</v>
      </c>
      <c r="E66" s="2">
        <v>808524.505</v>
      </c>
      <c r="F66" s="3">
        <v>94344.953846153847</v>
      </c>
      <c r="G66" cm="1">
        <f t="array" ref="G66">INDEX(Лист2!C:C, MATCH(1, (Лист1!A66=Лист2!A:A) * (Лист1!B66=Лист2!B:B), 0))</f>
        <v>10</v>
      </c>
      <c r="H66" cm="1">
        <f t="array" ref="H66">INDEX(Лист2!D:D, MATCH(1, (Лист1!A66=Лист2!A:A) * (Лист1!B66=Лист2!B:B), 0))</f>
        <v>677</v>
      </c>
      <c r="I66" cm="1">
        <f t="array" ref="I66">INDEX(Лист2!E:E, MATCH(1, (Лист1!A66=Лист2!A:A) * (Лист1!B66=Лист2!B:B), 0))</f>
        <v>591</v>
      </c>
      <c r="J66" t="str">
        <f>Table2[[#This Row],[Дата]] &amp; _xlfn.SINGLE(Table2[Территория])</f>
        <v>43972Тольятти</v>
      </c>
    </row>
    <row r="67" spans="1:10" ht="14.25" customHeight="1" x14ac:dyDescent="0.2">
      <c r="A67" s="15">
        <v>43971</v>
      </c>
      <c r="B67" s="4" t="s">
        <v>12</v>
      </c>
      <c r="C67" s="4">
        <v>13063.5</v>
      </c>
      <c r="D67" s="4">
        <v>1037247</v>
      </c>
      <c r="E67" s="4">
        <v>910480.6449999999</v>
      </c>
      <c r="F67" s="5">
        <v>64430.964123076919</v>
      </c>
      <c r="G67" cm="1">
        <f t="array" ref="G67">INDEX(Лист2!C:C, MATCH(1, (Лист1!A67=Лист2!A:A) * (Лист1!B67=Лист2!B:B), 0))</f>
        <v>10</v>
      </c>
      <c r="H67" cm="1">
        <f t="array" ref="H67">INDEX(Лист2!D:D, MATCH(1, (Лист1!A67=Лист2!A:A) * (Лист1!B67=Лист2!B:B), 0))</f>
        <v>745</v>
      </c>
      <c r="I67" cm="1">
        <f t="array" ref="I67">INDEX(Лист2!E:E, MATCH(1, (Лист1!A67=Лист2!A:A) * (Лист1!B67=Лист2!B:B), 0))</f>
        <v>654</v>
      </c>
      <c r="J67" t="str">
        <f>Table2[[#This Row],[Дата]] &amp; _xlfn.SINGLE(Table2[Территория])</f>
        <v>43971Тольятти</v>
      </c>
    </row>
    <row r="68" spans="1:10" ht="14.25" customHeight="1" x14ac:dyDescent="0.2">
      <c r="A68" s="14">
        <v>43956</v>
      </c>
      <c r="B68" s="2" t="s">
        <v>12</v>
      </c>
      <c r="C68" s="2">
        <v>10147.5</v>
      </c>
      <c r="D68" s="2">
        <v>793320</v>
      </c>
      <c r="E68" s="2">
        <v>718019.27600000007</v>
      </c>
      <c r="F68" s="3">
        <v>92027.36809230769</v>
      </c>
      <c r="G68" cm="1">
        <f t="array" ref="G68">INDEX(Лист2!C:C, MATCH(1, (Лист1!A68=Лист2!A:A) * (Лист1!B68=Лист2!B:B), 0))</f>
        <v>10</v>
      </c>
      <c r="H68" cm="1">
        <f t="array" ref="H68">INDEX(Лист2!D:D, MATCH(1, (Лист1!A68=Лист2!A:A) * (Лист1!B68=Лист2!B:B), 0))</f>
        <v>511</v>
      </c>
      <c r="I68" cm="1">
        <f t="array" ref="I68">INDEX(Лист2!E:E, MATCH(1, (Лист1!A68=Лист2!A:A) * (Лист1!B68=Лист2!B:B), 0))</f>
        <v>437</v>
      </c>
      <c r="J68" t="str">
        <f>Table2[[#This Row],[Дата]] &amp; _xlfn.SINGLE(Table2[Территория])</f>
        <v>43956Тольятти</v>
      </c>
    </row>
    <row r="69" spans="1:10" ht="14.25" customHeight="1" x14ac:dyDescent="0.2">
      <c r="A69" s="15">
        <v>43949</v>
      </c>
      <c r="B69" s="4" t="s">
        <v>12</v>
      </c>
      <c r="C69" s="4">
        <v>12331.5</v>
      </c>
      <c r="D69" s="4">
        <v>869983.5</v>
      </c>
      <c r="E69" s="4">
        <v>896773.32399999991</v>
      </c>
      <c r="F69" s="5">
        <v>51681.038461538461</v>
      </c>
      <c r="G69" cm="1">
        <f t="array" ref="G69">INDEX(Лист2!C:C, MATCH(1, (Лист1!A69=Лист2!A:A) * (Лист1!B69=Лист2!B:B), 0))</f>
        <v>10</v>
      </c>
      <c r="H69" cm="1">
        <f t="array" ref="H69">INDEX(Лист2!D:D, MATCH(1, (Лист1!A69=Лист2!A:A) * (Лист1!B69=Лист2!B:B), 0))</f>
        <v>580</v>
      </c>
      <c r="I69" cm="1">
        <f t="array" ref="I69">INDEX(Лист2!E:E, MATCH(1, (Лист1!A69=Лист2!A:A) * (Лист1!B69=Лист2!B:B), 0))</f>
        <v>506</v>
      </c>
      <c r="J69" t="str">
        <f>Table2[[#This Row],[Дата]] &amp; _xlfn.SINGLE(Table2[Территория])</f>
        <v>43949Тольятти</v>
      </c>
    </row>
    <row r="70" spans="1:10" ht="14.25" customHeight="1" x14ac:dyDescent="0.2">
      <c r="A70" s="14">
        <v>43964</v>
      </c>
      <c r="B70" s="2" t="s">
        <v>12</v>
      </c>
      <c r="C70" s="2">
        <v>11202</v>
      </c>
      <c r="D70" s="2">
        <v>865714.5</v>
      </c>
      <c r="E70" s="2">
        <v>799644.75899999996</v>
      </c>
      <c r="F70" s="3">
        <v>111860.49372307691</v>
      </c>
      <c r="G70" cm="1">
        <f t="array" ref="G70">INDEX(Лист2!C:C, MATCH(1, (Лист1!A70=Лист2!A:A) * (Лист1!B70=Лист2!B:B), 0))</f>
        <v>10</v>
      </c>
      <c r="H70" cm="1">
        <f t="array" ref="H70">INDEX(Лист2!D:D, MATCH(1, (Лист1!A70=Лист2!A:A) * (Лист1!B70=Лист2!B:B), 0))</f>
        <v>612</v>
      </c>
      <c r="I70" cm="1">
        <f t="array" ref="I70">INDEX(Лист2!E:E, MATCH(1, (Лист1!A70=Лист2!A:A) * (Лист1!B70=Лист2!B:B), 0))</f>
        <v>530</v>
      </c>
      <c r="J70" t="str">
        <f>Table2[[#This Row],[Дата]] &amp; _xlfn.SINGLE(Table2[Территория])</f>
        <v>43964Тольятти</v>
      </c>
    </row>
    <row r="71" spans="1:10" ht="14.25" customHeight="1" x14ac:dyDescent="0.2">
      <c r="A71" s="15">
        <v>43982</v>
      </c>
      <c r="B71" s="4" t="s">
        <v>11</v>
      </c>
      <c r="C71" s="4">
        <v>89149.5</v>
      </c>
      <c r="D71" s="4">
        <v>7512646.5</v>
      </c>
      <c r="E71" s="4">
        <v>5979210.0970000001</v>
      </c>
      <c r="F71" s="5">
        <v>47580.146153846152</v>
      </c>
      <c r="G71" cm="1">
        <f t="array" ref="G71">INDEX(Лист2!C:C, MATCH(1, (Лист1!A71=Лист2!A:A) * (Лист1!B71=Лист2!B:B), 0))</f>
        <v>31</v>
      </c>
      <c r="H71" cm="1">
        <f t="array" ref="H71">INDEX(Лист2!D:D, MATCH(1, (Лист1!A71=Лист2!A:A) * (Лист1!B71=Лист2!B:B), 0))</f>
        <v>5760</v>
      </c>
      <c r="I71" cm="1">
        <f t="array" ref="I71">INDEX(Лист2!E:E, MATCH(1, (Лист1!A71=Лист2!A:A) * (Лист1!B71=Лист2!B:B), 0))</f>
        <v>5367</v>
      </c>
      <c r="J71" t="str">
        <f>Table2[[#This Row],[Дата]] &amp; _xlfn.SINGLE(Table2[Территория])</f>
        <v>43982Екатеринбург</v>
      </c>
    </row>
    <row r="72" spans="1:10" ht="14.25" customHeight="1" x14ac:dyDescent="0.2">
      <c r="A72" s="14">
        <v>43954</v>
      </c>
      <c r="B72" s="2" t="s">
        <v>12</v>
      </c>
      <c r="C72" s="2">
        <v>8185.5</v>
      </c>
      <c r="D72" s="2">
        <v>637881</v>
      </c>
      <c r="E72" s="2">
        <v>575840.67700000003</v>
      </c>
      <c r="F72" s="3">
        <v>73920.584615384607</v>
      </c>
      <c r="G72" cm="1">
        <f t="array" ref="G72">INDEX(Лист2!C:C, MATCH(1, (Лист1!A72=Лист2!A:A) * (Лист1!B72=Лист2!B:B), 0))</f>
        <v>10</v>
      </c>
      <c r="H72" cm="1">
        <f t="array" ref="H72">INDEX(Лист2!D:D, MATCH(1, (Лист1!A72=Лист2!A:A) * (Лист1!B72=Лист2!B:B), 0))</f>
        <v>402</v>
      </c>
      <c r="I72" cm="1">
        <f t="array" ref="I72">INDEX(Лист2!E:E, MATCH(1, (Лист1!A72=Лист2!A:A) * (Лист1!B72=Лист2!B:B), 0))</f>
        <v>333</v>
      </c>
      <c r="J72" t="str">
        <f>Table2[[#This Row],[Дата]] &amp; _xlfn.SINGLE(Table2[Территория])</f>
        <v>43954Тольятти</v>
      </c>
    </row>
    <row r="73" spans="1:10" ht="14.25" customHeight="1" x14ac:dyDescent="0.2">
      <c r="A73" s="15">
        <v>43981</v>
      </c>
      <c r="B73" s="4" t="s">
        <v>11</v>
      </c>
      <c r="C73" s="4">
        <v>108123</v>
      </c>
      <c r="D73" s="4">
        <v>9164707.5</v>
      </c>
      <c r="E73" s="4">
        <v>7329868.665</v>
      </c>
      <c r="F73" s="5">
        <v>137418.15930769229</v>
      </c>
      <c r="G73" cm="1">
        <f t="array" ref="G73">INDEX(Лист2!C:C, MATCH(1, (Лист1!A73=Лист2!A:A) * (Лист1!B73=Лист2!B:B), 0))</f>
        <v>31</v>
      </c>
      <c r="H73" cm="1">
        <f t="array" ref="H73">INDEX(Лист2!D:D, MATCH(1, (Лист1!A73=Лист2!A:A) * (Лист1!B73=Лист2!B:B), 0))</f>
        <v>6735</v>
      </c>
      <c r="I73" cm="1">
        <f t="array" ref="I73">INDEX(Лист2!E:E, MATCH(1, (Лист1!A73=Лист2!A:A) * (Лист1!B73=Лист2!B:B), 0))</f>
        <v>6264</v>
      </c>
      <c r="J73" t="str">
        <f>Table2[[#This Row],[Дата]] &amp; _xlfn.SINGLE(Table2[Территория])</f>
        <v>43981Екатеринбург</v>
      </c>
    </row>
    <row r="74" spans="1:10" ht="14.25" customHeight="1" x14ac:dyDescent="0.2">
      <c r="A74" s="14">
        <v>43957</v>
      </c>
      <c r="B74" s="2" t="s">
        <v>12</v>
      </c>
      <c r="C74" s="2">
        <v>9210</v>
      </c>
      <c r="D74" s="2">
        <v>696832.5</v>
      </c>
      <c r="E74" s="2">
        <v>616683.38099999994</v>
      </c>
      <c r="F74" s="3">
        <v>99623.130769230775</v>
      </c>
      <c r="G74" cm="1">
        <f t="array" ref="G74">INDEX(Лист2!C:C, MATCH(1, (Лист1!A74=Лист2!A:A) * (Лист1!B74=Лист2!B:B), 0))</f>
        <v>10</v>
      </c>
      <c r="H74" cm="1">
        <f t="array" ref="H74">INDEX(Лист2!D:D, MATCH(1, (Лист1!A74=Лист2!A:A) * (Лист1!B74=Лист2!B:B), 0))</f>
        <v>465</v>
      </c>
      <c r="I74" cm="1">
        <f t="array" ref="I74">INDEX(Лист2!E:E, MATCH(1, (Лист1!A74=Лист2!A:A) * (Лист1!B74=Лист2!B:B), 0))</f>
        <v>390</v>
      </c>
      <c r="J74" t="str">
        <f>Table2[[#This Row],[Дата]] &amp; _xlfn.SINGLE(Table2[Территория])</f>
        <v>43957Тольятти</v>
      </c>
    </row>
    <row r="75" spans="1:10" ht="14.25" customHeight="1" x14ac:dyDescent="0.2">
      <c r="A75" s="15">
        <v>43974</v>
      </c>
      <c r="B75" s="4" t="s">
        <v>12</v>
      </c>
      <c r="C75" s="4">
        <v>14773.5</v>
      </c>
      <c r="D75" s="4">
        <v>1241383.5</v>
      </c>
      <c r="E75" s="4">
        <v>1069622.507</v>
      </c>
      <c r="F75" s="5">
        <v>74049.523076923084</v>
      </c>
      <c r="G75" cm="1">
        <f t="array" ref="G75">INDEX(Лист2!C:C, MATCH(1, (Лист1!A75=Лист2!A:A) * (Лист1!B75=Лист2!B:B), 0))</f>
        <v>10</v>
      </c>
      <c r="H75" cm="1">
        <f t="array" ref="H75">INDEX(Лист2!D:D, MATCH(1, (Лист1!A75=Лист2!A:A) * (Лист1!B75=Лист2!B:B), 0))</f>
        <v>828</v>
      </c>
      <c r="I75" cm="1">
        <f t="array" ref="I75">INDEX(Лист2!E:E, MATCH(1, (Лист1!A75=Лист2!A:A) * (Лист1!B75=Лист2!B:B), 0))</f>
        <v>734</v>
      </c>
      <c r="J75" t="str">
        <f>Table2[[#This Row],[Дата]] &amp; _xlfn.SINGLE(Table2[Территория])</f>
        <v>43974Тольятти</v>
      </c>
    </row>
    <row r="76" spans="1:10" ht="14.25" customHeight="1" x14ac:dyDescent="0.2">
      <c r="A76" s="14">
        <v>43979</v>
      </c>
      <c r="B76" s="2" t="s">
        <v>11</v>
      </c>
      <c r="C76" s="2">
        <v>78141</v>
      </c>
      <c r="D76" s="2">
        <v>6641569.5</v>
      </c>
      <c r="E76" s="2">
        <v>5084073.5159999998</v>
      </c>
      <c r="F76" s="3">
        <v>142499.01538461537</v>
      </c>
      <c r="G76" cm="1">
        <f t="array" ref="G76">INDEX(Лист2!C:C, MATCH(1, (Лист1!A76=Лист2!A:A) * (Лист1!B76=Лист2!B:B), 0))</f>
        <v>31</v>
      </c>
      <c r="H76" cm="1">
        <f t="array" ref="H76">INDEX(Лист2!D:D, MATCH(1, (Лист1!A76=Лист2!A:A) * (Лист1!B76=Лист2!B:B), 0))</f>
        <v>5355</v>
      </c>
      <c r="I76" cm="1">
        <f t="array" ref="I76">INDEX(Лист2!E:E, MATCH(1, (Лист1!A76=Лист2!A:A) * (Лист1!B76=Лист2!B:B), 0))</f>
        <v>4969</v>
      </c>
      <c r="J76" t="str">
        <f>Table2[[#This Row],[Дата]] &amp; _xlfn.SINGLE(Table2[Территория])</f>
        <v>43979Екатеринбург</v>
      </c>
    </row>
    <row r="77" spans="1:10" ht="14.25" customHeight="1" x14ac:dyDescent="0.2">
      <c r="A77" s="15">
        <v>43976</v>
      </c>
      <c r="B77" s="4" t="s">
        <v>12</v>
      </c>
      <c r="C77" s="4">
        <v>12280.5</v>
      </c>
      <c r="D77" s="4">
        <v>1030440</v>
      </c>
      <c r="E77" s="4">
        <v>871047.598</v>
      </c>
      <c r="F77" s="5">
        <v>85172.084615384621</v>
      </c>
      <c r="G77" cm="1">
        <f t="array" ref="G77">INDEX(Лист2!C:C, MATCH(1, (Лист1!A77=Лист2!A:A) * (Лист1!B77=Лист2!B:B), 0))</f>
        <v>10</v>
      </c>
      <c r="H77" cm="1">
        <f t="array" ref="H77">INDEX(Лист2!D:D, MATCH(1, (Лист1!A77=Лист2!A:A) * (Лист1!B77=Лист2!B:B), 0))</f>
        <v>739</v>
      </c>
      <c r="I77" cm="1">
        <f t="array" ref="I77">INDEX(Лист2!E:E, MATCH(1, (Лист1!A77=Лист2!A:A) * (Лист1!B77=Лист2!B:B), 0))</f>
        <v>642</v>
      </c>
      <c r="J77" t="str">
        <f>Table2[[#This Row],[Дата]] &amp; _xlfn.SINGLE(Table2[Территория])</f>
        <v>43976Тольятти</v>
      </c>
    </row>
    <row r="78" spans="1:10" ht="14.25" customHeight="1" x14ac:dyDescent="0.2">
      <c r="A78" s="14">
        <v>43951</v>
      </c>
      <c r="B78" s="2" t="s">
        <v>12</v>
      </c>
      <c r="C78" s="2">
        <v>8934</v>
      </c>
      <c r="D78" s="2">
        <v>716196</v>
      </c>
      <c r="E78" s="2">
        <v>663415.49699999997</v>
      </c>
      <c r="F78" s="3">
        <v>24274.438461538462</v>
      </c>
      <c r="G78" cm="1">
        <f t="array" ref="G78">INDEX(Лист2!C:C, MATCH(1, (Лист1!A78=Лист2!A:A) * (Лист1!B78=Лист2!B:B), 0))</f>
        <v>10</v>
      </c>
      <c r="H78" cm="1">
        <f t="array" ref="H78">INDEX(Лист2!D:D, MATCH(1, (Лист1!A78=Лист2!A:A) * (Лист1!B78=Лист2!B:B), 0))</f>
        <v>448</v>
      </c>
      <c r="I78" cm="1">
        <f t="array" ref="I78">INDEX(Лист2!E:E, MATCH(1, (Лист1!A78=Лист2!A:A) * (Лист1!B78=Лист2!B:B), 0))</f>
        <v>376</v>
      </c>
      <c r="J78" t="str">
        <f>Table2[[#This Row],[Дата]] &amp; _xlfn.SINGLE(Table2[Территория])</f>
        <v>43951Тольятти</v>
      </c>
    </row>
    <row r="79" spans="1:10" ht="14.25" customHeight="1" x14ac:dyDescent="0.2">
      <c r="A79" s="15">
        <v>43961</v>
      </c>
      <c r="B79" s="4" t="s">
        <v>12</v>
      </c>
      <c r="C79" s="4">
        <v>12918</v>
      </c>
      <c r="D79" s="4">
        <v>1004788.5</v>
      </c>
      <c r="E79" s="4">
        <v>896111.80299999996</v>
      </c>
      <c r="F79" s="5">
        <v>99729.923076923063</v>
      </c>
      <c r="G79" cm="1">
        <f t="array" ref="G79">INDEX(Лист2!C:C, MATCH(1, (Лист1!A79=Лист2!A:A) * (Лист1!B79=Лист2!B:B), 0))</f>
        <v>10</v>
      </c>
      <c r="H79" cm="1">
        <f t="array" ref="H79">INDEX(Лист2!D:D, MATCH(1, (Лист1!A79=Лист2!A:A) * (Лист1!B79=Лист2!B:B), 0))</f>
        <v>642</v>
      </c>
      <c r="I79" cm="1">
        <f t="array" ref="I79">INDEX(Лист2!E:E, MATCH(1, (Лист1!A79=Лист2!A:A) * (Лист1!B79=Лист2!B:B), 0))</f>
        <v>556</v>
      </c>
      <c r="J79" t="str">
        <f>Table2[[#This Row],[Дата]] &amp; _xlfn.SINGLE(Table2[Территория])</f>
        <v>43961Тольятти</v>
      </c>
    </row>
    <row r="80" spans="1:10" ht="14.25" customHeight="1" x14ac:dyDescent="0.2">
      <c r="A80" s="14">
        <v>43959</v>
      </c>
      <c r="B80" s="2" t="s">
        <v>12</v>
      </c>
      <c r="C80" s="2">
        <v>12528</v>
      </c>
      <c r="D80" s="2">
        <v>959703</v>
      </c>
      <c r="E80" s="2">
        <v>861486.47499999998</v>
      </c>
      <c r="F80" s="3">
        <v>87212.130769230775</v>
      </c>
      <c r="G80" cm="1">
        <f t="array" ref="G80">INDEX(Лист2!C:C, MATCH(1, (Лист1!A80=Лист2!A:A) * (Лист1!B80=Лист2!B:B), 0))</f>
        <v>10</v>
      </c>
      <c r="H80" cm="1">
        <f t="array" ref="H80">INDEX(Лист2!D:D, MATCH(1, (Лист1!A80=Лист2!A:A) * (Лист1!B80=Лист2!B:B), 0))</f>
        <v>638</v>
      </c>
      <c r="I80" cm="1">
        <f t="array" ref="I80">INDEX(Лист2!E:E, MATCH(1, (Лист1!A80=Лист2!A:A) * (Лист1!B80=Лист2!B:B), 0))</f>
        <v>547</v>
      </c>
      <c r="J80" t="str">
        <f>Table2[[#This Row],[Дата]] &amp; _xlfn.SINGLE(Table2[Территория])</f>
        <v>43959Тольятти</v>
      </c>
    </row>
    <row r="81" spans="1:10" ht="14.25" customHeight="1" x14ac:dyDescent="0.2">
      <c r="A81" s="15">
        <v>43958</v>
      </c>
      <c r="B81" s="4" t="s">
        <v>12</v>
      </c>
      <c r="C81" s="4">
        <v>11029.5</v>
      </c>
      <c r="D81" s="4">
        <v>863754</v>
      </c>
      <c r="E81" s="4">
        <v>758428.73499999999</v>
      </c>
      <c r="F81" s="5">
        <v>86710.804507692301</v>
      </c>
      <c r="G81" cm="1">
        <f t="array" ref="G81">INDEX(Лист2!C:C, MATCH(1, (Лист1!A81=Лист2!A:A) * (Лист1!B81=Лист2!B:B), 0))</f>
        <v>10</v>
      </c>
      <c r="H81" cm="1">
        <f t="array" ref="H81">INDEX(Лист2!D:D, MATCH(1, (Лист1!A81=Лист2!A:A) * (Лист1!B81=Лист2!B:B), 0))</f>
        <v>563</v>
      </c>
      <c r="I81" cm="1">
        <f t="array" ref="I81">INDEX(Лист2!E:E, MATCH(1, (Лист1!A81=Лист2!A:A) * (Лист1!B81=Лист2!B:B), 0))</f>
        <v>486</v>
      </c>
      <c r="J81" t="str">
        <f>Table2[[#This Row],[Дата]] &amp; _xlfn.SINGLE(Table2[Территория])</f>
        <v>43958Тольятти</v>
      </c>
    </row>
    <row r="82" spans="1:10" ht="14.25" customHeight="1" x14ac:dyDescent="0.2">
      <c r="A82" s="14">
        <v>43975</v>
      </c>
      <c r="B82" s="2" t="s">
        <v>12</v>
      </c>
      <c r="C82" s="2">
        <v>9994.5</v>
      </c>
      <c r="D82" s="2">
        <v>828984</v>
      </c>
      <c r="E82" s="2">
        <v>702631.81099999999</v>
      </c>
      <c r="F82" s="3">
        <v>82264.567169230766</v>
      </c>
      <c r="G82" cm="1">
        <f t="array" ref="G82">INDEX(Лист2!C:C, MATCH(1, (Лист1!A82=Лист2!A:A) * (Лист1!B82=Лист2!B:B), 0))</f>
        <v>10</v>
      </c>
      <c r="H82" cm="1">
        <f t="array" ref="H82">INDEX(Лист2!D:D, MATCH(1, (Лист1!A82=Лист2!A:A) * (Лист1!B82=Лист2!B:B), 0))</f>
        <v>639</v>
      </c>
      <c r="I82" cm="1">
        <f t="array" ref="I82">INDEX(Лист2!E:E, MATCH(1, (Лист1!A82=Лист2!A:A) * (Лист1!B82=Лист2!B:B), 0))</f>
        <v>557</v>
      </c>
      <c r="J82" t="str">
        <f>Table2[[#This Row],[Дата]] &amp; _xlfn.SINGLE(Table2[Территория])</f>
        <v>43975Тольятти</v>
      </c>
    </row>
    <row r="83" spans="1:10" ht="14.25" customHeight="1" x14ac:dyDescent="0.2">
      <c r="A83" s="15">
        <v>43982</v>
      </c>
      <c r="B83" s="4" t="s">
        <v>12</v>
      </c>
      <c r="C83" s="4">
        <v>12724.5</v>
      </c>
      <c r="D83" s="4">
        <v>1045515</v>
      </c>
      <c r="E83" s="4">
        <v>896490.07</v>
      </c>
      <c r="F83" s="5">
        <v>49463.982984615388</v>
      </c>
      <c r="G83" cm="1">
        <f t="array" ref="G83">INDEX(Лист2!C:C, MATCH(1, (Лист1!A83=Лист2!A:A) * (Лист1!B83=Лист2!B:B), 0))</f>
        <v>10</v>
      </c>
      <c r="H83" cm="1">
        <f t="array" ref="H83">INDEX(Лист2!D:D, MATCH(1, (Лист1!A83=Лист2!A:A) * (Лист1!B83=Лист2!B:B), 0))</f>
        <v>749</v>
      </c>
      <c r="I83" cm="1">
        <f t="array" ref="I83">INDEX(Лист2!E:E, MATCH(1, (Лист1!A83=Лист2!A:A) * (Лист1!B83=Лист2!B:B), 0))</f>
        <v>655</v>
      </c>
      <c r="J83" t="str">
        <f>Table2[[#This Row],[Дата]] &amp; _xlfn.SINGLE(Table2[Территория])</f>
        <v>43982Тольятти</v>
      </c>
    </row>
    <row r="84" spans="1:10" ht="14.25" customHeight="1" x14ac:dyDescent="0.2">
      <c r="A84" s="14">
        <v>43981</v>
      </c>
      <c r="B84" s="2" t="s">
        <v>12</v>
      </c>
      <c r="C84" s="2">
        <v>14728.5</v>
      </c>
      <c r="D84" s="2">
        <v>1260483</v>
      </c>
      <c r="E84" s="2">
        <v>1048221.1390000001</v>
      </c>
      <c r="F84" s="3">
        <v>86278.176699999996</v>
      </c>
      <c r="G84" cm="1">
        <f t="array" ref="G84">INDEX(Лист2!C:C, MATCH(1, (Лист1!A84=Лист2!A:A) * (Лист1!B84=Лист2!B:B), 0))</f>
        <v>10</v>
      </c>
      <c r="H84" cm="1">
        <f t="array" ref="H84">INDEX(Лист2!D:D, MATCH(1, (Лист1!A84=Лист2!A:A) * (Лист1!B84=Лист2!B:B), 0))</f>
        <v>865</v>
      </c>
      <c r="I84" cm="1">
        <f t="array" ref="I84">INDEX(Лист2!E:E, MATCH(1, (Лист1!A84=Лист2!A:A) * (Лист1!B84=Лист2!B:B), 0))</f>
        <v>763</v>
      </c>
      <c r="J84" t="str">
        <f>Table2[[#This Row],[Дата]] &amp; _xlfn.SINGLE(Table2[Территория])</f>
        <v>43981Тольятти</v>
      </c>
    </row>
    <row r="85" spans="1:10" ht="14.25" customHeight="1" x14ac:dyDescent="0.2">
      <c r="A85" s="15">
        <v>43979</v>
      </c>
      <c r="B85" s="4" t="s">
        <v>12</v>
      </c>
      <c r="C85" s="4">
        <v>13038</v>
      </c>
      <c r="D85" s="4">
        <v>1114552.5</v>
      </c>
      <c r="E85" s="4">
        <v>939269.56700000004</v>
      </c>
      <c r="F85" s="5">
        <v>74269.06047692307</v>
      </c>
      <c r="G85" cm="1">
        <f t="array" ref="G85">INDEX(Лист2!C:C, MATCH(1, (Лист1!A85=Лист2!A:A) * (Лист1!B85=Лист2!B:B), 0))</f>
        <v>10</v>
      </c>
      <c r="H85" cm="1">
        <f t="array" ref="H85">INDEX(Лист2!D:D, MATCH(1, (Лист1!A85=Лист2!A:A) * (Лист1!B85=Лист2!B:B), 0))</f>
        <v>791</v>
      </c>
      <c r="I85" cm="1">
        <f t="array" ref="I85">INDEX(Лист2!E:E, MATCH(1, (Лист1!A85=Лист2!A:A) * (Лист1!B85=Лист2!B:B), 0))</f>
        <v>697</v>
      </c>
      <c r="J85" t="str">
        <f>Table2[[#This Row],[Дата]] &amp; _xlfn.SINGLE(Table2[Территория])</f>
        <v>43979Тольятти</v>
      </c>
    </row>
    <row r="86" spans="1:10" ht="14.25" customHeight="1" x14ac:dyDescent="0.2">
      <c r="A86" s="14">
        <v>43967</v>
      </c>
      <c r="B86" s="2" t="s">
        <v>13</v>
      </c>
      <c r="C86" s="2">
        <v>35482.5</v>
      </c>
      <c r="D86" s="2">
        <v>3222517.5</v>
      </c>
      <c r="E86" s="2">
        <v>2633868.1740000001</v>
      </c>
      <c r="F86" s="3">
        <v>150484.18215384614</v>
      </c>
      <c r="G86" cm="1">
        <f t="array" ref="G86">INDEX(Лист2!C:C, MATCH(1, (Лист1!A86=Лист2!A:A) * (Лист1!B86=Лист2!B:B), 0))</f>
        <v>19</v>
      </c>
      <c r="H86" cm="1">
        <f t="array" ref="H86">INDEX(Лист2!D:D, MATCH(1, (Лист1!A86=Лист2!A:A) * (Лист1!B86=Лист2!B:B), 0))</f>
        <v>2080</v>
      </c>
      <c r="I86" cm="1">
        <f t="array" ref="I86">INDEX(Лист2!E:E, MATCH(1, (Лист1!A86=Лист2!A:A) * (Лист1!B86=Лист2!B:B), 0))</f>
        <v>1844</v>
      </c>
      <c r="J86" t="str">
        <f>Table2[[#This Row],[Дата]] &amp; _xlfn.SINGLE(Table2[Территория])</f>
        <v>43967Нижний Новгород</v>
      </c>
    </row>
    <row r="87" spans="1:10" ht="14.25" customHeight="1" x14ac:dyDescent="0.2">
      <c r="A87" s="15">
        <v>43970</v>
      </c>
      <c r="B87" s="4" t="s">
        <v>13</v>
      </c>
      <c r="C87" s="4">
        <v>32434.5</v>
      </c>
      <c r="D87" s="4">
        <v>2865337.5</v>
      </c>
      <c r="E87" s="4">
        <v>2368028.6850000001</v>
      </c>
      <c r="F87" s="5">
        <v>225452.89078461539</v>
      </c>
      <c r="G87" cm="1">
        <f t="array" ref="G87">INDEX(Лист2!C:C, MATCH(1, (Лист1!A87=Лист2!A:A) * (Лист1!B87=Лист2!B:B), 0))</f>
        <v>19</v>
      </c>
      <c r="H87" cm="1">
        <f t="array" ref="H87">INDEX(Лист2!D:D, MATCH(1, (Лист1!A87=Лист2!A:A) * (Лист1!B87=Лист2!B:B), 0))</f>
        <v>1999</v>
      </c>
      <c r="I87" cm="1">
        <f t="array" ref="I87">INDEX(Лист2!E:E, MATCH(1, (Лист1!A87=Лист2!A:A) * (Лист1!B87=Лист2!B:B), 0))</f>
        <v>1799</v>
      </c>
      <c r="J87" t="str">
        <f>Table2[[#This Row],[Дата]] &amp; _xlfn.SINGLE(Table2[Территория])</f>
        <v>43970Нижний Новгород</v>
      </c>
    </row>
    <row r="88" spans="1:10" ht="14.25" customHeight="1" x14ac:dyDescent="0.2">
      <c r="A88" s="14">
        <v>43968</v>
      </c>
      <c r="B88" s="2" t="s">
        <v>13</v>
      </c>
      <c r="C88" s="2">
        <v>30486</v>
      </c>
      <c r="D88" s="2">
        <v>2694289.5</v>
      </c>
      <c r="E88" s="2">
        <v>2183502.7290000003</v>
      </c>
      <c r="F88" s="3">
        <v>153558.02257692307</v>
      </c>
      <c r="G88" cm="1">
        <f t="array" ref="G88">INDEX(Лист2!C:C, MATCH(1, (Лист1!A88=Лист2!A:A) * (Лист1!B88=Лист2!B:B), 0))</f>
        <v>19</v>
      </c>
      <c r="H88" cm="1">
        <f t="array" ref="H88">INDEX(Лист2!D:D, MATCH(1, (Лист1!A88=Лист2!A:A) * (Лист1!B88=Лист2!B:B), 0))</f>
        <v>1871</v>
      </c>
      <c r="I88" cm="1">
        <f t="array" ref="I88">INDEX(Лист2!E:E, MATCH(1, (Лист1!A88=Лист2!A:A) * (Лист1!B88=Лист2!B:B), 0))</f>
        <v>1660</v>
      </c>
      <c r="J88" t="str">
        <f>Table2[[#This Row],[Дата]] &amp; _xlfn.SINGLE(Table2[Территория])</f>
        <v>43968Нижний Новгород</v>
      </c>
    </row>
    <row r="89" spans="1:10" ht="14.25" customHeight="1" x14ac:dyDescent="0.2">
      <c r="A89" s="15">
        <v>43960</v>
      </c>
      <c r="B89" s="4" t="s">
        <v>13</v>
      </c>
      <c r="C89" s="4">
        <v>32079</v>
      </c>
      <c r="D89" s="4">
        <v>2902167</v>
      </c>
      <c r="E89" s="4">
        <v>2319890.3459999999</v>
      </c>
      <c r="F89" s="5">
        <v>194963.39216923076</v>
      </c>
      <c r="G89" cm="1">
        <f t="array" ref="G89">INDEX(Лист2!C:C, MATCH(1, (Лист1!A89=Лист2!A:A) * (Лист1!B89=Лист2!B:B), 0))</f>
        <v>19</v>
      </c>
      <c r="H89" cm="1">
        <f t="array" ref="H89">INDEX(Лист2!D:D, MATCH(1, (Лист1!A89=Лист2!A:A) * (Лист1!B89=Лист2!B:B), 0))</f>
        <v>1851</v>
      </c>
      <c r="I89" cm="1">
        <f t="array" ref="I89">INDEX(Лист2!E:E, MATCH(1, (Лист1!A89=Лист2!A:A) * (Лист1!B89=Лист2!B:B), 0))</f>
        <v>1635</v>
      </c>
      <c r="J89" t="str">
        <f>Table2[[#This Row],[Дата]] &amp; _xlfn.SINGLE(Table2[Территория])</f>
        <v>43960Нижний Новгород</v>
      </c>
    </row>
    <row r="90" spans="1:10" ht="14.25" customHeight="1" x14ac:dyDescent="0.2">
      <c r="A90" s="14">
        <v>43955</v>
      </c>
      <c r="B90" s="2" t="s">
        <v>13</v>
      </c>
      <c r="C90" s="2">
        <v>27072</v>
      </c>
      <c r="D90" s="2">
        <v>2450968.5</v>
      </c>
      <c r="E90" s="2">
        <v>1980824.9889999998</v>
      </c>
      <c r="F90" s="3">
        <v>188174.3243923077</v>
      </c>
      <c r="G90" cm="1">
        <f t="array" ref="G90">INDEX(Лист2!C:C, MATCH(1, (Лист1!A90=Лист2!A:A) * (Лист1!B90=Лист2!B:B), 0))</f>
        <v>19</v>
      </c>
      <c r="H90" cm="1">
        <f t="array" ref="H90">INDEX(Лист2!D:D, MATCH(1, (Лист1!A90=Лист2!A:A) * (Лист1!B90=Лист2!B:B), 0))</f>
        <v>1582</v>
      </c>
      <c r="I90" cm="1">
        <f t="array" ref="I90">INDEX(Лист2!E:E, MATCH(1, (Лист1!A90=Лист2!A:A) * (Лист1!B90=Лист2!B:B), 0))</f>
        <v>1403</v>
      </c>
      <c r="J90" t="str">
        <f>Table2[[#This Row],[Дата]] &amp; _xlfn.SINGLE(Table2[Территория])</f>
        <v>43955Нижний Новгород</v>
      </c>
    </row>
    <row r="91" spans="1:10" ht="14.25" customHeight="1" x14ac:dyDescent="0.2">
      <c r="A91" s="15">
        <v>43950</v>
      </c>
      <c r="B91" s="4" t="s">
        <v>13</v>
      </c>
      <c r="C91" s="4">
        <v>25917</v>
      </c>
      <c r="D91" s="4">
        <v>2397588</v>
      </c>
      <c r="E91" s="4">
        <v>1937222.0459999999</v>
      </c>
      <c r="F91" s="5">
        <v>159472.57584615384</v>
      </c>
      <c r="G91" cm="1">
        <f t="array" ref="G91">INDEX(Лист2!C:C, MATCH(1, (Лист1!A91=Лист2!A:A) * (Лист1!B91=Лист2!B:B), 0))</f>
        <v>18</v>
      </c>
      <c r="H91" cm="1">
        <f t="array" ref="H91">INDEX(Лист2!D:D, MATCH(1, (Лист1!A91=Лист2!A:A) * (Лист1!B91=Лист2!B:B), 0))</f>
        <v>1534</v>
      </c>
      <c r="I91" cm="1">
        <f t="array" ref="I91">INDEX(Лист2!E:E, MATCH(1, (Лист1!A91=Лист2!A:A) * (Лист1!B91=Лист2!B:B), 0))</f>
        <v>1369</v>
      </c>
      <c r="J91" t="str">
        <f>Table2[[#This Row],[Дата]] &amp; _xlfn.SINGLE(Table2[Территория])</f>
        <v>43950Нижний Новгород</v>
      </c>
    </row>
    <row r="92" spans="1:10" ht="14.25" customHeight="1" x14ac:dyDescent="0.2">
      <c r="A92" s="14">
        <v>43953</v>
      </c>
      <c r="B92" s="2" t="s">
        <v>13</v>
      </c>
      <c r="C92" s="2">
        <v>19461</v>
      </c>
      <c r="D92" s="2">
        <v>1799230.5</v>
      </c>
      <c r="E92" s="2">
        <v>1457108.1479999998</v>
      </c>
      <c r="F92" s="3">
        <v>183829.81409230767</v>
      </c>
      <c r="G92" cm="1">
        <f t="array" ref="G92">INDEX(Лист2!C:C, MATCH(1, (Лист1!A92=Лист2!A:A) * (Лист1!B92=Лист2!B:B), 0))</f>
        <v>19</v>
      </c>
      <c r="H92" cm="1">
        <f t="array" ref="H92">INDEX(Лист2!D:D, MATCH(1, (Лист1!A92=Лист2!A:A) * (Лист1!B92=Лист2!B:B), 0))</f>
        <v>1217</v>
      </c>
      <c r="I92" cm="1">
        <f t="array" ref="I92">INDEX(Лист2!E:E, MATCH(1, (Лист1!A92=Лист2!A:A) * (Лист1!B92=Лист2!B:B), 0))</f>
        <v>1048</v>
      </c>
      <c r="J92" t="str">
        <f>Table2[[#This Row],[Дата]] &amp; _xlfn.SINGLE(Table2[Территория])</f>
        <v>43953Нижний Новгород</v>
      </c>
    </row>
    <row r="93" spans="1:10" ht="14.25" customHeight="1" x14ac:dyDescent="0.2">
      <c r="A93" s="15">
        <v>43977</v>
      </c>
      <c r="B93" s="4" t="s">
        <v>13</v>
      </c>
      <c r="C93" s="4">
        <v>31407</v>
      </c>
      <c r="D93" s="4">
        <v>2907411</v>
      </c>
      <c r="E93" s="4">
        <v>2288433.4950000001</v>
      </c>
      <c r="F93" s="5">
        <v>193538.8704076923</v>
      </c>
      <c r="G93" cm="1">
        <f t="array" ref="G93">INDEX(Лист2!C:C, MATCH(1, (Лист1!A93=Лист2!A:A) * (Лист1!B93=Лист2!B:B), 0))</f>
        <v>20</v>
      </c>
      <c r="H93" cm="1">
        <f t="array" ref="H93">INDEX(Лист2!D:D, MATCH(1, (Лист1!A93=Лист2!A:A) * (Лист1!B93=Лист2!B:B), 0))</f>
        <v>2036</v>
      </c>
      <c r="I93" cm="1">
        <f t="array" ref="I93">INDEX(Лист2!E:E, MATCH(1, (Лист1!A93=Лист2!A:A) * (Лист1!B93=Лист2!B:B), 0))</f>
        <v>1790</v>
      </c>
      <c r="J93" t="str">
        <f>Table2[[#This Row],[Дата]] &amp; _xlfn.SINGLE(Table2[Территория])</f>
        <v>43977Нижний Новгород</v>
      </c>
    </row>
    <row r="94" spans="1:10" ht="14.25" customHeight="1" x14ac:dyDescent="0.2">
      <c r="A94" s="14">
        <v>43952</v>
      </c>
      <c r="B94" s="2" t="s">
        <v>13</v>
      </c>
      <c r="C94" s="2">
        <v>25792.5</v>
      </c>
      <c r="D94" s="2">
        <v>2374356</v>
      </c>
      <c r="E94" s="2">
        <v>1915101.034</v>
      </c>
      <c r="F94" s="3">
        <v>277477.31932307692</v>
      </c>
      <c r="G94" cm="1">
        <f t="array" ref="G94">INDEX(Лист2!C:C, MATCH(1, (Лист1!A94=Лист2!A:A) * (Лист1!B94=Лист2!B:B), 0))</f>
        <v>19</v>
      </c>
      <c r="H94" cm="1">
        <f t="array" ref="H94">INDEX(Лист2!D:D, MATCH(1, (Лист1!A94=Лист2!A:A) * (Лист1!B94=Лист2!B:B), 0))</f>
        <v>1497</v>
      </c>
      <c r="I94" cm="1">
        <f t="array" ref="I94">INDEX(Лист2!E:E, MATCH(1, (Лист1!A94=Лист2!A:A) * (Лист1!B94=Лист2!B:B), 0))</f>
        <v>1291</v>
      </c>
      <c r="J94" t="str">
        <f>Table2[[#This Row],[Дата]] &amp; _xlfn.SINGLE(Table2[Территория])</f>
        <v>43952Нижний Новгород</v>
      </c>
    </row>
    <row r="95" spans="1:10" ht="14.25" customHeight="1" x14ac:dyDescent="0.2">
      <c r="A95" s="15">
        <v>43963</v>
      </c>
      <c r="B95" s="4" t="s">
        <v>13</v>
      </c>
      <c r="C95" s="4">
        <v>26032.5</v>
      </c>
      <c r="D95" s="4">
        <v>2370432</v>
      </c>
      <c r="E95" s="4">
        <v>1847737.8370000001</v>
      </c>
      <c r="F95" s="5">
        <v>141864.00329999998</v>
      </c>
      <c r="G95" cm="1">
        <f t="array" ref="G95">INDEX(Лист2!C:C, MATCH(1, (Лист1!A95=Лист2!A:A) * (Лист1!B95=Лист2!B:B), 0))</f>
        <v>19</v>
      </c>
      <c r="H95" cm="1">
        <f t="array" ref="H95">INDEX(Лист2!D:D, MATCH(1, (Лист1!A95=Лист2!A:A) * (Лист1!B95=Лист2!B:B), 0))</f>
        <v>1649</v>
      </c>
      <c r="I95" cm="1">
        <f t="array" ref="I95">INDEX(Лист2!E:E, MATCH(1, (Лист1!A95=Лист2!A:A) * (Лист1!B95=Лист2!B:B), 0))</f>
        <v>1460</v>
      </c>
      <c r="J95" t="str">
        <f>Table2[[#This Row],[Дата]] &amp; _xlfn.SINGLE(Table2[Территория])</f>
        <v>43963Нижний Новгород</v>
      </c>
    </row>
    <row r="96" spans="1:10" ht="14.25" customHeight="1" x14ac:dyDescent="0.2">
      <c r="A96" s="14">
        <v>43972</v>
      </c>
      <c r="B96" s="2" t="s">
        <v>13</v>
      </c>
      <c r="C96" s="2">
        <v>31707</v>
      </c>
      <c r="D96" s="2">
        <v>2853181.5</v>
      </c>
      <c r="E96" s="2">
        <v>2349459.5</v>
      </c>
      <c r="F96" s="3">
        <v>187617.05315384615</v>
      </c>
      <c r="G96" cm="1">
        <f t="array" ref="G96">INDEX(Лист2!C:C, MATCH(1, (Лист1!A96=Лист2!A:A) * (Лист1!B96=Лист2!B:B), 0))</f>
        <v>19</v>
      </c>
      <c r="H96" cm="1">
        <f t="array" ref="H96">INDEX(Лист2!D:D, MATCH(1, (Лист1!A96=Лист2!A:A) * (Лист1!B96=Лист2!B:B), 0))</f>
        <v>1949</v>
      </c>
      <c r="I96" cm="1">
        <f t="array" ref="I96">INDEX(Лист2!E:E, MATCH(1, (Лист1!A96=Лист2!A:A) * (Лист1!B96=Лист2!B:B), 0))</f>
        <v>1724</v>
      </c>
      <c r="J96" t="str">
        <f>Table2[[#This Row],[Дата]] &amp; _xlfn.SINGLE(Table2[Территория])</f>
        <v>43972Нижний Новгород</v>
      </c>
    </row>
    <row r="97" spans="1:10" ht="14.25" customHeight="1" x14ac:dyDescent="0.2">
      <c r="A97" s="15">
        <v>43971</v>
      </c>
      <c r="B97" s="4" t="s">
        <v>13</v>
      </c>
      <c r="C97" s="4">
        <v>29955</v>
      </c>
      <c r="D97" s="4">
        <v>2692230</v>
      </c>
      <c r="E97" s="4">
        <v>2195766.1209999998</v>
      </c>
      <c r="F97" s="5">
        <v>202002.14775384613</v>
      </c>
      <c r="G97" cm="1">
        <f t="array" ref="G97">INDEX(Лист2!C:C, MATCH(1, (Лист1!A97=Лист2!A:A) * (Лист1!B97=Лист2!B:B), 0))</f>
        <v>19</v>
      </c>
      <c r="H97" cm="1">
        <f t="array" ref="H97">INDEX(Лист2!D:D, MATCH(1, (Лист1!A97=Лист2!A:A) * (Лист1!B97=Лист2!B:B), 0))</f>
        <v>1889</v>
      </c>
      <c r="I97" cm="1">
        <f t="array" ref="I97">INDEX(Лист2!E:E, MATCH(1, (Лист1!A97=Лист2!A:A) * (Лист1!B97=Лист2!B:B), 0))</f>
        <v>1690</v>
      </c>
      <c r="J97" t="str">
        <f>Table2[[#This Row],[Дата]] &amp; _xlfn.SINGLE(Table2[Территория])</f>
        <v>43971Нижний Новгород</v>
      </c>
    </row>
    <row r="98" spans="1:10" ht="14.25" customHeight="1" x14ac:dyDescent="0.2">
      <c r="A98" s="14">
        <v>43956</v>
      </c>
      <c r="B98" s="2" t="s">
        <v>13</v>
      </c>
      <c r="C98" s="2">
        <v>22848</v>
      </c>
      <c r="D98" s="2">
        <v>2079900</v>
      </c>
      <c r="E98" s="2">
        <v>1657688.8529999999</v>
      </c>
      <c r="F98" s="3">
        <v>178454.88537692308</v>
      </c>
      <c r="G98" cm="1">
        <f t="array" ref="G98">INDEX(Лист2!C:C, MATCH(1, (Лист1!A98=Лист2!A:A) * (Лист1!B98=Лист2!B:B), 0))</f>
        <v>19</v>
      </c>
      <c r="H98" cm="1">
        <f t="array" ref="H98">INDEX(Лист2!D:D, MATCH(1, (Лист1!A98=Лист2!A:A) * (Лист1!B98=Лист2!B:B), 0))</f>
        <v>1417</v>
      </c>
      <c r="I98" cm="1">
        <f t="array" ref="I98">INDEX(Лист2!E:E, MATCH(1, (Лист1!A98=Лист2!A:A) * (Лист1!B98=Лист2!B:B), 0))</f>
        <v>1245</v>
      </c>
      <c r="J98" t="str">
        <f>Table2[[#This Row],[Дата]] &amp; _xlfn.SINGLE(Table2[Территория])</f>
        <v>43956Нижний Новгород</v>
      </c>
    </row>
    <row r="99" spans="1:10" ht="14.25" customHeight="1" x14ac:dyDescent="0.2">
      <c r="A99" s="15">
        <v>43949</v>
      </c>
      <c r="B99" s="4" t="s">
        <v>13</v>
      </c>
      <c r="C99" s="4">
        <v>23314.5</v>
      </c>
      <c r="D99" s="4">
        <v>2136817.5</v>
      </c>
      <c r="E99" s="4">
        <v>1701780.4779999999</v>
      </c>
      <c r="F99" s="5">
        <v>141999.40078461537</v>
      </c>
      <c r="G99" cm="1">
        <f t="array" ref="G99">INDEX(Лист2!C:C, MATCH(1, (Лист1!A99=Лист2!A:A) * (Лист1!B99=Лист2!B:B), 0))</f>
        <v>17</v>
      </c>
      <c r="H99" cm="1">
        <f t="array" ref="H99">INDEX(Лист2!D:D, MATCH(1, (Лист1!A99=Лист2!A:A) * (Лист1!B99=Лист2!B:B), 0))</f>
        <v>1439</v>
      </c>
      <c r="I99" cm="1">
        <f t="array" ref="I99">INDEX(Лист2!E:E, MATCH(1, (Лист1!A99=Лист2!A:A) * (Лист1!B99=Лист2!B:B), 0))</f>
        <v>1265</v>
      </c>
      <c r="J99" t="str">
        <f>Table2[[#This Row],[Дата]] &amp; _xlfn.SINGLE(Table2[Территория])</f>
        <v>43949Нижний Новгород</v>
      </c>
    </row>
    <row r="100" spans="1:10" ht="14.25" customHeight="1" x14ac:dyDescent="0.2">
      <c r="A100" s="14">
        <v>43964</v>
      </c>
      <c r="B100" s="2" t="s">
        <v>13</v>
      </c>
      <c r="C100" s="2">
        <v>26464.5</v>
      </c>
      <c r="D100" s="2">
        <v>2373337.5</v>
      </c>
      <c r="E100" s="2">
        <v>1886244.7409999999</v>
      </c>
      <c r="F100" s="3">
        <v>207105.15935384613</v>
      </c>
      <c r="G100" cm="1">
        <f t="array" ref="G100">INDEX(Лист2!C:C, MATCH(1, (Лист1!A100=Лист2!A:A) * (Лист1!B100=Лист2!B:B), 0))</f>
        <v>19</v>
      </c>
      <c r="H100" cm="1">
        <f t="array" ref="H100">INDEX(Лист2!D:D, MATCH(1, (Лист1!A100=Лист2!A:A) * (Лист1!B100=Лист2!B:B), 0))</f>
        <v>1625</v>
      </c>
      <c r="I100" cm="1">
        <f t="array" ref="I100">INDEX(Лист2!E:E, MATCH(1, (Лист1!A100=Лист2!A:A) * (Лист1!B100=Лист2!B:B), 0))</f>
        <v>1444</v>
      </c>
      <c r="J100" t="str">
        <f>Table2[[#This Row],[Дата]] &amp; _xlfn.SINGLE(Table2[Территория])</f>
        <v>43964Нижний Новгород</v>
      </c>
    </row>
    <row r="101" spans="1:10" ht="14.25" customHeight="1" x14ac:dyDescent="0.2">
      <c r="A101" s="15">
        <v>43954</v>
      </c>
      <c r="B101" s="4" t="s">
        <v>13</v>
      </c>
      <c r="C101" s="4">
        <v>23539.5</v>
      </c>
      <c r="D101" s="4">
        <v>2170309.5</v>
      </c>
      <c r="E101" s="4">
        <v>1735984.6140000001</v>
      </c>
      <c r="F101" s="5">
        <v>170377.85753846151</v>
      </c>
      <c r="G101" cm="1">
        <f t="array" ref="G101">INDEX(Лист2!C:C, MATCH(1, (Лист1!A101=Лист2!A:A) * (Лист1!B101=Лист2!B:B), 0))</f>
        <v>19</v>
      </c>
      <c r="H101" cm="1">
        <f t="array" ref="H101">INDEX(Лист2!D:D, MATCH(1, (Лист1!A101=Лист2!A:A) * (Лист1!B101=Лист2!B:B), 0))</f>
        <v>1402</v>
      </c>
      <c r="I101" cm="1">
        <f t="array" ref="I101">INDEX(Лист2!E:E, MATCH(1, (Лист1!A101=Лист2!A:A) * (Лист1!B101=Лист2!B:B), 0))</f>
        <v>1234</v>
      </c>
      <c r="J101" t="str">
        <f>Table2[[#This Row],[Дата]] &amp; _xlfn.SINGLE(Table2[Территория])</f>
        <v>43954Нижний Новгород</v>
      </c>
    </row>
    <row r="102" spans="1:10" ht="14.25" customHeight="1" x14ac:dyDescent="0.2">
      <c r="A102" s="14">
        <v>43957</v>
      </c>
      <c r="B102" s="2" t="s">
        <v>13</v>
      </c>
      <c r="C102" s="2">
        <v>24678</v>
      </c>
      <c r="D102" s="2">
        <v>2232519</v>
      </c>
      <c r="E102" s="2">
        <v>1781999.058</v>
      </c>
      <c r="F102" s="3">
        <v>359577.90600769228</v>
      </c>
      <c r="G102" cm="1">
        <f t="array" ref="G102">INDEX(Лист2!C:C, MATCH(1, (Лист1!A102=Лист2!A:A) * (Лист1!B102=Лист2!B:B), 0))</f>
        <v>19</v>
      </c>
      <c r="H102" cm="1">
        <f t="array" ref="H102">INDEX(Лист2!D:D, MATCH(1, (Лист1!A102=Лист2!A:A) * (Лист1!B102=Лист2!B:B), 0))</f>
        <v>1499</v>
      </c>
      <c r="I102" cm="1">
        <f t="array" ref="I102">INDEX(Лист2!E:E, MATCH(1, (Лист1!A102=Лист2!A:A) * (Лист1!B102=Лист2!B:B), 0))</f>
        <v>1323</v>
      </c>
      <c r="J102" t="str">
        <f>Table2[[#This Row],[Дата]] &amp; _xlfn.SINGLE(Table2[Территория])</f>
        <v>43957Нижний Новгород</v>
      </c>
    </row>
    <row r="103" spans="1:10" ht="14.25" customHeight="1" x14ac:dyDescent="0.2">
      <c r="A103" s="15">
        <v>43974</v>
      </c>
      <c r="B103" s="4" t="s">
        <v>13</v>
      </c>
      <c r="C103" s="4">
        <v>38176.5</v>
      </c>
      <c r="D103" s="4">
        <v>3385372.5</v>
      </c>
      <c r="E103" s="4">
        <v>2831498.2739999997</v>
      </c>
      <c r="F103" s="5">
        <v>146460.30097692306</v>
      </c>
      <c r="G103" cm="1">
        <f t="array" ref="G103">INDEX(Лист2!C:C, MATCH(1, (Лист1!A103=Лист2!A:A) * (Лист1!B103=Лист2!B:B), 0))</f>
        <v>20</v>
      </c>
      <c r="H103" cm="1">
        <f t="array" ref="H103">INDEX(Лист2!D:D, MATCH(1, (Лист1!A103=Лист2!A:A) * (Лист1!B103=Лист2!B:B), 0))</f>
        <v>2266</v>
      </c>
      <c r="I103" cm="1">
        <f t="array" ref="I103">INDEX(Лист2!E:E, MATCH(1, (Лист1!A103=Лист2!A:A) * (Лист1!B103=Лист2!B:B), 0))</f>
        <v>1993</v>
      </c>
      <c r="J103" t="str">
        <f>Table2[[#This Row],[Дата]] &amp; _xlfn.SINGLE(Table2[Территория])</f>
        <v>43974Нижний Новгород</v>
      </c>
    </row>
    <row r="104" spans="1:10" ht="14.25" customHeight="1" x14ac:dyDescent="0.2">
      <c r="A104" s="14">
        <v>43976</v>
      </c>
      <c r="B104" s="2" t="s">
        <v>13</v>
      </c>
      <c r="C104" s="2">
        <v>30603</v>
      </c>
      <c r="D104" s="2">
        <v>2865727.5</v>
      </c>
      <c r="E104" s="2">
        <v>2288224.429</v>
      </c>
      <c r="F104" s="3">
        <v>167381.28187692308</v>
      </c>
      <c r="G104" cm="1">
        <f t="array" ref="G104">INDEX(Лист2!C:C, MATCH(1, (Лист1!A104=Лист2!A:A) * (Лист1!B104=Лист2!B:B), 0))</f>
        <v>20</v>
      </c>
      <c r="H104" cm="1">
        <f t="array" ref="H104">INDEX(Лист2!D:D, MATCH(1, (Лист1!A104=Лист2!A:A) * (Лист1!B104=Лист2!B:B), 0))</f>
        <v>2011</v>
      </c>
      <c r="I104" cm="1">
        <f t="array" ref="I104">INDEX(Лист2!E:E, MATCH(1, (Лист1!A104=Лист2!A:A) * (Лист1!B104=Лист2!B:B), 0))</f>
        <v>1791</v>
      </c>
      <c r="J104" t="str">
        <f>Table2[[#This Row],[Дата]] &amp; _xlfn.SINGLE(Table2[Территория])</f>
        <v>43976Нижний Новгород</v>
      </c>
    </row>
    <row r="105" spans="1:10" ht="14.25" customHeight="1" x14ac:dyDescent="0.2">
      <c r="A105" s="15">
        <v>43951</v>
      </c>
      <c r="B105" s="4" t="s">
        <v>13</v>
      </c>
      <c r="C105" s="4">
        <v>24211.5</v>
      </c>
      <c r="D105" s="4">
        <v>2267664</v>
      </c>
      <c r="E105" s="4">
        <v>1801564.392</v>
      </c>
      <c r="F105" s="5">
        <v>97090.63692307692</v>
      </c>
      <c r="G105" cm="1">
        <f t="array" ref="G105">INDEX(Лист2!C:C, MATCH(1, (Лист1!A105=Лист2!A:A) * (Лист1!B105=Лист2!B:B), 0))</f>
        <v>19</v>
      </c>
      <c r="H105" cm="1">
        <f t="array" ref="H105">INDEX(Лист2!D:D, MATCH(1, (Лист1!A105=Лист2!A:A) * (Лист1!B105=Лист2!B:B), 0))</f>
        <v>1499</v>
      </c>
      <c r="I105" cm="1">
        <f t="array" ref="I105">INDEX(Лист2!E:E, MATCH(1, (Лист1!A105=Лист2!A:A) * (Лист1!B105=Лист2!B:B), 0))</f>
        <v>1322</v>
      </c>
      <c r="J105" t="str">
        <f>Table2[[#This Row],[Дата]] &amp; _xlfn.SINGLE(Table2[Территория])</f>
        <v>43951Нижний Новгород</v>
      </c>
    </row>
    <row r="106" spans="1:10" ht="14.25" customHeight="1" x14ac:dyDescent="0.2">
      <c r="A106" s="14">
        <v>43961</v>
      </c>
      <c r="B106" s="2" t="s">
        <v>13</v>
      </c>
      <c r="C106" s="2">
        <v>31399.5</v>
      </c>
      <c r="D106" s="2">
        <v>2862298.5</v>
      </c>
      <c r="E106" s="2">
        <v>2267667.5189999999</v>
      </c>
      <c r="F106" s="3">
        <v>169650.86923076923</v>
      </c>
      <c r="G106" cm="1">
        <f t="array" ref="G106">INDEX(Лист2!C:C, MATCH(1, (Лист1!A106=Лист2!A:A) * (Лист1!B106=Лист2!B:B), 0))</f>
        <v>19</v>
      </c>
      <c r="H106" cm="1">
        <f t="array" ref="H106">INDEX(Лист2!D:D, MATCH(1, (Лист1!A106=Лист2!A:A) * (Лист1!B106=Лист2!B:B), 0))</f>
        <v>1848</v>
      </c>
      <c r="I106" cm="1">
        <f t="array" ref="I106">INDEX(Лист2!E:E, MATCH(1, (Лист1!A106=Лист2!A:A) * (Лист1!B106=Лист2!B:B), 0))</f>
        <v>1649</v>
      </c>
      <c r="J106" t="str">
        <f>Table2[[#This Row],[Дата]] &amp; _xlfn.SINGLE(Table2[Территория])</f>
        <v>43961Нижний Новгород</v>
      </c>
    </row>
    <row r="107" spans="1:10" ht="14.25" customHeight="1" x14ac:dyDescent="0.2">
      <c r="A107" s="15">
        <v>43959</v>
      </c>
      <c r="B107" s="4" t="s">
        <v>13</v>
      </c>
      <c r="C107" s="4">
        <v>25294.5</v>
      </c>
      <c r="D107" s="4">
        <v>2271454.5</v>
      </c>
      <c r="E107" s="4">
        <v>1811009.8979999998</v>
      </c>
      <c r="F107" s="5">
        <v>151659.17713846153</v>
      </c>
      <c r="G107" cm="1">
        <f t="array" ref="G107">INDEX(Лист2!C:C, MATCH(1, (Лист1!A107=Лист2!A:A) * (Лист1!B107=Лист2!B:B), 0))</f>
        <v>19</v>
      </c>
      <c r="H107" cm="1">
        <f t="array" ref="H107">INDEX(Лист2!D:D, MATCH(1, (Лист1!A107=Лист2!A:A) * (Лист1!B107=Лист2!B:B), 0))</f>
        <v>1522</v>
      </c>
      <c r="I107" cm="1">
        <f t="array" ref="I107">INDEX(Лист2!E:E, MATCH(1, (Лист1!A107=Лист2!A:A) * (Лист1!B107=Лист2!B:B), 0))</f>
        <v>1340</v>
      </c>
      <c r="J107" t="str">
        <f>Table2[[#This Row],[Дата]] &amp; _xlfn.SINGLE(Table2[Территория])</f>
        <v>43959Нижний Новгород</v>
      </c>
    </row>
    <row r="108" spans="1:10" ht="14.25" customHeight="1" x14ac:dyDescent="0.2">
      <c r="A108" s="14">
        <v>43958</v>
      </c>
      <c r="B108" s="2" t="s">
        <v>13</v>
      </c>
      <c r="C108" s="2">
        <v>25468.5</v>
      </c>
      <c r="D108" s="2">
        <v>2350672.5</v>
      </c>
      <c r="E108" s="2">
        <v>1875294.65</v>
      </c>
      <c r="F108" s="3">
        <v>221739.45623076922</v>
      </c>
      <c r="G108" cm="1">
        <f t="array" ref="G108">INDEX(Лист2!C:C, MATCH(1, (Лист1!A108=Лист2!A:A) * (Лист1!B108=Лист2!B:B), 0))</f>
        <v>19</v>
      </c>
      <c r="H108" cm="1">
        <f t="array" ref="H108">INDEX(Лист2!D:D, MATCH(1, (Лист1!A108=Лист2!A:A) * (Лист1!B108=Лист2!B:B), 0))</f>
        <v>1530</v>
      </c>
      <c r="I108" cm="1">
        <f t="array" ref="I108">INDEX(Лист2!E:E, MATCH(1, (Лист1!A108=Лист2!A:A) * (Лист1!B108=Лист2!B:B), 0))</f>
        <v>1338</v>
      </c>
      <c r="J108" t="str">
        <f>Table2[[#This Row],[Дата]] &amp; _xlfn.SINGLE(Table2[Территория])</f>
        <v>43958Нижний Новгород</v>
      </c>
    </row>
    <row r="109" spans="1:10" ht="14.25" customHeight="1" x14ac:dyDescent="0.2">
      <c r="A109" s="15">
        <v>43975</v>
      </c>
      <c r="B109" s="4" t="s">
        <v>13</v>
      </c>
      <c r="C109" s="4">
        <v>31854</v>
      </c>
      <c r="D109" s="4">
        <v>2915533.5</v>
      </c>
      <c r="E109" s="4">
        <v>2431800.3939999999</v>
      </c>
      <c r="F109" s="5">
        <v>155421.87692307692</v>
      </c>
      <c r="G109" cm="1">
        <f t="array" ref="G109">INDEX(Лист2!C:C, MATCH(1, (Лист1!A109=Лист2!A:A) * (Лист1!B109=Лист2!B:B), 0))</f>
        <v>20</v>
      </c>
      <c r="H109" cm="1">
        <f t="array" ref="H109">INDEX(Лист2!D:D, MATCH(1, (Лист1!A109=Лист2!A:A) * (Лист1!B109=Лист2!B:B), 0))</f>
        <v>2015</v>
      </c>
      <c r="I109" cm="1">
        <f t="array" ref="I109">INDEX(Лист2!E:E, MATCH(1, (Лист1!A109=Лист2!A:A) * (Лист1!B109=Лист2!B:B), 0))</f>
        <v>1803</v>
      </c>
      <c r="J109" t="str">
        <f>Table2[[#This Row],[Дата]] &amp; _xlfn.SINGLE(Table2[Территория])</f>
        <v>43975Нижний Новгород</v>
      </c>
    </row>
    <row r="110" spans="1:10" ht="14.25" customHeight="1" x14ac:dyDescent="0.2">
      <c r="A110" s="14">
        <v>43982</v>
      </c>
      <c r="B110" s="2" t="s">
        <v>13</v>
      </c>
      <c r="C110" s="2">
        <v>32359.5</v>
      </c>
      <c r="D110" s="2">
        <v>2991999</v>
      </c>
      <c r="E110" s="2">
        <v>2374135.6799999997</v>
      </c>
      <c r="F110" s="3">
        <v>106116.64615384616</v>
      </c>
      <c r="G110" cm="1">
        <f t="array" ref="G110">INDEX(Лист2!C:C, MATCH(1, (Лист1!A110=Лист2!A:A) * (Лист1!B110=Лист2!B:B), 0))</f>
        <v>20</v>
      </c>
      <c r="H110" cm="1">
        <f t="array" ref="H110">INDEX(Лист2!D:D, MATCH(1, (Лист1!A110=Лист2!A:A) * (Лист1!B110=Лист2!B:B), 0))</f>
        <v>2060</v>
      </c>
      <c r="I110" cm="1">
        <f t="array" ref="I110">INDEX(Лист2!E:E, MATCH(1, (Лист1!A110=Лист2!A:A) * (Лист1!B110=Лист2!B:B), 0))</f>
        <v>1826</v>
      </c>
      <c r="J110" t="str">
        <f>Table2[[#This Row],[Дата]] &amp; _xlfn.SINGLE(Table2[Территория])</f>
        <v>43982Нижний Новгород</v>
      </c>
    </row>
    <row r="111" spans="1:10" ht="14.25" customHeight="1" x14ac:dyDescent="0.2">
      <c r="A111" s="15">
        <v>43981</v>
      </c>
      <c r="B111" s="4" t="s">
        <v>13</v>
      </c>
      <c r="C111" s="4">
        <v>39867</v>
      </c>
      <c r="D111" s="4">
        <v>3654166.5</v>
      </c>
      <c r="E111" s="4">
        <v>2919786.2949999999</v>
      </c>
      <c r="F111" s="5">
        <v>182639.11723076922</v>
      </c>
      <c r="G111" cm="1">
        <f t="array" ref="G111">INDEX(Лист2!C:C, MATCH(1, (Лист1!A111=Лист2!A:A) * (Лист1!B111=Лист2!B:B), 0))</f>
        <v>20</v>
      </c>
      <c r="H111" cm="1">
        <f t="array" ref="H111">INDEX(Лист2!D:D, MATCH(1, (Лист1!A111=Лист2!A:A) * (Лист1!B111=Лист2!B:B), 0))</f>
        <v>2451</v>
      </c>
      <c r="I111" cm="1">
        <f t="array" ref="I111">INDEX(Лист2!E:E, MATCH(1, (Лист1!A111=Лист2!A:A) * (Лист1!B111=Лист2!B:B), 0))</f>
        <v>2178</v>
      </c>
      <c r="J111" t="str">
        <f>Table2[[#This Row],[Дата]] &amp; _xlfn.SINGLE(Table2[Территория])</f>
        <v>43981Нижний Новгород</v>
      </c>
    </row>
    <row r="112" spans="1:10" ht="14.25" customHeight="1" x14ac:dyDescent="0.2">
      <c r="A112" s="14">
        <v>43979</v>
      </c>
      <c r="B112" s="2" t="s">
        <v>13</v>
      </c>
      <c r="C112" s="2">
        <v>31974</v>
      </c>
      <c r="D112" s="2">
        <v>3004213.5</v>
      </c>
      <c r="E112" s="2">
        <v>2389834.3129999996</v>
      </c>
      <c r="F112" s="3">
        <v>174780.66518461538</v>
      </c>
      <c r="G112" cm="1">
        <f t="array" ref="G112">INDEX(Лист2!C:C, MATCH(1, (Лист1!A112=Лист2!A:A) * (Лист1!B112=Лист2!B:B), 0))</f>
        <v>20</v>
      </c>
      <c r="H112" cm="1">
        <f t="array" ref="H112">INDEX(Лист2!D:D, MATCH(1, (Лист1!A112=Лист2!A:A) * (Лист1!B112=Лист2!B:B), 0))</f>
        <v>2088</v>
      </c>
      <c r="I112" cm="1">
        <f t="array" ref="I112">INDEX(Лист2!E:E, MATCH(1, (Лист1!A112=Лист2!A:A) * (Лист1!B112=Лист2!B:B), 0))</f>
        <v>1848</v>
      </c>
      <c r="J112" t="str">
        <f>Table2[[#This Row],[Дата]] &amp; _xlfn.SINGLE(Table2[Территория])</f>
        <v>43979Нижний Новгород</v>
      </c>
    </row>
    <row r="113" spans="1:10" ht="14.25" customHeight="1" x14ac:dyDescent="0.2">
      <c r="A113" s="15">
        <v>43967</v>
      </c>
      <c r="B113" s="4" t="s">
        <v>14</v>
      </c>
      <c r="C113" s="4">
        <v>321412.5</v>
      </c>
      <c r="D113" s="4">
        <v>32235864</v>
      </c>
      <c r="E113" s="4">
        <v>23691368.555</v>
      </c>
      <c r="F113" s="5">
        <v>595097.15929230768</v>
      </c>
      <c r="G113" cm="1">
        <f t="array" ref="G113">INDEX(Лист2!C:C, MATCH(1, (Лист1!A113=Лист2!A:A) * (Лист1!B113=Лист2!B:B), 0))</f>
        <v>129</v>
      </c>
      <c r="H113" cm="1">
        <f t="array" ref="H113">INDEX(Лист2!D:D, MATCH(1, (Лист1!A113=Лист2!A:A) * (Лист1!B113=Лист2!B:B), 0))</f>
        <v>17914</v>
      </c>
      <c r="I113" cm="1">
        <f t="array" ref="I113">INDEX(Лист2!E:E, MATCH(1, (Лист1!A113=Лист2!A:A) * (Лист1!B113=Лист2!B:B), 0))</f>
        <v>16631</v>
      </c>
      <c r="J113" t="str">
        <f>Table2[[#This Row],[Дата]] &amp; _xlfn.SINGLE(Table2[Территория])</f>
        <v>43967Санкт-Петербург Юг</v>
      </c>
    </row>
    <row r="114" spans="1:10" ht="14.25" customHeight="1" x14ac:dyDescent="0.2">
      <c r="A114" s="14">
        <v>43970</v>
      </c>
      <c r="B114" s="2" t="s">
        <v>14</v>
      </c>
      <c r="C114" s="2">
        <v>276568.5</v>
      </c>
      <c r="D114" s="2">
        <v>27093624</v>
      </c>
      <c r="E114" s="2">
        <v>19768696.5</v>
      </c>
      <c r="F114" s="3">
        <v>759335.80469230772</v>
      </c>
      <c r="G114" cm="1">
        <f t="array" ref="G114">INDEX(Лист2!C:C, MATCH(1, (Лист1!A114=Лист2!A:A) * (Лист1!B114=Лист2!B:B), 0))</f>
        <v>129</v>
      </c>
      <c r="H114" cm="1">
        <f t="array" ref="H114">INDEX(Лист2!D:D, MATCH(1, (Лист1!A114=Лист2!A:A) * (Лист1!B114=Лист2!B:B), 0))</f>
        <v>16191</v>
      </c>
      <c r="I114" cm="1">
        <f t="array" ref="I114">INDEX(Лист2!E:E, MATCH(1, (Лист1!A114=Лист2!A:A) * (Лист1!B114=Лист2!B:B), 0))</f>
        <v>15102</v>
      </c>
      <c r="J114" t="str">
        <f>Table2[[#This Row],[Дата]] &amp; _xlfn.SINGLE(Table2[Территория])</f>
        <v>43970Санкт-Петербург Юг</v>
      </c>
    </row>
    <row r="115" spans="1:10" ht="14.25" customHeight="1" x14ac:dyDescent="0.2">
      <c r="A115" s="15">
        <v>43968</v>
      </c>
      <c r="B115" s="4" t="s">
        <v>14</v>
      </c>
      <c r="C115" s="4">
        <v>269029.5</v>
      </c>
      <c r="D115" s="4">
        <v>26659930.5</v>
      </c>
      <c r="E115" s="4">
        <v>19515982.116</v>
      </c>
      <c r="F115" s="5">
        <v>551393.4769230769</v>
      </c>
      <c r="G115" cm="1">
        <f t="array" ref="G115">INDEX(Лист2!C:C, MATCH(1, (Лист1!A115=Лист2!A:A) * (Лист1!B115=Лист2!B:B), 0))</f>
        <v>129</v>
      </c>
      <c r="H115" cm="1">
        <f t="array" ref="H115">INDEX(Лист2!D:D, MATCH(1, (Лист1!A115=Лист2!A:A) * (Лист1!B115=Лист2!B:B), 0))</f>
        <v>15744</v>
      </c>
      <c r="I115" cm="1">
        <f t="array" ref="I115">INDEX(Лист2!E:E, MATCH(1, (Лист1!A115=Лист2!A:A) * (Лист1!B115=Лист2!B:B), 0))</f>
        <v>14685</v>
      </c>
      <c r="J115" t="str">
        <f>Table2[[#This Row],[Дата]] &amp; _xlfn.SINGLE(Table2[Территория])</f>
        <v>43968Санкт-Петербург Юг</v>
      </c>
    </row>
    <row r="116" spans="1:10" ht="14.25" customHeight="1" x14ac:dyDescent="0.2">
      <c r="A116" s="14">
        <v>43960</v>
      </c>
      <c r="B116" s="2" t="s">
        <v>14</v>
      </c>
      <c r="C116" s="2">
        <v>285972</v>
      </c>
      <c r="D116" s="2">
        <v>29768199</v>
      </c>
      <c r="E116" s="2">
        <v>21483666.921</v>
      </c>
      <c r="F116" s="3">
        <v>549316.95015384618</v>
      </c>
      <c r="G116" cm="1">
        <f t="array" ref="G116">INDEX(Лист2!C:C, MATCH(1, (Лист1!A116=Лист2!A:A) * (Лист1!B116=Лист2!B:B), 0))</f>
        <v>129</v>
      </c>
      <c r="H116" cm="1">
        <f t="array" ref="H116">INDEX(Лист2!D:D, MATCH(1, (Лист1!A116=Лист2!A:A) * (Лист1!B116=Лист2!B:B), 0))</f>
        <v>16420</v>
      </c>
      <c r="I116" cm="1">
        <f t="array" ref="I116">INDEX(Лист2!E:E, MATCH(1, (Лист1!A116=Лист2!A:A) * (Лист1!B116=Лист2!B:B), 0))</f>
        <v>15169</v>
      </c>
      <c r="J116" t="str">
        <f>Table2[[#This Row],[Дата]] &amp; _xlfn.SINGLE(Table2[Территория])</f>
        <v>43960Санкт-Петербург Юг</v>
      </c>
    </row>
    <row r="117" spans="1:10" ht="14.25" customHeight="1" x14ac:dyDescent="0.2">
      <c r="A117" s="15">
        <v>43955</v>
      </c>
      <c r="B117" s="4" t="s">
        <v>14</v>
      </c>
      <c r="C117" s="4">
        <v>283942.5</v>
      </c>
      <c r="D117" s="4">
        <v>29357940</v>
      </c>
      <c r="E117" s="4">
        <v>21174604.830000002</v>
      </c>
      <c r="F117" s="5">
        <v>988153.40803076921</v>
      </c>
      <c r="G117" cm="1">
        <f t="array" ref="G117">INDEX(Лист2!C:C, MATCH(1, (Лист1!A117=Лист2!A:A) * (Лист1!B117=Лист2!B:B), 0))</f>
        <v>129</v>
      </c>
      <c r="H117" cm="1">
        <f t="array" ref="H117">INDEX(Лист2!D:D, MATCH(1, (Лист1!A117=Лист2!A:A) * (Лист1!B117=Лист2!B:B), 0))</f>
        <v>16525</v>
      </c>
      <c r="I117" cm="1">
        <f t="array" ref="I117">INDEX(Лист2!E:E, MATCH(1, (Лист1!A117=Лист2!A:A) * (Лист1!B117=Лист2!B:B), 0))</f>
        <v>15310</v>
      </c>
      <c r="J117" t="str">
        <f>Table2[[#This Row],[Дата]] &amp; _xlfn.SINGLE(Table2[Территория])</f>
        <v>43955Санкт-Петербург Юг</v>
      </c>
    </row>
    <row r="118" spans="1:10" ht="14.25" customHeight="1" x14ac:dyDescent="0.2">
      <c r="A118" s="14">
        <v>43950</v>
      </c>
      <c r="B118" s="2" t="s">
        <v>14</v>
      </c>
      <c r="C118" s="2">
        <v>298059</v>
      </c>
      <c r="D118" s="2">
        <v>30869287.5</v>
      </c>
      <c r="E118" s="2">
        <v>22717731.617999997</v>
      </c>
      <c r="F118" s="3">
        <v>661329.17833846144</v>
      </c>
      <c r="G118" cm="1">
        <f t="array" ref="G118">INDEX(Лист2!C:C, MATCH(1, (Лист1!A118=Лист2!A:A) * (Лист1!B118=Лист2!B:B), 0))</f>
        <v>128</v>
      </c>
      <c r="H118" cm="1">
        <f t="array" ref="H118">INDEX(Лист2!D:D, MATCH(1, (Лист1!A118=Лист2!A:A) * (Лист1!B118=Лист2!B:B), 0))</f>
        <v>17368</v>
      </c>
      <c r="I118" cm="1">
        <f t="array" ref="I118">INDEX(Лист2!E:E, MATCH(1, (Лист1!A118=Лист2!A:A) * (Лист1!B118=Лист2!B:B), 0))</f>
        <v>16077</v>
      </c>
      <c r="J118" t="str">
        <f>Table2[[#This Row],[Дата]] &amp; _xlfn.SINGLE(Table2[Территория])</f>
        <v>43950Санкт-Петербург Юг</v>
      </c>
    </row>
    <row r="119" spans="1:10" ht="14.25" customHeight="1" x14ac:dyDescent="0.2">
      <c r="A119" s="15">
        <v>43953</v>
      </c>
      <c r="B119" s="4" t="s">
        <v>14</v>
      </c>
      <c r="C119" s="4">
        <v>232903.5</v>
      </c>
      <c r="D119" s="4">
        <v>24342016.5</v>
      </c>
      <c r="E119" s="4">
        <v>17790852.443999998</v>
      </c>
      <c r="F119" s="5">
        <v>634118.86923076923</v>
      </c>
      <c r="G119" cm="1">
        <f t="array" ref="G119">INDEX(Лист2!C:C, MATCH(1, (Лист1!A119=Лист2!A:A) * (Лист1!B119=Лист2!B:B), 0))</f>
        <v>129</v>
      </c>
      <c r="H119" cm="1">
        <f t="array" ref="H119">INDEX(Лист2!D:D, MATCH(1, (Лист1!A119=Лист2!A:A) * (Лист1!B119=Лист2!B:B), 0))</f>
        <v>14009</v>
      </c>
      <c r="I119" cm="1">
        <f t="array" ref="I119">INDEX(Лист2!E:E, MATCH(1, (Лист1!A119=Лист2!A:A) * (Лист1!B119=Лист2!B:B), 0))</f>
        <v>12920</v>
      </c>
      <c r="J119" t="str">
        <f>Table2[[#This Row],[Дата]] &amp; _xlfn.SINGLE(Table2[Территория])</f>
        <v>43953Санкт-Петербург Юг</v>
      </c>
    </row>
    <row r="120" spans="1:10" ht="14.25" customHeight="1" x14ac:dyDescent="0.2">
      <c r="A120" s="14">
        <v>43977</v>
      </c>
      <c r="B120" s="2" t="s">
        <v>14</v>
      </c>
      <c r="C120" s="2">
        <v>276966</v>
      </c>
      <c r="D120" s="2">
        <v>27872617.898850001</v>
      </c>
      <c r="E120" s="2">
        <v>20223763.805</v>
      </c>
      <c r="F120" s="3">
        <v>645572.57826153841</v>
      </c>
      <c r="G120" cm="1">
        <f t="array" ref="G120">INDEX(Лист2!C:C, MATCH(1, (Лист1!A120=Лист2!A:A) * (Лист1!B120=Лист2!B:B), 0))</f>
        <v>129</v>
      </c>
      <c r="H120" cm="1">
        <f t="array" ref="H120">INDEX(Лист2!D:D, MATCH(1, (Лист1!A120=Лист2!A:A) * (Лист1!B120=Лист2!B:B), 0))</f>
        <v>16459</v>
      </c>
      <c r="I120" cm="1">
        <f t="array" ref="I120">INDEX(Лист2!E:E, MATCH(1, (Лист1!A120=Лист2!A:A) * (Лист1!B120=Лист2!B:B), 0))</f>
        <v>15355</v>
      </c>
      <c r="J120" t="str">
        <f>Table2[[#This Row],[Дата]] &amp; _xlfn.SINGLE(Table2[Территория])</f>
        <v>43977Санкт-Петербург Юг</v>
      </c>
    </row>
    <row r="121" spans="1:10" ht="14.25" customHeight="1" x14ac:dyDescent="0.2">
      <c r="A121" s="15">
        <v>43952</v>
      </c>
      <c r="B121" s="4" t="s">
        <v>14</v>
      </c>
      <c r="C121" s="4">
        <v>296149.5</v>
      </c>
      <c r="D121" s="4">
        <v>31053316.5</v>
      </c>
      <c r="E121" s="4">
        <v>22737807.546999998</v>
      </c>
      <c r="F121" s="5">
        <v>896375.16923076916</v>
      </c>
      <c r="G121" cm="1">
        <f t="array" ref="G121">INDEX(Лист2!C:C, MATCH(1, (Лист1!A121=Лист2!A:A) * (Лист1!B121=Лист2!B:B), 0))</f>
        <v>129</v>
      </c>
      <c r="H121" cm="1">
        <f t="array" ref="H121">INDEX(Лист2!D:D, MATCH(1, (Лист1!A121=Лист2!A:A) * (Лист1!B121=Лист2!B:B), 0))</f>
        <v>17002</v>
      </c>
      <c r="I121" cm="1">
        <f t="array" ref="I121">INDEX(Лист2!E:E, MATCH(1, (Лист1!A121=Лист2!A:A) * (Лист1!B121=Лист2!B:B), 0))</f>
        <v>15570</v>
      </c>
      <c r="J121" t="str">
        <f>Table2[[#This Row],[Дата]] &amp; _xlfn.SINGLE(Table2[Территория])</f>
        <v>43952Санкт-Петербург Юг</v>
      </c>
    </row>
    <row r="122" spans="1:10" ht="14.25" customHeight="1" x14ac:dyDescent="0.2">
      <c r="A122" s="14">
        <v>43963</v>
      </c>
      <c r="B122" s="2" t="s">
        <v>14</v>
      </c>
      <c r="C122" s="2">
        <v>281796</v>
      </c>
      <c r="D122" s="2">
        <v>29042520</v>
      </c>
      <c r="E122" s="2">
        <v>20980503.504999999</v>
      </c>
      <c r="F122" s="3">
        <v>776209.03169999993</v>
      </c>
      <c r="G122" cm="1">
        <f t="array" ref="G122">INDEX(Лист2!C:C, MATCH(1, (Лист1!A122=Лист2!A:A) * (Лист1!B122=Лист2!B:B), 0))</f>
        <v>129</v>
      </c>
      <c r="H122" cm="1">
        <f t="array" ref="H122">INDEX(Лист2!D:D, MATCH(1, (Лист1!A122=Лист2!A:A) * (Лист1!B122=Лист2!B:B), 0))</f>
        <v>16387</v>
      </c>
      <c r="I122" cm="1">
        <f t="array" ref="I122">INDEX(Лист2!E:E, MATCH(1, (Лист1!A122=Лист2!A:A) * (Лист1!B122=Лист2!B:B), 0))</f>
        <v>15322</v>
      </c>
      <c r="J122" t="str">
        <f>Table2[[#This Row],[Дата]] &amp; _xlfn.SINGLE(Table2[Территория])</f>
        <v>43963Санкт-Петербург Юг</v>
      </c>
    </row>
    <row r="123" spans="1:10" ht="14.25" customHeight="1" x14ac:dyDescent="0.2">
      <c r="A123" s="15">
        <v>43972</v>
      </c>
      <c r="B123" s="4" t="s">
        <v>14</v>
      </c>
      <c r="C123" s="4">
        <v>288936</v>
      </c>
      <c r="D123" s="4">
        <v>27852900</v>
      </c>
      <c r="E123" s="4">
        <v>20824687.999000002</v>
      </c>
      <c r="F123" s="5">
        <v>822353.43936153851</v>
      </c>
      <c r="G123" cm="1">
        <f t="array" ref="G123">INDEX(Лист2!C:C, MATCH(1, (Лист1!A123=Лист2!A:A) * (Лист1!B123=Лист2!B:B), 0))</f>
        <v>129</v>
      </c>
      <c r="H123" cm="1">
        <f t="array" ref="H123">INDEX(Лист2!D:D, MATCH(1, (Лист1!A123=Лист2!A:A) * (Лист1!B123=Лист2!B:B), 0))</f>
        <v>16373</v>
      </c>
      <c r="I123" cm="1">
        <f t="array" ref="I123">INDEX(Лист2!E:E, MATCH(1, (Лист1!A123=Лист2!A:A) * (Лист1!B123=Лист2!B:B), 0))</f>
        <v>15223</v>
      </c>
      <c r="J123" t="str">
        <f>Table2[[#This Row],[Дата]] &amp; _xlfn.SINGLE(Table2[Территория])</f>
        <v>43972Санкт-Петербург Юг</v>
      </c>
    </row>
    <row r="124" spans="1:10" ht="14.25" customHeight="1" x14ac:dyDescent="0.2">
      <c r="A124" s="14">
        <v>43971</v>
      </c>
      <c r="B124" s="2" t="s">
        <v>14</v>
      </c>
      <c r="C124" s="2">
        <v>300151.5</v>
      </c>
      <c r="D124" s="2">
        <v>29368771.617449999</v>
      </c>
      <c r="E124" s="2">
        <v>21545834.136</v>
      </c>
      <c r="F124" s="3">
        <v>1052145.9026769232</v>
      </c>
      <c r="G124" cm="1">
        <f t="array" ref="G124">INDEX(Лист2!C:C, MATCH(1, (Лист1!A124=Лист2!A:A) * (Лист1!B124=Лист2!B:B), 0))</f>
        <v>129</v>
      </c>
      <c r="H124" cm="1">
        <f t="array" ref="H124">INDEX(Лист2!D:D, MATCH(1, (Лист1!A124=Лист2!A:A) * (Лист1!B124=Лист2!B:B), 0))</f>
        <v>17095</v>
      </c>
      <c r="I124" cm="1">
        <f t="array" ref="I124">INDEX(Лист2!E:E, MATCH(1, (Лист1!A124=Лист2!A:A) * (Лист1!B124=Лист2!B:B), 0))</f>
        <v>15919</v>
      </c>
      <c r="J124" t="str">
        <f>Table2[[#This Row],[Дата]] &amp; _xlfn.SINGLE(Table2[Территория])</f>
        <v>43971Санкт-Петербург Юг</v>
      </c>
    </row>
    <row r="125" spans="1:10" ht="14.25" customHeight="1" x14ac:dyDescent="0.2">
      <c r="A125" s="15">
        <v>43956</v>
      </c>
      <c r="B125" s="4" t="s">
        <v>14</v>
      </c>
      <c r="C125" s="4">
        <v>262734</v>
      </c>
      <c r="D125" s="4">
        <v>27278441.145</v>
      </c>
      <c r="E125" s="4">
        <v>19610637.316999998</v>
      </c>
      <c r="F125" s="5">
        <v>919330.0461538462</v>
      </c>
      <c r="G125" cm="1">
        <f t="array" ref="G125">INDEX(Лист2!C:C, MATCH(1, (Лист1!A125=Лист2!A:A) * (Лист1!B125=Лист2!B:B), 0))</f>
        <v>129</v>
      </c>
      <c r="H125" cm="1">
        <f t="array" ref="H125">INDEX(Лист2!D:D, MATCH(1, (Лист1!A125=Лист2!A:A) * (Лист1!B125=Лист2!B:B), 0))</f>
        <v>15665</v>
      </c>
      <c r="I125" cm="1">
        <f t="array" ref="I125">INDEX(Лист2!E:E, MATCH(1, (Лист1!A125=Лист2!A:A) * (Лист1!B125=Лист2!B:B), 0))</f>
        <v>14501</v>
      </c>
      <c r="J125" t="str">
        <f>Table2[[#This Row],[Дата]] &amp; _xlfn.SINGLE(Table2[Территория])</f>
        <v>43956Санкт-Петербург Юг</v>
      </c>
    </row>
    <row r="126" spans="1:10" ht="14.25" customHeight="1" x14ac:dyDescent="0.2">
      <c r="A126" s="14">
        <v>43949</v>
      </c>
      <c r="B126" s="2" t="s">
        <v>14</v>
      </c>
      <c r="C126" s="2">
        <v>286002</v>
      </c>
      <c r="D126" s="2">
        <v>29159032.5</v>
      </c>
      <c r="E126" s="2">
        <v>21437602.310000002</v>
      </c>
      <c r="F126" s="3">
        <v>637711.59372307686</v>
      </c>
      <c r="G126" cm="1">
        <f t="array" ref="G126">INDEX(Лист2!C:C, MATCH(1, (Лист1!A126=Лист2!A:A) * (Лист1!B126=Лист2!B:B), 0))</f>
        <v>128</v>
      </c>
      <c r="H126" cm="1">
        <f t="array" ref="H126">INDEX(Лист2!D:D, MATCH(1, (Лист1!A126=Лист2!A:A) * (Лист1!B126=Лист2!B:B), 0))</f>
        <v>16450</v>
      </c>
      <c r="I126" cm="1">
        <f t="array" ref="I126">INDEX(Лист2!E:E, MATCH(1, (Лист1!A126=Лист2!A:A) * (Лист1!B126=Лист2!B:B), 0))</f>
        <v>15320</v>
      </c>
      <c r="J126" t="str">
        <f>Table2[[#This Row],[Дата]] &amp; _xlfn.SINGLE(Table2[Территория])</f>
        <v>43949Санкт-Петербург Юг</v>
      </c>
    </row>
    <row r="127" spans="1:10" ht="14.25" customHeight="1" x14ac:dyDescent="0.2">
      <c r="A127" s="15">
        <v>43964</v>
      </c>
      <c r="B127" s="4" t="s">
        <v>14</v>
      </c>
      <c r="C127" s="4">
        <v>258459</v>
      </c>
      <c r="D127" s="4">
        <v>26467453.5</v>
      </c>
      <c r="E127" s="4">
        <v>19153152.526999999</v>
      </c>
      <c r="F127" s="5">
        <v>636197.23340769229</v>
      </c>
      <c r="G127" cm="1">
        <f t="array" ref="G127">INDEX(Лист2!C:C, MATCH(1, (Лист1!A127=Лист2!A:A) * (Лист1!B127=Лист2!B:B), 0))</f>
        <v>129</v>
      </c>
      <c r="H127" cm="1">
        <f t="array" ref="H127">INDEX(Лист2!D:D, MATCH(1, (Лист1!A127=Лист2!A:A) * (Лист1!B127=Лист2!B:B), 0))</f>
        <v>15304</v>
      </c>
      <c r="I127" cm="1">
        <f t="array" ref="I127">INDEX(Лист2!E:E, MATCH(1, (Лист1!A127=Лист2!A:A) * (Лист1!B127=Лист2!B:B), 0))</f>
        <v>14315</v>
      </c>
      <c r="J127" t="str">
        <f>Table2[[#This Row],[Дата]] &amp; _xlfn.SINGLE(Table2[Территория])</f>
        <v>43964Санкт-Петербург Юг</v>
      </c>
    </row>
    <row r="128" spans="1:10" ht="14.25" customHeight="1" x14ac:dyDescent="0.2">
      <c r="A128" s="14">
        <v>43954</v>
      </c>
      <c r="B128" s="2" t="s">
        <v>14</v>
      </c>
      <c r="C128" s="2">
        <v>274083</v>
      </c>
      <c r="D128" s="2">
        <v>28427001</v>
      </c>
      <c r="E128" s="2">
        <v>20563887.598999999</v>
      </c>
      <c r="F128" s="3">
        <v>779849.36538461538</v>
      </c>
      <c r="G128" cm="1">
        <f t="array" ref="G128">INDEX(Лист2!C:C, MATCH(1, (Лист1!A128=Лист2!A:A) * (Лист1!B128=Лист2!B:B), 0))</f>
        <v>129</v>
      </c>
      <c r="H128" cm="1">
        <f t="array" ref="H128">INDEX(Лист2!D:D, MATCH(1, (Лист1!A128=Лист2!A:A) * (Лист1!B128=Лист2!B:B), 0))</f>
        <v>15778</v>
      </c>
      <c r="I128" cm="1">
        <f t="array" ref="I128">INDEX(Лист2!E:E, MATCH(1, (Лист1!A128=Лист2!A:A) * (Лист1!B128=Лист2!B:B), 0))</f>
        <v>14624</v>
      </c>
      <c r="J128" t="str">
        <f>Table2[[#This Row],[Дата]] &amp; _xlfn.SINGLE(Table2[Территория])</f>
        <v>43954Санкт-Петербург Юг</v>
      </c>
    </row>
    <row r="129" spans="1:10" ht="14.25" customHeight="1" x14ac:dyDescent="0.2">
      <c r="A129" s="15">
        <v>43957</v>
      </c>
      <c r="B129" s="4" t="s">
        <v>14</v>
      </c>
      <c r="C129" s="4">
        <v>277512</v>
      </c>
      <c r="D129" s="4">
        <v>28770810.105599999</v>
      </c>
      <c r="E129" s="4">
        <v>20810852.736000001</v>
      </c>
      <c r="F129" s="5">
        <v>790162.57692307688</v>
      </c>
      <c r="G129" cm="1">
        <f t="array" ref="G129">INDEX(Лист2!C:C, MATCH(1, (Лист1!A129=Лист2!A:A) * (Лист1!B129=Лист2!B:B), 0))</f>
        <v>129</v>
      </c>
      <c r="H129" cm="1">
        <f t="array" ref="H129">INDEX(Лист2!D:D, MATCH(1, (Лист1!A129=Лист2!A:A) * (Лист1!B129=Лист2!B:B), 0))</f>
        <v>16376</v>
      </c>
      <c r="I129" cm="1">
        <f t="array" ref="I129">INDEX(Лист2!E:E, MATCH(1, (Лист1!A129=Лист2!A:A) * (Лист1!B129=Лист2!B:B), 0))</f>
        <v>15197</v>
      </c>
      <c r="J129" t="str">
        <f>Table2[[#This Row],[Дата]] &amp; _xlfn.SINGLE(Table2[Территория])</f>
        <v>43957Санкт-Петербург Юг</v>
      </c>
    </row>
    <row r="130" spans="1:10" ht="14.25" customHeight="1" x14ac:dyDescent="0.2">
      <c r="A130" s="14">
        <v>43974</v>
      </c>
      <c r="B130" s="2" t="s">
        <v>14</v>
      </c>
      <c r="C130" s="2">
        <v>356982</v>
      </c>
      <c r="D130" s="2">
        <v>35103926.711549997</v>
      </c>
      <c r="E130" s="2">
        <v>26357141.036999997</v>
      </c>
      <c r="F130" s="3">
        <v>601482.07692307688</v>
      </c>
      <c r="G130" cm="1">
        <f t="array" ref="G130">INDEX(Лист2!C:C, MATCH(1, (Лист1!A130=Лист2!A:A) * (Лист1!B130=Лист2!B:B), 0))</f>
        <v>129</v>
      </c>
      <c r="H130" cm="1">
        <f t="array" ref="H130">INDEX(Лист2!D:D, MATCH(1, (Лист1!A130=Лист2!A:A) * (Лист1!B130=Лист2!B:B), 0))</f>
        <v>19856</v>
      </c>
      <c r="I130" cm="1">
        <f t="array" ref="I130">INDEX(Лист2!E:E, MATCH(1, (Лист1!A130=Лист2!A:A) * (Лист1!B130=Лист2!B:B), 0))</f>
        <v>18325</v>
      </c>
      <c r="J130" t="str">
        <f>Table2[[#This Row],[Дата]] &amp; _xlfn.SINGLE(Table2[Территория])</f>
        <v>43974Санкт-Петербург Юг</v>
      </c>
    </row>
    <row r="131" spans="1:10" ht="14.25" customHeight="1" x14ac:dyDescent="0.2">
      <c r="A131" s="15">
        <v>43976</v>
      </c>
      <c r="B131" s="4" t="s">
        <v>14</v>
      </c>
      <c r="C131" s="4">
        <v>266983.5</v>
      </c>
      <c r="D131" s="4">
        <v>27165913.5</v>
      </c>
      <c r="E131" s="4">
        <v>19659432.722999997</v>
      </c>
      <c r="F131" s="5">
        <v>698314.9846153846</v>
      </c>
      <c r="G131" cm="1">
        <f t="array" ref="G131">INDEX(Лист2!C:C, MATCH(1, (Лист1!A131=Лист2!A:A) * (Лист1!B131=Лист2!B:B), 0))</f>
        <v>129</v>
      </c>
      <c r="H131" cm="1">
        <f t="array" ref="H131">INDEX(Лист2!D:D, MATCH(1, (Лист1!A131=Лист2!A:A) * (Лист1!B131=Лист2!B:B), 0))</f>
        <v>15822</v>
      </c>
      <c r="I131" cm="1">
        <f t="array" ref="I131">INDEX(Лист2!E:E, MATCH(1, (Лист1!A131=Лист2!A:A) * (Лист1!B131=Лист2!B:B), 0))</f>
        <v>14753</v>
      </c>
      <c r="J131" t="str">
        <f>Table2[[#This Row],[Дата]] &amp; _xlfn.SINGLE(Table2[Территория])</f>
        <v>43976Санкт-Петербург Юг</v>
      </c>
    </row>
    <row r="132" spans="1:10" ht="14.25" customHeight="1" x14ac:dyDescent="0.2">
      <c r="A132" s="14">
        <v>43951</v>
      </c>
      <c r="B132" s="2" t="s">
        <v>14</v>
      </c>
      <c r="C132" s="2">
        <v>311131.5</v>
      </c>
      <c r="D132" s="2">
        <v>32418879</v>
      </c>
      <c r="E132" s="2">
        <v>23595019.660999998</v>
      </c>
      <c r="F132" s="3">
        <v>265444.33165384614</v>
      </c>
      <c r="G132" cm="1">
        <f t="array" ref="G132">INDEX(Лист2!C:C, MATCH(1, (Лист1!A132=Лист2!A:A) * (Лист1!B132=Лист2!B:B), 0))</f>
        <v>129</v>
      </c>
      <c r="H132" cm="1">
        <f t="array" ref="H132">INDEX(Лист2!D:D, MATCH(1, (Лист1!A132=Лист2!A:A) * (Лист1!B132=Лист2!B:B), 0))</f>
        <v>18042</v>
      </c>
      <c r="I132" cm="1">
        <f t="array" ref="I132">INDEX(Лист2!E:E, MATCH(1, (Лист1!A132=Лист2!A:A) * (Лист1!B132=Лист2!B:B), 0))</f>
        <v>16631</v>
      </c>
      <c r="J132" t="str">
        <f>Table2[[#This Row],[Дата]] &amp; _xlfn.SINGLE(Table2[Территория])</f>
        <v>43951Санкт-Петербург Юг</v>
      </c>
    </row>
    <row r="133" spans="1:10" ht="14.25" customHeight="1" x14ac:dyDescent="0.2">
      <c r="A133" s="15">
        <v>43961</v>
      </c>
      <c r="B133" s="4" t="s">
        <v>14</v>
      </c>
      <c r="C133" s="4">
        <v>287206.5</v>
      </c>
      <c r="D133" s="4">
        <v>29536176.10605</v>
      </c>
      <c r="E133" s="4">
        <v>21276357.105999999</v>
      </c>
      <c r="F133" s="5">
        <v>541588.89356153843</v>
      </c>
      <c r="G133" cm="1">
        <f t="array" ref="G133">INDEX(Лист2!C:C, MATCH(1, (Лист1!A133=Лист2!A:A) * (Лист1!B133=Лист2!B:B), 0))</f>
        <v>129</v>
      </c>
      <c r="H133" cm="1">
        <f t="array" ref="H133">INDEX(Лист2!D:D, MATCH(1, (Лист1!A133=Лист2!A:A) * (Лист1!B133=Лист2!B:B), 0))</f>
        <v>16437</v>
      </c>
      <c r="I133" cm="1">
        <f t="array" ref="I133">INDEX(Лист2!E:E, MATCH(1, (Лист1!A133=Лист2!A:A) * (Лист1!B133=Лист2!B:B), 0))</f>
        <v>15285</v>
      </c>
      <c r="J133" t="str">
        <f>Table2[[#This Row],[Дата]] &amp; _xlfn.SINGLE(Table2[Территория])</f>
        <v>43961Санкт-Петербург Юг</v>
      </c>
    </row>
    <row r="134" spans="1:10" ht="14.25" customHeight="1" x14ac:dyDescent="0.2">
      <c r="A134" s="14">
        <v>43959</v>
      </c>
      <c r="B134" s="2" t="s">
        <v>14</v>
      </c>
      <c r="C134" s="2">
        <v>370092</v>
      </c>
      <c r="D134" s="2">
        <v>38091556.5</v>
      </c>
      <c r="E134" s="2">
        <v>28012065.349999998</v>
      </c>
      <c r="F134" s="3">
        <v>725212.99592307687</v>
      </c>
      <c r="G134" cm="1">
        <f t="array" ref="G134">INDEX(Лист2!C:C, MATCH(1, (Лист1!A134=Лист2!A:A) * (Лист1!B134=Лист2!B:B), 0))</f>
        <v>129</v>
      </c>
      <c r="H134" cm="1">
        <f t="array" ref="H134">INDEX(Лист2!D:D, MATCH(1, (Лист1!A134=Лист2!A:A) * (Лист1!B134=Лист2!B:B), 0))</f>
        <v>20452</v>
      </c>
      <c r="I134" cm="1">
        <f t="array" ref="I134">INDEX(Лист2!E:E, MATCH(1, (Лист1!A134=Лист2!A:A) * (Лист1!B134=Лист2!B:B), 0))</f>
        <v>18857</v>
      </c>
      <c r="J134" t="str">
        <f>Table2[[#This Row],[Дата]] &amp; _xlfn.SINGLE(Table2[Территория])</f>
        <v>43959Санкт-Петербург Юг</v>
      </c>
    </row>
    <row r="135" spans="1:10" ht="14.25" customHeight="1" x14ac:dyDescent="0.2">
      <c r="A135" s="15">
        <v>43958</v>
      </c>
      <c r="B135" s="4" t="s">
        <v>14</v>
      </c>
      <c r="C135" s="4">
        <v>247813.5</v>
      </c>
      <c r="D135" s="4">
        <v>25325271</v>
      </c>
      <c r="E135" s="4">
        <v>18582990.427999999</v>
      </c>
      <c r="F135" s="5">
        <v>865201.87857692305</v>
      </c>
      <c r="G135" cm="1">
        <f t="array" ref="G135">INDEX(Лист2!C:C, MATCH(1, (Лист1!A135=Лист2!A:A) * (Лист1!B135=Лист2!B:B), 0))</f>
        <v>129</v>
      </c>
      <c r="H135" cm="1">
        <f t="array" ref="H135">INDEX(Лист2!D:D, MATCH(1, (Лист1!A135=Лист2!A:A) * (Лист1!B135=Лист2!B:B), 0))</f>
        <v>14582</v>
      </c>
      <c r="I135" cm="1">
        <f t="array" ref="I135">INDEX(Лист2!E:E, MATCH(1, (Лист1!A135=Лист2!A:A) * (Лист1!B135=Лист2!B:B), 0))</f>
        <v>13512</v>
      </c>
      <c r="J135" t="str">
        <f>Table2[[#This Row],[Дата]] &amp; _xlfn.SINGLE(Table2[Территория])</f>
        <v>43958Санкт-Петербург Юг</v>
      </c>
    </row>
    <row r="136" spans="1:10" ht="14.25" customHeight="1" x14ac:dyDescent="0.2">
      <c r="A136" s="14">
        <v>43975</v>
      </c>
      <c r="B136" s="2" t="s">
        <v>14</v>
      </c>
      <c r="C136" s="2">
        <v>287740.5</v>
      </c>
      <c r="D136" s="2">
        <v>28188534</v>
      </c>
      <c r="E136" s="2">
        <v>21369401.386999998</v>
      </c>
      <c r="F136" s="3">
        <v>607679.34615384613</v>
      </c>
      <c r="G136" cm="1">
        <f t="array" ref="G136">INDEX(Лист2!C:C, MATCH(1, (Лист1!A136=Лист2!A:A) * (Лист1!B136=Лист2!B:B), 0))</f>
        <v>129</v>
      </c>
      <c r="H136" cm="1">
        <f t="array" ref="H136">INDEX(Лист2!D:D, MATCH(1, (Лист1!A136=Лист2!A:A) * (Лист1!B136=Лист2!B:B), 0))</f>
        <v>16432</v>
      </c>
      <c r="I136" cm="1">
        <f t="array" ref="I136">INDEX(Лист2!E:E, MATCH(1, (Лист1!A136=Лист2!A:A) * (Лист1!B136=Лист2!B:B), 0))</f>
        <v>15345</v>
      </c>
      <c r="J136" t="str">
        <f>Table2[[#This Row],[Дата]] &amp; _xlfn.SINGLE(Table2[Территория])</f>
        <v>43975Санкт-Петербург Юг</v>
      </c>
    </row>
    <row r="137" spans="1:10" ht="14.25" customHeight="1" x14ac:dyDescent="0.2">
      <c r="A137" s="15">
        <v>43967</v>
      </c>
      <c r="B137" s="4" t="s">
        <v>15</v>
      </c>
      <c r="C137" s="4">
        <v>408810</v>
      </c>
      <c r="D137" s="4">
        <v>42323631</v>
      </c>
      <c r="E137" s="4">
        <v>31033323.692999996</v>
      </c>
      <c r="F137" s="5">
        <v>571764.09076923074</v>
      </c>
      <c r="G137" cm="1">
        <f t="array" ref="G137">INDEX(Лист2!C:C, MATCH(1, (Лист1!A137=Лист2!A:A) * (Лист1!B137=Лист2!B:B), 0))</f>
        <v>125</v>
      </c>
      <c r="H137" cm="1">
        <f t="array" ref="H137">INDEX(Лист2!D:D, MATCH(1, (Лист1!A137=Лист2!A:A) * (Лист1!B137=Лист2!B:B), 0))</f>
        <v>22291</v>
      </c>
      <c r="I137" cm="1">
        <f t="array" ref="I137">INDEX(Лист2!E:E, MATCH(1, (Лист1!A137=Лист2!A:A) * (Лист1!B137=Лист2!B:B), 0))</f>
        <v>20635</v>
      </c>
      <c r="J137" t="str">
        <f>Table2[[#This Row],[Дата]] &amp; _xlfn.SINGLE(Table2[Территория])</f>
        <v>43967Санкт-Петербург Север</v>
      </c>
    </row>
    <row r="138" spans="1:10" ht="14.25" customHeight="1" x14ac:dyDescent="0.2">
      <c r="A138" s="14">
        <v>43970</v>
      </c>
      <c r="B138" s="2" t="s">
        <v>15</v>
      </c>
      <c r="C138" s="2">
        <v>362536.5</v>
      </c>
      <c r="D138" s="2">
        <v>37023243</v>
      </c>
      <c r="E138" s="2">
        <v>26762183.377</v>
      </c>
      <c r="F138" s="3">
        <v>650375.76849230775</v>
      </c>
      <c r="G138" cm="1">
        <f t="array" ref="G138">INDEX(Лист2!C:C, MATCH(1, (Лист1!A138=Лист2!A:A) * (Лист1!B138=Лист2!B:B), 0))</f>
        <v>125</v>
      </c>
      <c r="H138" cm="1">
        <f t="array" ref="H138">INDEX(Лист2!D:D, MATCH(1, (Лист1!A138=Лист2!A:A) * (Лист1!B138=Лист2!B:B), 0))</f>
        <v>20771</v>
      </c>
      <c r="I138" cm="1">
        <f t="array" ref="I138">INDEX(Лист2!E:E, MATCH(1, (Лист1!A138=Лист2!A:A) * (Лист1!B138=Лист2!B:B), 0))</f>
        <v>19338</v>
      </c>
      <c r="J138" t="str">
        <f>Table2[[#This Row],[Дата]] &amp; _xlfn.SINGLE(Table2[Территория])</f>
        <v>43970Санкт-Петербург Север</v>
      </c>
    </row>
    <row r="139" spans="1:10" ht="14.25" customHeight="1" x14ac:dyDescent="0.2">
      <c r="A139" s="15">
        <v>43968</v>
      </c>
      <c r="B139" s="4" t="s">
        <v>15</v>
      </c>
      <c r="C139" s="4">
        <v>357072</v>
      </c>
      <c r="D139" s="4">
        <v>36834567</v>
      </c>
      <c r="E139" s="4">
        <v>26914635.671</v>
      </c>
      <c r="F139" s="5">
        <v>566638.92575384618</v>
      </c>
      <c r="G139" cm="1">
        <f t="array" ref="G139">INDEX(Лист2!C:C, MATCH(1, (Лист1!A139=Лист2!A:A) * (Лист1!B139=Лист2!B:B), 0))</f>
        <v>125</v>
      </c>
      <c r="H139" cm="1">
        <f t="array" ref="H139">INDEX(Лист2!D:D, MATCH(1, (Лист1!A139=Лист2!A:A) * (Лист1!B139=Лист2!B:B), 0))</f>
        <v>20079</v>
      </c>
      <c r="I139" cm="1">
        <f t="array" ref="I139">INDEX(Лист2!E:E, MATCH(1, (Лист1!A139=Лист2!A:A) * (Лист1!B139=Лист2!B:B), 0))</f>
        <v>18721</v>
      </c>
      <c r="J139" t="str">
        <f>Table2[[#This Row],[Дата]] &amp; _xlfn.SINGLE(Table2[Территория])</f>
        <v>43968Санкт-Петербург Север</v>
      </c>
    </row>
    <row r="140" spans="1:10" ht="14.25" customHeight="1" x14ac:dyDescent="0.2">
      <c r="A140" s="14">
        <v>43960</v>
      </c>
      <c r="B140" s="2" t="s">
        <v>15</v>
      </c>
      <c r="C140" s="2">
        <v>359214</v>
      </c>
      <c r="D140" s="2">
        <v>38693427</v>
      </c>
      <c r="E140" s="2">
        <v>27863789.055</v>
      </c>
      <c r="F140" s="3">
        <v>582268.72615384613</v>
      </c>
      <c r="G140" cm="1">
        <f t="array" ref="G140">INDEX(Лист2!C:C, MATCH(1, (Лист1!A140=Лист2!A:A) * (Лист1!B140=Лист2!B:B), 0))</f>
        <v>125</v>
      </c>
      <c r="H140" cm="1">
        <f t="array" ref="H140">INDEX(Лист2!D:D, MATCH(1, (Лист1!A140=Лист2!A:A) * (Лист1!B140=Лист2!B:B), 0))</f>
        <v>20132</v>
      </c>
      <c r="I140" cm="1">
        <f t="array" ref="I140">INDEX(Лист2!E:E, MATCH(1, (Лист1!A140=Лист2!A:A) * (Лист1!B140=Лист2!B:B), 0))</f>
        <v>18617</v>
      </c>
      <c r="J140" t="str">
        <f>Table2[[#This Row],[Дата]] &amp; _xlfn.SINGLE(Table2[Территория])</f>
        <v>43960Санкт-Петербург Север</v>
      </c>
    </row>
    <row r="141" spans="1:10" ht="14.25" customHeight="1" x14ac:dyDescent="0.2">
      <c r="A141" s="15">
        <v>43955</v>
      </c>
      <c r="B141" s="4" t="s">
        <v>15</v>
      </c>
      <c r="C141" s="4">
        <v>360255</v>
      </c>
      <c r="D141" s="4">
        <v>38406954</v>
      </c>
      <c r="E141" s="4">
        <v>27588003.988000002</v>
      </c>
      <c r="F141" s="5">
        <v>1078421.345076923</v>
      </c>
      <c r="G141" cm="1">
        <f t="array" ref="G141">INDEX(Лист2!C:C, MATCH(1, (Лист1!A141=Лист2!A:A) * (Лист1!B141=Лист2!B:B), 0))</f>
        <v>125</v>
      </c>
      <c r="H141" cm="1">
        <f t="array" ref="H141">INDEX(Лист2!D:D, MATCH(1, (Лист1!A141=Лист2!A:A) * (Лист1!B141=Лист2!B:B), 0))</f>
        <v>20495</v>
      </c>
      <c r="I141" cm="1">
        <f t="array" ref="I141">INDEX(Лист2!E:E, MATCH(1, (Лист1!A141=Лист2!A:A) * (Лист1!B141=Лист2!B:B), 0))</f>
        <v>18964</v>
      </c>
      <c r="J141" t="str">
        <f>Table2[[#This Row],[Дата]] &amp; _xlfn.SINGLE(Table2[Территория])</f>
        <v>43955Санкт-Петербург Север</v>
      </c>
    </row>
    <row r="142" spans="1:10" ht="14.25" customHeight="1" x14ac:dyDescent="0.2">
      <c r="A142" s="14">
        <v>43950</v>
      </c>
      <c r="B142" s="2" t="s">
        <v>15</v>
      </c>
      <c r="C142" s="2">
        <v>387220.5</v>
      </c>
      <c r="D142" s="2">
        <v>41559384</v>
      </c>
      <c r="E142" s="2">
        <v>30476170.214999996</v>
      </c>
      <c r="F142" s="3">
        <v>642893.56656923075</v>
      </c>
      <c r="G142" cm="1">
        <f t="array" ref="G142">INDEX(Лист2!C:C, MATCH(1, (Лист1!A142=Лист2!A:A) * (Лист1!B142=Лист2!B:B), 0))</f>
        <v>125</v>
      </c>
      <c r="H142" cm="1">
        <f t="array" ref="H142">INDEX(Лист2!D:D, MATCH(1, (Лист1!A142=Лист2!A:A) * (Лист1!B142=Лист2!B:B), 0))</f>
        <v>21863</v>
      </c>
      <c r="I142" cm="1">
        <f t="array" ref="I142">INDEX(Лист2!E:E, MATCH(1, (Лист1!A142=Лист2!A:A) * (Лист1!B142=Лист2!B:B), 0))</f>
        <v>20160</v>
      </c>
      <c r="J142" t="str">
        <f>Table2[[#This Row],[Дата]] &amp; _xlfn.SINGLE(Table2[Территория])</f>
        <v>43950Санкт-Петербург Север</v>
      </c>
    </row>
    <row r="143" spans="1:10" ht="14.25" customHeight="1" x14ac:dyDescent="0.2">
      <c r="A143" s="15">
        <v>43953</v>
      </c>
      <c r="B143" s="4" t="s">
        <v>15</v>
      </c>
      <c r="C143" s="4">
        <v>296580</v>
      </c>
      <c r="D143" s="4">
        <v>31843737</v>
      </c>
      <c r="E143" s="4">
        <v>23119777.98</v>
      </c>
      <c r="F143" s="5">
        <v>657754.31880000001</v>
      </c>
      <c r="G143" cm="1">
        <f t="array" ref="G143">INDEX(Лист2!C:C, MATCH(1, (Лист1!A143=Лист2!A:A) * (Лист1!B143=Лист2!B:B), 0))</f>
        <v>125</v>
      </c>
      <c r="H143" cm="1">
        <f t="array" ref="H143">INDEX(Лист2!D:D, MATCH(1, (Лист1!A143=Лист2!A:A) * (Лист1!B143=Лист2!B:B), 0))</f>
        <v>16932</v>
      </c>
      <c r="I143" cm="1">
        <f t="array" ref="I143">INDEX(Лист2!E:E, MATCH(1, (Лист1!A143=Лист2!A:A) * (Лист1!B143=Лист2!B:B), 0))</f>
        <v>15601</v>
      </c>
      <c r="J143" t="str">
        <f>Table2[[#This Row],[Дата]] &amp; _xlfn.SINGLE(Table2[Территория])</f>
        <v>43953Санкт-Петербург Север</v>
      </c>
    </row>
    <row r="144" spans="1:10" ht="14.25" customHeight="1" x14ac:dyDescent="0.2">
      <c r="A144" s="14">
        <v>43977</v>
      </c>
      <c r="B144" s="2" t="s">
        <v>15</v>
      </c>
      <c r="C144" s="2">
        <v>369861</v>
      </c>
      <c r="D144" s="2">
        <v>38365960.5</v>
      </c>
      <c r="E144" s="2">
        <v>27592063.502999999</v>
      </c>
      <c r="F144" s="3">
        <v>589339.03384615376</v>
      </c>
      <c r="G144" cm="1">
        <f t="array" ref="G144">INDEX(Лист2!C:C, MATCH(1, (Лист1!A144=Лист2!A:A) * (Лист1!B144=Лист2!B:B), 0))</f>
        <v>124</v>
      </c>
      <c r="H144" cm="1">
        <f t="array" ref="H144">INDEX(Лист2!D:D, MATCH(1, (Лист1!A144=Лист2!A:A) * (Лист1!B144=Лист2!B:B), 0))</f>
        <v>21153</v>
      </c>
      <c r="I144" cm="1">
        <f t="array" ref="I144">INDEX(Лист2!E:E, MATCH(1, (Лист1!A144=Лист2!A:A) * (Лист1!B144=Лист2!B:B), 0))</f>
        <v>19673</v>
      </c>
      <c r="J144" t="str">
        <f>Table2[[#This Row],[Дата]] &amp; _xlfn.SINGLE(Table2[Территория])</f>
        <v>43977Санкт-Петербург Север</v>
      </c>
    </row>
    <row r="145" spans="1:10" ht="14.25" customHeight="1" x14ac:dyDescent="0.2">
      <c r="A145" s="15">
        <v>43952</v>
      </c>
      <c r="B145" s="4" t="s">
        <v>15</v>
      </c>
      <c r="C145" s="4">
        <v>372504</v>
      </c>
      <c r="D145" s="4">
        <v>40077193.5</v>
      </c>
      <c r="E145" s="4">
        <v>29141359.438000001</v>
      </c>
      <c r="F145" s="5">
        <v>848425.41843846149</v>
      </c>
      <c r="G145" cm="1">
        <f t="array" ref="G145">INDEX(Лист2!C:C, MATCH(1, (Лист1!A145=Лист2!A:A) * (Лист1!B145=Лист2!B:B), 0))</f>
        <v>125</v>
      </c>
      <c r="H145" cm="1">
        <f t="array" ref="H145">INDEX(Лист2!D:D, MATCH(1, (Лист1!A145=Лист2!A:A) * (Лист1!B145=Лист2!B:B), 0))</f>
        <v>20602</v>
      </c>
      <c r="I145" cm="1">
        <f t="array" ref="I145">INDEX(Лист2!E:E, MATCH(1, (Лист1!A145=Лист2!A:A) * (Лист1!B145=Лист2!B:B), 0))</f>
        <v>18845</v>
      </c>
      <c r="J145" t="str">
        <f>Table2[[#This Row],[Дата]] &amp; _xlfn.SINGLE(Table2[Территория])</f>
        <v>43952Санкт-Петербург Север</v>
      </c>
    </row>
    <row r="146" spans="1:10" ht="14.25" customHeight="1" x14ac:dyDescent="0.2">
      <c r="A146" s="14">
        <v>43963</v>
      </c>
      <c r="B146" s="2" t="s">
        <v>15</v>
      </c>
      <c r="C146" s="2">
        <v>373392</v>
      </c>
      <c r="D146" s="2">
        <v>39578577</v>
      </c>
      <c r="E146" s="2">
        <v>28453665.594999999</v>
      </c>
      <c r="F146" s="3">
        <v>535419.89796923078</v>
      </c>
      <c r="G146" cm="1">
        <f t="array" ref="G146">INDEX(Лист2!C:C, MATCH(1, (Лист1!A146=Лист2!A:A) * (Лист1!B146=Лист2!B:B), 0))</f>
        <v>125</v>
      </c>
      <c r="H146" cm="1">
        <f t="array" ref="H146">INDEX(Лист2!D:D, MATCH(1, (Лист1!A146=Лист2!A:A) * (Лист1!B146=Лист2!B:B), 0))</f>
        <v>21106</v>
      </c>
      <c r="I146" cm="1">
        <f t="array" ref="I146">INDEX(Лист2!E:E, MATCH(1, (Лист1!A146=Лист2!A:A) * (Лист1!B146=Лист2!B:B), 0))</f>
        <v>19651</v>
      </c>
      <c r="J146" t="str">
        <f>Table2[[#This Row],[Дата]] &amp; _xlfn.SINGLE(Table2[Территория])</f>
        <v>43963Санкт-Петербург Север</v>
      </c>
    </row>
    <row r="147" spans="1:10" ht="14.25" customHeight="1" x14ac:dyDescent="0.2">
      <c r="A147" s="15">
        <v>43972</v>
      </c>
      <c r="B147" s="4" t="s">
        <v>15</v>
      </c>
      <c r="C147" s="4">
        <v>378043.5</v>
      </c>
      <c r="D147" s="4">
        <v>37902156.57</v>
      </c>
      <c r="E147" s="4">
        <v>28083686.689999998</v>
      </c>
      <c r="F147" s="5">
        <v>713697.60769230768</v>
      </c>
      <c r="G147" cm="1">
        <f t="array" ref="G147">INDEX(Лист2!C:C, MATCH(1, (Лист1!A147=Лист2!A:A) * (Лист1!B147=Лист2!B:B), 0))</f>
        <v>125</v>
      </c>
      <c r="H147" cm="1">
        <f t="array" ref="H147">INDEX(Лист2!D:D, MATCH(1, (Лист1!A147=Лист2!A:A) * (Лист1!B147=Лист2!B:B), 0))</f>
        <v>20911</v>
      </c>
      <c r="I147" cm="1">
        <f t="array" ref="I147">INDEX(Лист2!E:E, MATCH(1, (Лист1!A147=Лист2!A:A) * (Лист1!B147=Лист2!B:B), 0))</f>
        <v>19358</v>
      </c>
      <c r="J147" t="str">
        <f>Table2[[#This Row],[Дата]] &amp; _xlfn.SINGLE(Table2[Территория])</f>
        <v>43972Санкт-Петербург Север</v>
      </c>
    </row>
    <row r="148" spans="1:10" ht="14.25" customHeight="1" x14ac:dyDescent="0.2">
      <c r="A148" s="14">
        <v>43971</v>
      </c>
      <c r="B148" s="2" t="s">
        <v>15</v>
      </c>
      <c r="C148" s="2">
        <v>388668</v>
      </c>
      <c r="D148" s="2">
        <v>39639309</v>
      </c>
      <c r="E148" s="2">
        <v>28736966.634</v>
      </c>
      <c r="F148" s="3">
        <v>997757.75384615385</v>
      </c>
      <c r="G148" cm="1">
        <f t="array" ref="G148">INDEX(Лист2!C:C, MATCH(1, (Лист1!A148=Лист2!A:A) * (Лист1!B148=Лист2!B:B), 0))</f>
        <v>125</v>
      </c>
      <c r="H148" cm="1">
        <f t="array" ref="H148">INDEX(Лист2!D:D, MATCH(1, (Лист1!A148=Лист2!A:A) * (Лист1!B148=Лист2!B:B), 0))</f>
        <v>21674</v>
      </c>
      <c r="I148" cm="1">
        <f t="array" ref="I148">INDEX(Лист2!E:E, MATCH(1, (Лист1!A148=Лист2!A:A) * (Лист1!B148=Лист2!B:B), 0))</f>
        <v>20155</v>
      </c>
      <c r="J148" t="str">
        <f>Table2[[#This Row],[Дата]] &amp; _xlfn.SINGLE(Table2[Территория])</f>
        <v>43971Санкт-Петербург Север</v>
      </c>
    </row>
    <row r="149" spans="1:10" ht="14.25" customHeight="1" x14ac:dyDescent="0.2">
      <c r="A149" s="15">
        <v>43956</v>
      </c>
      <c r="B149" s="4" t="s">
        <v>15</v>
      </c>
      <c r="C149" s="4">
        <v>333792</v>
      </c>
      <c r="D149" s="4">
        <v>35671734</v>
      </c>
      <c r="E149" s="4">
        <v>25644478.342</v>
      </c>
      <c r="F149" s="5">
        <v>919576.96055384621</v>
      </c>
      <c r="G149" cm="1">
        <f t="array" ref="G149">INDEX(Лист2!C:C, MATCH(1, (Лист1!A149=Лист2!A:A) * (Лист1!B149=Лист2!B:B), 0))</f>
        <v>125</v>
      </c>
      <c r="H149" cm="1">
        <f t="array" ref="H149">INDEX(Лист2!D:D, MATCH(1, (Лист1!A149=Лист2!A:A) * (Лист1!B149=Лист2!B:B), 0))</f>
        <v>18944</v>
      </c>
      <c r="I149" cm="1">
        <f t="array" ref="I149">INDEX(Лист2!E:E, MATCH(1, (Лист1!A149=Лист2!A:A) * (Лист1!B149=Лист2!B:B), 0))</f>
        <v>17541</v>
      </c>
      <c r="J149" t="str">
        <f>Table2[[#This Row],[Дата]] &amp; _xlfn.SINGLE(Table2[Территория])</f>
        <v>43956Санкт-Петербург Север</v>
      </c>
    </row>
    <row r="150" spans="1:10" ht="14.25" customHeight="1" x14ac:dyDescent="0.2">
      <c r="A150" s="14">
        <v>43949</v>
      </c>
      <c r="B150" s="2" t="s">
        <v>15</v>
      </c>
      <c r="C150" s="2">
        <v>376060.5</v>
      </c>
      <c r="D150" s="2">
        <v>39918028.5</v>
      </c>
      <c r="E150" s="2">
        <v>29154014.884</v>
      </c>
      <c r="F150" s="3">
        <v>611904.23352307687</v>
      </c>
      <c r="G150" cm="1">
        <f t="array" ref="G150">INDEX(Лист2!C:C, MATCH(1, (Лист1!A150=Лист2!A:A) * (Лист1!B150=Лист2!B:B), 0))</f>
        <v>125</v>
      </c>
      <c r="H150" cm="1">
        <f t="array" ref="H150">INDEX(Лист2!D:D, MATCH(1, (Лист1!A150=Лист2!A:A) * (Лист1!B150=Лист2!B:B), 0))</f>
        <v>20914</v>
      </c>
      <c r="I150" cm="1">
        <f t="array" ref="I150">INDEX(Лист2!E:E, MATCH(1, (Лист1!A150=Лист2!A:A) * (Лист1!B150=Лист2!B:B), 0))</f>
        <v>19479</v>
      </c>
      <c r="J150" t="str">
        <f>Table2[[#This Row],[Дата]] &amp; _xlfn.SINGLE(Table2[Территория])</f>
        <v>43949Санкт-Петербург Север</v>
      </c>
    </row>
    <row r="151" spans="1:10" ht="14.25" customHeight="1" x14ac:dyDescent="0.2">
      <c r="A151" s="15">
        <v>43964</v>
      </c>
      <c r="B151" s="4" t="s">
        <v>15</v>
      </c>
      <c r="C151" s="4">
        <v>350068.5</v>
      </c>
      <c r="D151" s="4">
        <v>37197115.5</v>
      </c>
      <c r="E151" s="4">
        <v>26793668.158999998</v>
      </c>
      <c r="F151" s="5">
        <v>582815.36153846153</v>
      </c>
      <c r="G151" cm="1">
        <f t="array" ref="G151">INDEX(Лист2!C:C, MATCH(1, (Лист1!A151=Лист2!A:A) * (Лист1!B151=Лист2!B:B), 0))</f>
        <v>125</v>
      </c>
      <c r="H151" cm="1">
        <f t="array" ref="H151">INDEX(Лист2!D:D, MATCH(1, (Лист1!A151=Лист2!A:A) * (Лист1!B151=Лист2!B:B), 0))</f>
        <v>19965</v>
      </c>
      <c r="I151" cm="1">
        <f t="array" ref="I151">INDEX(Лист2!E:E, MATCH(1, (Лист1!A151=Лист2!A:A) * (Лист1!B151=Лист2!B:B), 0))</f>
        <v>18573</v>
      </c>
      <c r="J151" t="str">
        <f>Table2[[#This Row],[Дата]] &amp; _xlfn.SINGLE(Table2[Территория])</f>
        <v>43964Санкт-Петербург Север</v>
      </c>
    </row>
    <row r="152" spans="1:10" ht="14.25" customHeight="1" x14ac:dyDescent="0.2">
      <c r="A152" s="14">
        <v>43982</v>
      </c>
      <c r="B152" s="2" t="s">
        <v>14</v>
      </c>
      <c r="C152" s="2">
        <v>294337.5</v>
      </c>
      <c r="D152" s="2">
        <v>29327766</v>
      </c>
      <c r="E152" s="2">
        <v>22491044.692999996</v>
      </c>
      <c r="F152" s="3">
        <v>283716.73846153845</v>
      </c>
      <c r="G152" cm="1">
        <f t="array" ref="G152">INDEX(Лист2!C:C, MATCH(1, (Лист1!A152=Лист2!A:A) * (Лист1!B152=Лист2!B:B), 0))</f>
        <v>129</v>
      </c>
      <c r="H152" cm="1">
        <f t="array" ref="H152">INDEX(Лист2!D:D, MATCH(1, (Лист1!A152=Лист2!A:A) * (Лист1!B152=Лист2!B:B), 0))</f>
        <v>17235</v>
      </c>
      <c r="I152" cm="1">
        <f t="array" ref="I152">INDEX(Лист2!E:E, MATCH(1, (Лист1!A152=Лист2!A:A) * (Лист1!B152=Лист2!B:B), 0))</f>
        <v>16052</v>
      </c>
      <c r="J152" t="str">
        <f>Table2[[#This Row],[Дата]] &amp; _xlfn.SINGLE(Table2[Территория])</f>
        <v>43982Санкт-Петербург Юг</v>
      </c>
    </row>
    <row r="153" spans="1:10" ht="14.25" customHeight="1" x14ac:dyDescent="0.2">
      <c r="A153" s="15">
        <v>43954</v>
      </c>
      <c r="B153" s="4" t="s">
        <v>15</v>
      </c>
      <c r="C153" s="4">
        <v>342666</v>
      </c>
      <c r="D153" s="4">
        <v>36631999.5</v>
      </c>
      <c r="E153" s="4">
        <v>26408496.047999997</v>
      </c>
      <c r="F153" s="5">
        <v>820373.56815384608</v>
      </c>
      <c r="G153" cm="1">
        <f t="array" ref="G153">INDEX(Лист2!C:C, MATCH(1, (Лист1!A153=Лист2!A:A) * (Лист1!B153=Лист2!B:B), 0))</f>
        <v>125</v>
      </c>
      <c r="H153" cm="1">
        <f t="array" ref="H153">INDEX(Лист2!D:D, MATCH(1, (Лист1!A153=Лист2!A:A) * (Лист1!B153=Лист2!B:B), 0))</f>
        <v>18861</v>
      </c>
      <c r="I153" cm="1">
        <f t="array" ref="I153">INDEX(Лист2!E:E, MATCH(1, (Лист1!A153=Лист2!A:A) * (Лист1!B153=Лист2!B:B), 0))</f>
        <v>17420</v>
      </c>
      <c r="J153" t="str">
        <f>Table2[[#This Row],[Дата]] &amp; _xlfn.SINGLE(Table2[Территория])</f>
        <v>43954Санкт-Петербург Север</v>
      </c>
    </row>
    <row r="154" spans="1:10" ht="14.25" customHeight="1" x14ac:dyDescent="0.2">
      <c r="A154" s="14">
        <v>43981</v>
      </c>
      <c r="B154" s="2" t="s">
        <v>14</v>
      </c>
      <c r="C154" s="2">
        <v>364882.5</v>
      </c>
      <c r="D154" s="2">
        <v>35724493.5</v>
      </c>
      <c r="E154" s="2">
        <v>27535617.434</v>
      </c>
      <c r="F154" s="3">
        <v>541116.6988461538</v>
      </c>
      <c r="G154" cm="1">
        <f t="array" ref="G154">INDEX(Лист2!C:C, MATCH(1, (Лист1!A154=Лист2!A:A) * (Лист1!B154=Лист2!B:B), 0))</f>
        <v>129</v>
      </c>
      <c r="H154" cm="1">
        <f t="array" ref="H154">INDEX(Лист2!D:D, MATCH(1, (Лист1!A154=Лист2!A:A) * (Лист1!B154=Лист2!B:B), 0))</f>
        <v>20243</v>
      </c>
      <c r="I154" cm="1">
        <f t="array" ref="I154">INDEX(Лист2!E:E, MATCH(1, (Лист1!A154=Лист2!A:A) * (Лист1!B154=Лист2!B:B), 0))</f>
        <v>18711</v>
      </c>
      <c r="J154" t="str">
        <f>Table2[[#This Row],[Дата]] &amp; _xlfn.SINGLE(Table2[Территория])</f>
        <v>43981Санкт-Петербург Юг</v>
      </c>
    </row>
    <row r="155" spans="1:10" ht="14.25" customHeight="1" x14ac:dyDescent="0.2">
      <c r="A155" s="15">
        <v>43957</v>
      </c>
      <c r="B155" s="4" t="s">
        <v>15</v>
      </c>
      <c r="C155" s="4">
        <v>355278</v>
      </c>
      <c r="D155" s="4">
        <v>38092344</v>
      </c>
      <c r="E155" s="4">
        <v>27467616.702999998</v>
      </c>
      <c r="F155" s="5">
        <v>942702.9</v>
      </c>
      <c r="G155" cm="1">
        <f t="array" ref="G155">INDEX(Лист2!C:C, MATCH(1, (Лист1!A155=Лист2!A:A) * (Лист1!B155=Лист2!B:B), 0))</f>
        <v>125</v>
      </c>
      <c r="H155" cm="1">
        <f t="array" ref="H155">INDEX(Лист2!D:D, MATCH(1, (Лист1!A155=Лист2!A:A) * (Лист1!B155=Лист2!B:B), 0))</f>
        <v>20218</v>
      </c>
      <c r="I155" cm="1">
        <f t="array" ref="I155">INDEX(Лист2!E:E, MATCH(1, (Лист1!A155=Лист2!A:A) * (Лист1!B155=Лист2!B:B), 0))</f>
        <v>18647</v>
      </c>
      <c r="J155" t="str">
        <f>Table2[[#This Row],[Дата]] &amp; _xlfn.SINGLE(Table2[Территория])</f>
        <v>43957Санкт-Петербург Север</v>
      </c>
    </row>
    <row r="156" spans="1:10" ht="14.25" customHeight="1" x14ac:dyDescent="0.2">
      <c r="A156" s="14">
        <v>43974</v>
      </c>
      <c r="B156" s="2" t="s">
        <v>15</v>
      </c>
      <c r="C156" s="2">
        <v>456885</v>
      </c>
      <c r="D156" s="2">
        <v>46408080</v>
      </c>
      <c r="E156" s="2">
        <v>34793888.932999998</v>
      </c>
      <c r="F156" s="3">
        <v>595793.09065384604</v>
      </c>
      <c r="G156" cm="1">
        <f t="array" ref="G156">INDEX(Лист2!C:C, MATCH(1, (Лист1!A156=Лист2!A:A) * (Лист1!B156=Лист2!B:B), 0))</f>
        <v>125</v>
      </c>
      <c r="H156" cm="1">
        <f t="array" ref="H156">INDEX(Лист2!D:D, MATCH(1, (Лист1!A156=Лист2!A:A) * (Лист1!B156=Лист2!B:B), 0))</f>
        <v>24574</v>
      </c>
      <c r="I156" cm="1">
        <f t="array" ref="I156">INDEX(Лист2!E:E, MATCH(1, (Лист1!A156=Лист2!A:A) * (Лист1!B156=Лист2!B:B), 0))</f>
        <v>22609</v>
      </c>
      <c r="J156" t="str">
        <f>Table2[[#This Row],[Дата]] &amp; _xlfn.SINGLE(Table2[Территория])</f>
        <v>43974Санкт-Петербург Север</v>
      </c>
    </row>
    <row r="157" spans="1:10" ht="14.25" customHeight="1" x14ac:dyDescent="0.2">
      <c r="A157" s="15">
        <v>43979</v>
      </c>
      <c r="B157" s="4" t="s">
        <v>14</v>
      </c>
      <c r="C157" s="4">
        <v>278491.5</v>
      </c>
      <c r="D157" s="4">
        <v>28151004.75</v>
      </c>
      <c r="E157" s="4">
        <v>20806418.796</v>
      </c>
      <c r="F157" s="5">
        <v>591565.35384615383</v>
      </c>
      <c r="G157" cm="1">
        <f t="array" ref="G157">INDEX(Лист2!C:C, MATCH(1, (Лист1!A157=Лист2!A:A) * (Лист1!B157=Лист2!B:B), 0))</f>
        <v>129</v>
      </c>
      <c r="H157" cm="1">
        <f t="array" ref="H157">INDEX(Лист2!D:D, MATCH(1, (Лист1!A157=Лист2!A:A) * (Лист1!B157=Лист2!B:B), 0))</f>
        <v>16453</v>
      </c>
      <c r="I157" cm="1">
        <f t="array" ref="I157">INDEX(Лист2!E:E, MATCH(1, (Лист1!A157=Лист2!A:A) * (Лист1!B157=Лист2!B:B), 0))</f>
        <v>15289</v>
      </c>
      <c r="J157" t="str">
        <f>Table2[[#This Row],[Дата]] &amp; _xlfn.SINGLE(Table2[Территория])</f>
        <v>43979Санкт-Петербург Юг</v>
      </c>
    </row>
    <row r="158" spans="1:10" ht="14.25" customHeight="1" x14ac:dyDescent="0.2">
      <c r="A158" s="14">
        <v>43976</v>
      </c>
      <c r="B158" s="2" t="s">
        <v>15</v>
      </c>
      <c r="C158" s="2">
        <v>349734</v>
      </c>
      <c r="D158" s="2">
        <v>36883428</v>
      </c>
      <c r="E158" s="2">
        <v>26438356.802999999</v>
      </c>
      <c r="F158" s="3">
        <v>742420.26923076913</v>
      </c>
      <c r="G158" cm="1">
        <f t="array" ref="G158">INDEX(Лист2!C:C, MATCH(1, (Лист1!A158=Лист2!A:A) * (Лист1!B158=Лист2!B:B), 0))</f>
        <v>124</v>
      </c>
      <c r="H158" cm="1">
        <f t="array" ref="H158">INDEX(Лист2!D:D, MATCH(1, (Лист1!A158=Лист2!A:A) * (Лист1!B158=Лист2!B:B), 0))</f>
        <v>20358</v>
      </c>
      <c r="I158" cm="1">
        <f t="array" ref="I158">INDEX(Лист2!E:E, MATCH(1, (Лист1!A158=Лист2!A:A) * (Лист1!B158=Лист2!B:B), 0))</f>
        <v>18890</v>
      </c>
      <c r="J158" t="str">
        <f>Table2[[#This Row],[Дата]] &amp; _xlfn.SINGLE(Table2[Территория])</f>
        <v>43976Санкт-Петербург Север</v>
      </c>
    </row>
    <row r="159" spans="1:10" ht="14.25" customHeight="1" x14ac:dyDescent="0.2">
      <c r="A159" s="15">
        <v>43951</v>
      </c>
      <c r="B159" s="4" t="s">
        <v>15</v>
      </c>
      <c r="C159" s="4">
        <v>401580</v>
      </c>
      <c r="D159" s="4">
        <v>43028734.5</v>
      </c>
      <c r="E159" s="4">
        <v>31156525.939999998</v>
      </c>
      <c r="F159" s="5">
        <v>343786.08461538458</v>
      </c>
      <c r="G159" cm="1">
        <f t="array" ref="G159">INDEX(Лист2!C:C, MATCH(1, (Лист1!A159=Лист2!A:A) * (Лист1!B159=Лист2!B:B), 0))</f>
        <v>125</v>
      </c>
      <c r="H159" cm="1">
        <f t="array" ref="H159">INDEX(Лист2!D:D, MATCH(1, (Лист1!A159=Лист2!A:A) * (Лист1!B159=Лист2!B:B), 0))</f>
        <v>22368</v>
      </c>
      <c r="I159" cm="1">
        <f t="array" ref="I159">INDEX(Лист2!E:E, MATCH(1, (Лист1!A159=Лист2!A:A) * (Лист1!B159=Лист2!B:B), 0))</f>
        <v>20625</v>
      </c>
      <c r="J159" t="str">
        <f>Table2[[#This Row],[Дата]] &amp; _xlfn.SINGLE(Table2[Территория])</f>
        <v>43951Санкт-Петербург Север</v>
      </c>
    </row>
    <row r="160" spans="1:10" ht="14.25" customHeight="1" x14ac:dyDescent="0.2">
      <c r="A160" s="14">
        <v>43961</v>
      </c>
      <c r="B160" s="2" t="s">
        <v>15</v>
      </c>
      <c r="C160" s="2">
        <v>368649</v>
      </c>
      <c r="D160" s="2">
        <v>39010875</v>
      </c>
      <c r="E160" s="2">
        <v>28090230.958999999</v>
      </c>
      <c r="F160" s="3">
        <v>532663.16153846146</v>
      </c>
      <c r="G160" cm="1">
        <f t="array" ref="G160">INDEX(Лист2!C:C, MATCH(1, (Лист1!A160=Лист2!A:A) * (Лист1!B160=Лист2!B:B), 0))</f>
        <v>125</v>
      </c>
      <c r="H160" cm="1">
        <f t="array" ref="H160">INDEX(Лист2!D:D, MATCH(1, (Лист1!A160=Лист2!A:A) * (Лист1!B160=Лист2!B:B), 0))</f>
        <v>20368</v>
      </c>
      <c r="I160" cm="1">
        <f t="array" ref="I160">INDEX(Лист2!E:E, MATCH(1, (Лист1!A160=Лист2!A:A) * (Лист1!B160=Лист2!B:B), 0))</f>
        <v>18884</v>
      </c>
      <c r="J160" t="str">
        <f>Table2[[#This Row],[Дата]] &amp; _xlfn.SINGLE(Table2[Территория])</f>
        <v>43961Санкт-Петербург Север</v>
      </c>
    </row>
    <row r="161" spans="1:10" ht="14.25" customHeight="1" x14ac:dyDescent="0.2">
      <c r="A161" s="15">
        <v>43959</v>
      </c>
      <c r="B161" s="4" t="s">
        <v>15</v>
      </c>
      <c r="C161" s="4">
        <v>463530</v>
      </c>
      <c r="D161" s="4">
        <v>49123180.5</v>
      </c>
      <c r="E161" s="4">
        <v>36012087.989</v>
      </c>
      <c r="F161" s="5">
        <v>700442.11537692312</v>
      </c>
      <c r="G161" cm="1">
        <f t="array" ref="G161">INDEX(Лист2!C:C, MATCH(1, (Лист1!A161=Лист2!A:A) * (Лист1!B161=Лист2!B:B), 0))</f>
        <v>125</v>
      </c>
      <c r="H161" cm="1">
        <f t="array" ref="H161">INDEX(Лист2!D:D, MATCH(1, (Лист1!A161=Лист2!A:A) * (Лист1!B161=Лист2!B:B), 0))</f>
        <v>24620</v>
      </c>
      <c r="I161" cm="1">
        <f t="array" ref="I161">INDEX(Лист2!E:E, MATCH(1, (Лист1!A161=Лист2!A:A) * (Лист1!B161=Лист2!B:B), 0))</f>
        <v>22641</v>
      </c>
      <c r="J161" t="str">
        <f>Table2[[#This Row],[Дата]] &amp; _xlfn.SINGLE(Table2[Территория])</f>
        <v>43959Санкт-Петербург Север</v>
      </c>
    </row>
    <row r="162" spans="1:10" ht="14.25" customHeight="1" x14ac:dyDescent="0.2">
      <c r="A162" s="14">
        <v>43958</v>
      </c>
      <c r="B162" s="2" t="s">
        <v>15</v>
      </c>
      <c r="C162" s="2">
        <v>319110</v>
      </c>
      <c r="D162" s="2">
        <v>33763989</v>
      </c>
      <c r="E162" s="2">
        <v>24610757.489</v>
      </c>
      <c r="F162" s="3">
        <v>1101833.4472307691</v>
      </c>
      <c r="G162" cm="1">
        <f t="array" ref="G162">INDEX(Лист2!C:C, MATCH(1, (Лист1!A162=Лист2!A:A) * (Лист1!B162=Лист2!B:B), 0))</f>
        <v>125</v>
      </c>
      <c r="H162" cm="1">
        <f t="array" ref="H162">INDEX(Лист2!D:D, MATCH(1, (Лист1!A162=Лист2!A:A) * (Лист1!B162=Лист2!B:B), 0))</f>
        <v>18014</v>
      </c>
      <c r="I162" cm="1">
        <f t="array" ref="I162">INDEX(Лист2!E:E, MATCH(1, (Лист1!A162=Лист2!A:A) * (Лист1!B162=Лист2!B:B), 0))</f>
        <v>16675</v>
      </c>
      <c r="J162" t="str">
        <f>Table2[[#This Row],[Дата]] &amp; _xlfn.SINGLE(Table2[Территория])</f>
        <v>43958Санкт-Петербург Север</v>
      </c>
    </row>
    <row r="163" spans="1:10" ht="14.25" customHeight="1" x14ac:dyDescent="0.2">
      <c r="A163" s="15">
        <v>43975</v>
      </c>
      <c r="B163" s="4" t="s">
        <v>15</v>
      </c>
      <c r="C163" s="4">
        <v>375744</v>
      </c>
      <c r="D163" s="4">
        <v>38191381.5</v>
      </c>
      <c r="E163" s="4">
        <v>28822960.470999997</v>
      </c>
      <c r="F163" s="5">
        <v>574198.11538461538</v>
      </c>
      <c r="G163" cm="1">
        <f t="array" ref="G163">INDEX(Лист2!C:C, MATCH(1, (Лист1!A163=Лист2!A:A) * (Лист1!B163=Лист2!B:B), 0))</f>
        <v>125</v>
      </c>
      <c r="H163" cm="1">
        <f t="array" ref="H163">INDEX(Лист2!D:D, MATCH(1, (Лист1!A163=Лист2!A:A) * (Лист1!B163=Лист2!B:B), 0))</f>
        <v>21004</v>
      </c>
      <c r="I163" cm="1">
        <f t="array" ref="I163">INDEX(Лист2!E:E, MATCH(1, (Лист1!A163=Лист2!A:A) * (Лист1!B163=Лист2!B:B), 0))</f>
        <v>19556</v>
      </c>
      <c r="J163" t="str">
        <f>Table2[[#This Row],[Дата]] &amp; _xlfn.SINGLE(Table2[Территория])</f>
        <v>43975Санкт-Петербург Север</v>
      </c>
    </row>
    <row r="164" spans="1:10" ht="14.25" customHeight="1" x14ac:dyDescent="0.2">
      <c r="A164" s="14">
        <v>43967</v>
      </c>
      <c r="B164" s="2" t="s">
        <v>16</v>
      </c>
      <c r="C164" s="2">
        <v>81331.5</v>
      </c>
      <c r="D164" s="2">
        <v>6652179</v>
      </c>
      <c r="E164" s="2">
        <v>5305378.9040000001</v>
      </c>
      <c r="F164" s="3">
        <v>156413.8362153846</v>
      </c>
      <c r="G164" cm="1">
        <f t="array" ref="G164">INDEX(Лист2!C:C, MATCH(1, (Лист1!A164=Лист2!A:A) * (Лист1!B164=Лист2!B:B), 0))</f>
        <v>36</v>
      </c>
      <c r="H164" cm="1">
        <f t="array" ref="H164">INDEX(Лист2!D:D, MATCH(1, (Лист1!A164=Лист2!A:A) * (Лист1!B164=Лист2!B:B), 0))</f>
        <v>5286</v>
      </c>
      <c r="I164" cm="1">
        <f t="array" ref="I164">INDEX(Лист2!E:E, MATCH(1, (Лист1!A164=Лист2!A:A) * (Лист1!B164=Лист2!B:B), 0))</f>
        <v>4867</v>
      </c>
      <c r="J164" t="str">
        <f>Table2[[#This Row],[Дата]] &amp; _xlfn.SINGLE(Table2[Территория])</f>
        <v>43967Волгоград</v>
      </c>
    </row>
    <row r="165" spans="1:10" ht="14.25" customHeight="1" x14ac:dyDescent="0.2">
      <c r="A165" s="15">
        <v>43970</v>
      </c>
      <c r="B165" s="4" t="s">
        <v>16</v>
      </c>
      <c r="C165" s="4">
        <v>75796.5</v>
      </c>
      <c r="D165" s="4">
        <v>6173463</v>
      </c>
      <c r="E165" s="4">
        <v>4915101.7949999999</v>
      </c>
      <c r="F165" s="5">
        <v>253686.7171923077</v>
      </c>
      <c r="G165" cm="1">
        <f t="array" ref="G165">INDEX(Лист2!C:C, MATCH(1, (Лист1!A165=Лист2!A:A) * (Лист1!B165=Лист2!B:B), 0))</f>
        <v>36</v>
      </c>
      <c r="H165" cm="1">
        <f t="array" ref="H165">INDEX(Лист2!D:D, MATCH(1, (Лист1!A165=Лист2!A:A) * (Лист1!B165=Лист2!B:B), 0))</f>
        <v>5094</v>
      </c>
      <c r="I165" cm="1">
        <f t="array" ref="I165">INDEX(Лист2!E:E, MATCH(1, (Лист1!A165=Лист2!A:A) * (Лист1!B165=Лист2!B:B), 0))</f>
        <v>4716</v>
      </c>
      <c r="J165" t="str">
        <f>Table2[[#This Row],[Дата]] &amp; _xlfn.SINGLE(Table2[Территория])</f>
        <v>43970Волгоград</v>
      </c>
    </row>
    <row r="166" spans="1:10" ht="14.25" customHeight="1" x14ac:dyDescent="0.2">
      <c r="A166" s="14">
        <v>43968</v>
      </c>
      <c r="B166" s="2" t="s">
        <v>16</v>
      </c>
      <c r="C166" s="2">
        <v>72861</v>
      </c>
      <c r="D166" s="2">
        <v>5952802.5</v>
      </c>
      <c r="E166" s="2">
        <v>4711294.2009999994</v>
      </c>
      <c r="F166" s="3">
        <v>125880.90000000001</v>
      </c>
      <c r="G166" cm="1">
        <f t="array" ref="G166">INDEX(Лист2!C:C, MATCH(1, (Лист1!A166=Лист2!A:A) * (Лист1!B166=Лист2!B:B), 0))</f>
        <v>36</v>
      </c>
      <c r="H166" cm="1">
        <f t="array" ref="H166">INDEX(Лист2!D:D, MATCH(1, (Лист1!A166=Лист2!A:A) * (Лист1!B166=Лист2!B:B), 0))</f>
        <v>4918</v>
      </c>
      <c r="I166" cm="1">
        <f t="array" ref="I166">INDEX(Лист2!E:E, MATCH(1, (Лист1!A166=Лист2!A:A) * (Лист1!B166=Лист2!B:B), 0))</f>
        <v>4554</v>
      </c>
      <c r="J166" t="str">
        <f>Table2[[#This Row],[Дата]] &amp; _xlfn.SINGLE(Table2[Территория])</f>
        <v>43968Волгоград</v>
      </c>
    </row>
    <row r="167" spans="1:10" ht="14.25" customHeight="1" x14ac:dyDescent="0.2">
      <c r="A167" s="15">
        <v>43960</v>
      </c>
      <c r="B167" s="4" t="s">
        <v>16</v>
      </c>
      <c r="C167" s="4">
        <v>83373</v>
      </c>
      <c r="D167" s="4">
        <v>7253427</v>
      </c>
      <c r="E167" s="4">
        <v>5531366.3810000001</v>
      </c>
      <c r="F167" s="5">
        <v>221053.87967692307</v>
      </c>
      <c r="G167" cm="1">
        <f t="array" ref="G167">INDEX(Лист2!C:C, MATCH(1, (Лист1!A167=Лист2!A:A) * (Лист1!B167=Лист2!B:B), 0))</f>
        <v>36</v>
      </c>
      <c r="H167" cm="1">
        <f t="array" ref="H167">INDEX(Лист2!D:D, MATCH(1, (Лист1!A167=Лист2!A:A) * (Лист1!B167=Лист2!B:B), 0))</f>
        <v>5413</v>
      </c>
      <c r="I167" cm="1">
        <f t="array" ref="I167">INDEX(Лист2!E:E, MATCH(1, (Лист1!A167=Лист2!A:A) * (Лист1!B167=Лист2!B:B), 0))</f>
        <v>4959</v>
      </c>
      <c r="J167" t="str">
        <f>Table2[[#This Row],[Дата]] &amp; _xlfn.SINGLE(Table2[Территория])</f>
        <v>43960Волгоград</v>
      </c>
    </row>
    <row r="168" spans="1:10" ht="14.25" customHeight="1" x14ac:dyDescent="0.2">
      <c r="A168" s="14">
        <v>43955</v>
      </c>
      <c r="B168" s="2" t="s">
        <v>16</v>
      </c>
      <c r="C168" s="2">
        <v>64108.5</v>
      </c>
      <c r="D168" s="2">
        <v>5561452.5</v>
      </c>
      <c r="E168" s="2">
        <v>4257859.3720000004</v>
      </c>
      <c r="F168" s="3">
        <v>337872.83273076924</v>
      </c>
      <c r="G168" cm="1">
        <f t="array" ref="G168">INDEX(Лист2!C:C, MATCH(1, (Лист1!A168=Лист2!A:A) * (Лист1!B168=Лист2!B:B), 0))</f>
        <v>36</v>
      </c>
      <c r="H168" cm="1">
        <f t="array" ref="H168">INDEX(Лист2!D:D, MATCH(1, (Лист1!A168=Лист2!A:A) * (Лист1!B168=Лист2!B:B), 0))</f>
        <v>4508</v>
      </c>
      <c r="I168" cm="1">
        <f t="array" ref="I168">INDEX(Лист2!E:E, MATCH(1, (Лист1!A168=Лист2!A:A) * (Лист1!B168=Лист2!B:B), 0))</f>
        <v>4149</v>
      </c>
      <c r="J168" t="str">
        <f>Table2[[#This Row],[Дата]] &amp; _xlfn.SINGLE(Table2[Территория])</f>
        <v>43955Волгоград</v>
      </c>
    </row>
    <row r="169" spans="1:10" ht="14.25" customHeight="1" x14ac:dyDescent="0.2">
      <c r="A169" s="15">
        <v>43950</v>
      </c>
      <c r="B169" s="4" t="s">
        <v>16</v>
      </c>
      <c r="C169" s="4">
        <v>74707.5</v>
      </c>
      <c r="D169" s="4">
        <v>6454458</v>
      </c>
      <c r="E169" s="4">
        <v>4968152.9469999997</v>
      </c>
      <c r="F169" s="5">
        <v>118941.29398461539</v>
      </c>
      <c r="G169" cm="1">
        <f t="array" ref="G169">INDEX(Лист2!C:C, MATCH(1, (Лист1!A169=Лист2!A:A) * (Лист1!B169=Лист2!B:B), 0))</f>
        <v>36</v>
      </c>
      <c r="H169" cm="1">
        <f t="array" ref="H169">INDEX(Лист2!D:D, MATCH(1, (Лист1!A169=Лист2!A:A) * (Лист1!B169=Лист2!B:B), 0))</f>
        <v>4937</v>
      </c>
      <c r="I169" cm="1">
        <f t="array" ref="I169">INDEX(Лист2!E:E, MATCH(1, (Лист1!A169=Лист2!A:A) * (Лист1!B169=Лист2!B:B), 0))</f>
        <v>4561</v>
      </c>
      <c r="J169" t="str">
        <f>Table2[[#This Row],[Дата]] &amp; _xlfn.SINGLE(Table2[Территория])</f>
        <v>43950Волгоград</v>
      </c>
    </row>
    <row r="170" spans="1:10" ht="14.25" customHeight="1" x14ac:dyDescent="0.2">
      <c r="A170" s="14">
        <v>43953</v>
      </c>
      <c r="B170" s="2" t="s">
        <v>16</v>
      </c>
      <c r="C170" s="2">
        <v>46216.5</v>
      </c>
      <c r="D170" s="2">
        <v>4118251.5</v>
      </c>
      <c r="E170" s="2">
        <v>3133704.9279999998</v>
      </c>
      <c r="F170" s="3">
        <v>179531.89196153847</v>
      </c>
      <c r="G170" cm="1">
        <f t="array" ref="G170">INDEX(Лист2!C:C, MATCH(1, (Лист1!A170=Лист2!A:A) * (Лист1!B170=Лист2!B:B), 0))</f>
        <v>36</v>
      </c>
      <c r="H170" cm="1">
        <f t="array" ref="H170">INDEX(Лист2!D:D, MATCH(1, (Лист1!A170=Лист2!A:A) * (Лист1!B170=Лист2!B:B), 0))</f>
        <v>3442</v>
      </c>
      <c r="I170" cm="1">
        <f t="array" ref="I170">INDEX(Лист2!E:E, MATCH(1, (Лист1!A170=Лист2!A:A) * (Лист1!B170=Лист2!B:B), 0))</f>
        <v>3147</v>
      </c>
      <c r="J170" t="str">
        <f>Table2[[#This Row],[Дата]] &amp; _xlfn.SINGLE(Table2[Территория])</f>
        <v>43953Волгоград</v>
      </c>
    </row>
    <row r="171" spans="1:10" ht="14.25" customHeight="1" x14ac:dyDescent="0.2">
      <c r="A171" s="15">
        <v>43977</v>
      </c>
      <c r="B171" s="4" t="s">
        <v>16</v>
      </c>
      <c r="C171" s="4">
        <v>67726.5</v>
      </c>
      <c r="D171" s="4">
        <v>5864989.5</v>
      </c>
      <c r="E171" s="4">
        <v>4506085.4840000002</v>
      </c>
      <c r="F171" s="5">
        <v>167003.69436153845</v>
      </c>
      <c r="G171" cm="1">
        <f t="array" ref="G171">INDEX(Лист2!C:C, MATCH(1, (Лист1!A171=Лист2!A:A) * (Лист1!B171=Лист2!B:B), 0))</f>
        <v>36</v>
      </c>
      <c r="H171" cm="1">
        <f t="array" ref="H171">INDEX(Лист2!D:D, MATCH(1, (Лист1!A171=Лист2!A:A) * (Лист1!B171=Лист2!B:B), 0))</f>
        <v>4770</v>
      </c>
      <c r="I171" cm="1">
        <f t="array" ref="I171">INDEX(Лист2!E:E, MATCH(1, (Лист1!A171=Лист2!A:A) * (Лист1!B171=Лист2!B:B), 0))</f>
        <v>4424</v>
      </c>
      <c r="J171" t="str">
        <f>Table2[[#This Row],[Дата]] &amp; _xlfn.SINGLE(Table2[Территория])</f>
        <v>43977Волгоград</v>
      </c>
    </row>
    <row r="172" spans="1:10" ht="14.25" customHeight="1" x14ac:dyDescent="0.2">
      <c r="A172" s="14">
        <v>43952</v>
      </c>
      <c r="B172" s="2" t="s">
        <v>16</v>
      </c>
      <c r="C172" s="2">
        <v>82228.5</v>
      </c>
      <c r="D172" s="2">
        <v>7032225</v>
      </c>
      <c r="E172" s="2">
        <v>5546127.1919999998</v>
      </c>
      <c r="F172" s="3">
        <v>196859.98644615384</v>
      </c>
      <c r="G172" cm="1">
        <f t="array" ref="G172">INDEX(Лист2!C:C, MATCH(1, (Лист1!A172=Лист2!A:A) * (Лист1!B172=Лист2!B:B), 0))</f>
        <v>36</v>
      </c>
      <c r="H172" cm="1">
        <f t="array" ref="H172">INDEX(Лист2!D:D, MATCH(1, (Лист1!A172=Лист2!A:A) * (Лист1!B172=Лист2!B:B), 0))</f>
        <v>5457</v>
      </c>
      <c r="I172" cm="1">
        <f t="array" ref="I172">INDEX(Лист2!E:E, MATCH(1, (Лист1!A172=Лист2!A:A) * (Лист1!B172=Лист2!B:B), 0))</f>
        <v>4916</v>
      </c>
      <c r="J172" t="str">
        <f>Table2[[#This Row],[Дата]] &amp; _xlfn.SINGLE(Table2[Территория])</f>
        <v>43952Волгоград</v>
      </c>
    </row>
    <row r="173" spans="1:10" ht="14.25" customHeight="1" x14ac:dyDescent="0.2">
      <c r="A173" s="15">
        <v>43963</v>
      </c>
      <c r="B173" s="4" t="s">
        <v>16</v>
      </c>
      <c r="C173" s="4">
        <v>64390.5</v>
      </c>
      <c r="D173" s="4">
        <v>5523145.5</v>
      </c>
      <c r="E173" s="4">
        <v>4230689.2069999995</v>
      </c>
      <c r="F173" s="5">
        <v>183154.05167692306</v>
      </c>
      <c r="G173" cm="1">
        <f t="array" ref="G173">INDEX(Лист2!C:C, MATCH(1, (Лист1!A173=Лист2!A:A) * (Лист1!B173=Лист2!B:B), 0))</f>
        <v>36</v>
      </c>
      <c r="H173" cm="1">
        <f t="array" ref="H173">INDEX(Лист2!D:D, MATCH(1, (Лист1!A173=Лист2!A:A) * (Лист1!B173=Лист2!B:B), 0))</f>
        <v>4418</v>
      </c>
      <c r="I173" cm="1">
        <f t="array" ref="I173">INDEX(Лист2!E:E, MATCH(1, (Лист1!A173=Лист2!A:A) * (Лист1!B173=Лист2!B:B), 0))</f>
        <v>4088</v>
      </c>
      <c r="J173" t="str">
        <f>Table2[[#This Row],[Дата]] &amp; _xlfn.SINGLE(Table2[Территория])</f>
        <v>43963Волгоград</v>
      </c>
    </row>
    <row r="174" spans="1:10" ht="14.25" customHeight="1" x14ac:dyDescent="0.2">
      <c r="A174" s="14">
        <v>43972</v>
      </c>
      <c r="B174" s="2" t="s">
        <v>16</v>
      </c>
      <c r="C174" s="2">
        <v>73126.5</v>
      </c>
      <c r="D174" s="2">
        <v>5864085</v>
      </c>
      <c r="E174" s="2">
        <v>4847142.9859999996</v>
      </c>
      <c r="F174" s="3">
        <v>142998.2095</v>
      </c>
      <c r="G174" cm="1">
        <f t="array" ref="G174">INDEX(Лист2!C:C, MATCH(1, (Лист1!A174=Лист2!A:A) * (Лист1!B174=Лист2!B:B), 0))</f>
        <v>36</v>
      </c>
      <c r="H174" cm="1">
        <f t="array" ref="H174">INDEX(Лист2!D:D, MATCH(1, (Лист1!A174=Лист2!A:A) * (Лист1!B174=Лист2!B:B), 0))</f>
        <v>4816</v>
      </c>
      <c r="I174" cm="1">
        <f t="array" ref="I174">INDEX(Лист2!E:E, MATCH(1, (Лист1!A174=Лист2!A:A) * (Лист1!B174=Лист2!B:B), 0))</f>
        <v>4452</v>
      </c>
      <c r="J174" t="str">
        <f>Table2[[#This Row],[Дата]] &amp; _xlfn.SINGLE(Table2[Территория])</f>
        <v>43972Волгоград</v>
      </c>
    </row>
    <row r="175" spans="1:10" ht="14.25" customHeight="1" x14ac:dyDescent="0.2">
      <c r="A175" s="15">
        <v>43971</v>
      </c>
      <c r="B175" s="4" t="s">
        <v>16</v>
      </c>
      <c r="C175" s="4">
        <v>99631.5</v>
      </c>
      <c r="D175" s="4">
        <v>7121946</v>
      </c>
      <c r="E175" s="4">
        <v>6279205.8499999996</v>
      </c>
      <c r="F175" s="5">
        <v>279127.27602307691</v>
      </c>
      <c r="G175" cm="1">
        <f t="array" ref="G175">INDEX(Лист2!C:C, MATCH(1, (Лист1!A175=Лист2!A:A) * (Лист1!B175=Лист2!B:B), 0))</f>
        <v>36</v>
      </c>
      <c r="H175" cm="1">
        <f t="array" ref="H175">INDEX(Лист2!D:D, MATCH(1, (Лист1!A175=Лист2!A:A) * (Лист1!B175=Лист2!B:B), 0))</f>
        <v>5914</v>
      </c>
      <c r="I175" cm="1">
        <f t="array" ref="I175">INDEX(Лист2!E:E, MATCH(1, (Лист1!A175=Лист2!A:A) * (Лист1!B175=Лист2!B:B), 0))</f>
        <v>5384</v>
      </c>
      <c r="J175" t="str">
        <f>Table2[[#This Row],[Дата]] &amp; _xlfn.SINGLE(Table2[Территория])</f>
        <v>43971Волгоград</v>
      </c>
    </row>
    <row r="176" spans="1:10" ht="14.25" customHeight="1" x14ac:dyDescent="0.2">
      <c r="A176" s="14">
        <v>43956</v>
      </c>
      <c r="B176" s="2" t="s">
        <v>16</v>
      </c>
      <c r="C176" s="2">
        <v>66396</v>
      </c>
      <c r="D176" s="2">
        <v>5770539</v>
      </c>
      <c r="E176" s="2">
        <v>4433831.2509999992</v>
      </c>
      <c r="F176" s="3">
        <v>232587.42287692308</v>
      </c>
      <c r="G176" cm="1">
        <f t="array" ref="G176">INDEX(Лист2!C:C, MATCH(1, (Лист1!A176=Лист2!A:A) * (Лист1!B176=Лист2!B:B), 0))</f>
        <v>36</v>
      </c>
      <c r="H176" cm="1">
        <f t="array" ref="H176">INDEX(Лист2!D:D, MATCH(1, (Лист1!A176=Лист2!A:A) * (Лист1!B176=Лист2!B:B), 0))</f>
        <v>4575</v>
      </c>
      <c r="I176" cm="1">
        <f t="array" ref="I176">INDEX(Лист2!E:E, MATCH(1, (Лист1!A176=Лист2!A:A) * (Лист1!B176=Лист2!B:B), 0))</f>
        <v>4206</v>
      </c>
      <c r="J176" t="str">
        <f>Table2[[#This Row],[Дата]] &amp; _xlfn.SINGLE(Table2[Территория])</f>
        <v>43956Волгоград</v>
      </c>
    </row>
    <row r="177" spans="1:10" ht="14.25" customHeight="1" x14ac:dyDescent="0.2">
      <c r="A177" s="15">
        <v>43949</v>
      </c>
      <c r="B177" s="4" t="s">
        <v>16</v>
      </c>
      <c r="C177" s="4">
        <v>73147.5</v>
      </c>
      <c r="D177" s="4">
        <v>6288246</v>
      </c>
      <c r="E177" s="4">
        <v>4798265.1129999999</v>
      </c>
      <c r="F177" s="5">
        <v>123081.63515384615</v>
      </c>
      <c r="G177" cm="1">
        <f t="array" ref="G177">INDEX(Лист2!C:C, MATCH(1, (Лист1!A177=Лист2!A:A) * (Лист1!B177=Лист2!B:B), 0))</f>
        <v>36</v>
      </c>
      <c r="H177" cm="1">
        <f t="array" ref="H177">INDEX(Лист2!D:D, MATCH(1, (Лист1!A177=Лист2!A:A) * (Лист1!B177=Лист2!B:B), 0))</f>
        <v>4923</v>
      </c>
      <c r="I177" cm="1">
        <f t="array" ref="I177">INDEX(Лист2!E:E, MATCH(1, (Лист1!A177=Лист2!A:A) * (Лист1!B177=Лист2!B:B), 0))</f>
        <v>4560</v>
      </c>
      <c r="J177" t="str">
        <f>Table2[[#This Row],[Дата]] &amp; _xlfn.SINGLE(Table2[Территория])</f>
        <v>43949Волгоград</v>
      </c>
    </row>
    <row r="178" spans="1:10" ht="14.25" customHeight="1" x14ac:dyDescent="0.2">
      <c r="A178" s="14">
        <v>43964</v>
      </c>
      <c r="B178" s="2" t="s">
        <v>16</v>
      </c>
      <c r="C178" s="2">
        <v>73062</v>
      </c>
      <c r="D178" s="2">
        <v>6333828</v>
      </c>
      <c r="E178" s="2">
        <v>4890619.2620000001</v>
      </c>
      <c r="F178" s="3">
        <v>181964.68769230769</v>
      </c>
      <c r="G178" cm="1">
        <f t="array" ref="G178">INDEX(Лист2!C:C, MATCH(1, (Лист1!A178=Лист2!A:A) * (Лист1!B178=Лист2!B:B), 0))</f>
        <v>36</v>
      </c>
      <c r="H178" cm="1">
        <f t="array" ref="H178">INDEX(Лист2!D:D, MATCH(1, (Лист1!A178=Лист2!A:A) * (Лист1!B178=Лист2!B:B), 0))</f>
        <v>4967</v>
      </c>
      <c r="I178" cm="1">
        <f t="array" ref="I178">INDEX(Лист2!E:E, MATCH(1, (Лист1!A178=Лист2!A:A) * (Лист1!B178=Лист2!B:B), 0))</f>
        <v>4583</v>
      </c>
      <c r="J178" t="str">
        <f>Table2[[#This Row],[Дата]] &amp; _xlfn.SINGLE(Table2[Территория])</f>
        <v>43964Волгоград</v>
      </c>
    </row>
    <row r="179" spans="1:10" ht="14.25" customHeight="1" x14ac:dyDescent="0.2">
      <c r="A179" s="15">
        <v>43982</v>
      </c>
      <c r="B179" s="4" t="s">
        <v>15</v>
      </c>
      <c r="C179" s="4">
        <v>379663.5</v>
      </c>
      <c r="D179" s="4">
        <v>39380178</v>
      </c>
      <c r="E179" s="4">
        <v>29726473.223999996</v>
      </c>
      <c r="F179" s="5">
        <v>305744.98843076918</v>
      </c>
      <c r="G179" cm="1">
        <f t="array" ref="G179">INDEX(Лист2!C:C, MATCH(1, (Лист1!A179=Лист2!A:A) * (Лист1!B179=Лист2!B:B), 0))</f>
        <v>124</v>
      </c>
      <c r="H179" cm="1">
        <f t="array" ref="H179">INDEX(Лист2!D:D, MATCH(1, (Лист1!A179=Лист2!A:A) * (Лист1!B179=Лист2!B:B), 0))</f>
        <v>21392</v>
      </c>
      <c r="I179" cm="1">
        <f t="array" ref="I179">INDEX(Лист2!E:E, MATCH(1, (Лист1!A179=Лист2!A:A) * (Лист1!B179=Лист2!B:B), 0))</f>
        <v>19869</v>
      </c>
      <c r="J179" t="str">
        <f>Table2[[#This Row],[Дата]] &amp; _xlfn.SINGLE(Table2[Территория])</f>
        <v>43982Санкт-Петербург Север</v>
      </c>
    </row>
    <row r="180" spans="1:10" ht="14.25" customHeight="1" x14ac:dyDescent="0.2">
      <c r="A180" s="14">
        <v>43954</v>
      </c>
      <c r="B180" s="2" t="s">
        <v>16</v>
      </c>
      <c r="C180" s="2">
        <v>70581</v>
      </c>
      <c r="D180" s="2">
        <v>6221320.5</v>
      </c>
      <c r="E180" s="2">
        <v>4762185.0609999998</v>
      </c>
      <c r="F180" s="3">
        <v>172821.83076923076</v>
      </c>
      <c r="G180" cm="1">
        <f t="array" ref="G180">INDEX(Лист2!C:C, MATCH(1, (Лист1!A180=Лист2!A:A) * (Лист1!B180=Лист2!B:B), 0))</f>
        <v>36</v>
      </c>
      <c r="H180" cm="1">
        <f t="array" ref="H180">INDEX(Лист2!D:D, MATCH(1, (Лист1!A180=Лист2!A:A) * (Лист1!B180=Лист2!B:B), 0))</f>
        <v>4751</v>
      </c>
      <c r="I180" cm="1">
        <f t="array" ref="I180">INDEX(Лист2!E:E, MATCH(1, (Лист1!A180=Лист2!A:A) * (Лист1!B180=Лист2!B:B), 0))</f>
        <v>4370</v>
      </c>
      <c r="J180" t="str">
        <f>Table2[[#This Row],[Дата]] &amp; _xlfn.SINGLE(Table2[Территория])</f>
        <v>43954Волгоград</v>
      </c>
    </row>
    <row r="181" spans="1:10" ht="14.25" customHeight="1" x14ac:dyDescent="0.2">
      <c r="A181" s="15">
        <v>43981</v>
      </c>
      <c r="B181" s="4" t="s">
        <v>15</v>
      </c>
      <c r="C181" s="4">
        <v>453123</v>
      </c>
      <c r="D181" s="4">
        <v>46370904</v>
      </c>
      <c r="E181" s="4">
        <v>35190775.285000004</v>
      </c>
      <c r="F181" s="5">
        <v>552625.80000000005</v>
      </c>
      <c r="G181" cm="1">
        <f t="array" ref="G181">INDEX(Лист2!C:C, MATCH(1, (Лист1!A181=Лист2!A:A) * (Лист1!B181=Лист2!B:B), 0))</f>
        <v>124</v>
      </c>
      <c r="H181" cm="1">
        <f t="array" ref="H181">INDEX(Лист2!D:D, MATCH(1, (Лист1!A181=Лист2!A:A) * (Лист1!B181=Лист2!B:B), 0))</f>
        <v>24325</v>
      </c>
      <c r="I181" cm="1">
        <f t="array" ref="I181">INDEX(Лист2!E:E, MATCH(1, (Лист1!A181=Лист2!A:A) * (Лист1!B181=Лист2!B:B), 0))</f>
        <v>22469</v>
      </c>
      <c r="J181" t="str">
        <f>Table2[[#This Row],[Дата]] &amp; _xlfn.SINGLE(Table2[Территория])</f>
        <v>43981Санкт-Петербург Север</v>
      </c>
    </row>
    <row r="182" spans="1:10" ht="14.25" customHeight="1" x14ac:dyDescent="0.2">
      <c r="A182" s="14">
        <v>43957</v>
      </c>
      <c r="B182" s="2" t="s">
        <v>16</v>
      </c>
      <c r="C182" s="2">
        <v>63012</v>
      </c>
      <c r="D182" s="2">
        <v>5454121.5</v>
      </c>
      <c r="E182" s="2">
        <v>4155234.554</v>
      </c>
      <c r="F182" s="3">
        <v>234787.55649230769</v>
      </c>
      <c r="G182" cm="1">
        <f t="array" ref="G182">INDEX(Лист2!C:C, MATCH(1, (Лист1!A182=Лист2!A:A) * (Лист1!B182=Лист2!B:B), 0))</f>
        <v>36</v>
      </c>
      <c r="H182" cm="1">
        <f t="array" ref="H182">INDEX(Лист2!D:D, MATCH(1, (Лист1!A182=Лист2!A:A) * (Лист1!B182=Лист2!B:B), 0))</f>
        <v>4384</v>
      </c>
      <c r="I182" cm="1">
        <f t="array" ref="I182">INDEX(Лист2!E:E, MATCH(1, (Лист1!A182=Лист2!A:A) * (Лист1!B182=Лист2!B:B), 0))</f>
        <v>4025</v>
      </c>
      <c r="J182" t="str">
        <f>Table2[[#This Row],[Дата]] &amp; _xlfn.SINGLE(Table2[Территория])</f>
        <v>43957Волгоград</v>
      </c>
    </row>
    <row r="183" spans="1:10" ht="14.25" customHeight="1" x14ac:dyDescent="0.2">
      <c r="A183" s="15">
        <v>43974</v>
      </c>
      <c r="B183" s="4" t="s">
        <v>16</v>
      </c>
      <c r="C183" s="4">
        <v>89556</v>
      </c>
      <c r="D183" s="4">
        <v>7173117</v>
      </c>
      <c r="E183" s="4">
        <v>6068194.523</v>
      </c>
      <c r="F183" s="5">
        <v>139983.69019999998</v>
      </c>
      <c r="G183" cm="1">
        <f t="array" ref="G183">INDEX(Лист2!C:C, MATCH(1, (Лист1!A183=Лист2!A:A) * (Лист1!B183=Лист2!B:B), 0))</f>
        <v>36</v>
      </c>
      <c r="H183" cm="1">
        <f t="array" ref="H183">INDEX(Лист2!D:D, MATCH(1, (Лист1!A183=Лист2!A:A) * (Лист1!B183=Лист2!B:B), 0))</f>
        <v>5651</v>
      </c>
      <c r="I183" cm="1">
        <f t="array" ref="I183">INDEX(Лист2!E:E, MATCH(1, (Лист1!A183=Лист2!A:A) * (Лист1!B183=Лист2!B:B), 0))</f>
        <v>5212</v>
      </c>
      <c r="J183" t="str">
        <f>Table2[[#This Row],[Дата]] &amp; _xlfn.SINGLE(Table2[Территория])</f>
        <v>43974Волгоград</v>
      </c>
    </row>
    <row r="184" spans="1:10" ht="14.25" customHeight="1" x14ac:dyDescent="0.2">
      <c r="A184" s="14">
        <v>43979</v>
      </c>
      <c r="B184" s="2" t="s">
        <v>15</v>
      </c>
      <c r="C184" s="2">
        <v>364638</v>
      </c>
      <c r="D184" s="2">
        <v>37947688.5</v>
      </c>
      <c r="E184" s="2">
        <v>27829971.363000002</v>
      </c>
      <c r="F184" s="3">
        <v>628647.33076923073</v>
      </c>
      <c r="G184" cm="1">
        <f t="array" ref="G184">INDEX(Лист2!C:C, MATCH(1, (Лист1!A184=Лист2!A:A) * (Лист1!B184=Лист2!B:B), 0))</f>
        <v>124</v>
      </c>
      <c r="H184" cm="1">
        <f t="array" ref="H184">INDEX(Лист2!D:D, MATCH(1, (Лист1!A184=Лист2!A:A) * (Лист1!B184=Лист2!B:B), 0))</f>
        <v>20868</v>
      </c>
      <c r="I184" cm="1">
        <f t="array" ref="I184">INDEX(Лист2!E:E, MATCH(1, (Лист1!A184=Лист2!A:A) * (Лист1!B184=Лист2!B:B), 0))</f>
        <v>19342</v>
      </c>
      <c r="J184" t="str">
        <f>Table2[[#This Row],[Дата]] &amp; _xlfn.SINGLE(Table2[Территория])</f>
        <v>43979Санкт-Петербург Север</v>
      </c>
    </row>
    <row r="185" spans="1:10" ht="14.25" customHeight="1" x14ac:dyDescent="0.2">
      <c r="A185" s="15">
        <v>43976</v>
      </c>
      <c r="B185" s="4" t="s">
        <v>16</v>
      </c>
      <c r="C185" s="4">
        <v>66316.5</v>
      </c>
      <c r="D185" s="4">
        <v>5704650</v>
      </c>
      <c r="E185" s="4">
        <v>4375924.2359999996</v>
      </c>
      <c r="F185" s="5">
        <v>135246.95929230767</v>
      </c>
      <c r="G185" cm="1">
        <f t="array" ref="G185">INDEX(Лист2!C:C, MATCH(1, (Лист1!A185=Лист2!A:A) * (Лист1!B185=Лист2!B:B), 0))</f>
        <v>36</v>
      </c>
      <c r="H185" cm="1">
        <f t="array" ref="H185">INDEX(Лист2!D:D, MATCH(1, (Лист1!A185=Лист2!A:A) * (Лист1!B185=Лист2!B:B), 0))</f>
        <v>4641</v>
      </c>
      <c r="I185" cm="1">
        <f t="array" ref="I185">INDEX(Лист2!E:E, MATCH(1, (Лист1!A185=Лист2!A:A) * (Лист1!B185=Лист2!B:B), 0))</f>
        <v>4274</v>
      </c>
      <c r="J185" t="str">
        <f>Table2[[#This Row],[Дата]] &amp; _xlfn.SINGLE(Table2[Территория])</f>
        <v>43976Волгоград</v>
      </c>
    </row>
    <row r="186" spans="1:10" ht="14.25" customHeight="1" x14ac:dyDescent="0.2">
      <c r="A186" s="14">
        <v>43951</v>
      </c>
      <c r="B186" s="2" t="s">
        <v>16</v>
      </c>
      <c r="C186" s="2">
        <v>78235.5</v>
      </c>
      <c r="D186" s="2">
        <v>6819594</v>
      </c>
      <c r="E186" s="2">
        <v>5260171.5349999992</v>
      </c>
      <c r="F186" s="3">
        <v>70931.816676923074</v>
      </c>
      <c r="G186" cm="1">
        <f t="array" ref="G186">INDEX(Лист2!C:C, MATCH(1, (Лист1!A186=Лист2!A:A) * (Лист1!B186=Лист2!B:B), 0))</f>
        <v>36</v>
      </c>
      <c r="H186" cm="1">
        <f t="array" ref="H186">INDEX(Лист2!D:D, MATCH(1, (Лист1!A186=Лист2!A:A) * (Лист1!B186=Лист2!B:B), 0))</f>
        <v>5143</v>
      </c>
      <c r="I186" cm="1">
        <f t="array" ref="I186">INDEX(Лист2!E:E, MATCH(1, (Лист1!A186=Лист2!A:A) * (Лист1!B186=Лист2!B:B), 0))</f>
        <v>4715</v>
      </c>
      <c r="J186" t="str">
        <f>Table2[[#This Row],[Дата]] &amp; _xlfn.SINGLE(Table2[Территория])</f>
        <v>43951Волгоград</v>
      </c>
    </row>
    <row r="187" spans="1:10" ht="14.25" customHeight="1" x14ac:dyDescent="0.2">
      <c r="A187" s="15">
        <v>43961</v>
      </c>
      <c r="B187" s="4" t="s">
        <v>16</v>
      </c>
      <c r="C187" s="4">
        <v>88311</v>
      </c>
      <c r="D187" s="4">
        <v>7726069.5</v>
      </c>
      <c r="E187" s="4">
        <v>5922893.7209999999</v>
      </c>
      <c r="F187" s="5">
        <v>161614.12454615385</v>
      </c>
      <c r="G187" cm="1">
        <f t="array" ref="G187">INDEX(Лист2!C:C, MATCH(1, (Лист1!A187=Лист2!A:A) * (Лист1!B187=Лист2!B:B), 0))</f>
        <v>36</v>
      </c>
      <c r="H187" cm="1">
        <f t="array" ref="H187">INDEX(Лист2!D:D, MATCH(1, (Лист1!A187=Лист2!A:A) * (Лист1!B187=Лист2!B:B), 0))</f>
        <v>5746</v>
      </c>
      <c r="I187" cm="1">
        <f t="array" ref="I187">INDEX(Лист2!E:E, MATCH(1, (Лист1!A187=Лист2!A:A) * (Лист1!B187=Лист2!B:B), 0))</f>
        <v>5277</v>
      </c>
      <c r="J187" t="str">
        <f>Table2[[#This Row],[Дата]] &amp; _xlfn.SINGLE(Table2[Территория])</f>
        <v>43961Волгоград</v>
      </c>
    </row>
    <row r="188" spans="1:10" ht="14.25" customHeight="1" x14ac:dyDescent="0.2">
      <c r="A188" s="14">
        <v>43959</v>
      </c>
      <c r="B188" s="2" t="s">
        <v>16</v>
      </c>
      <c r="C188" s="2">
        <v>61804.5</v>
      </c>
      <c r="D188" s="2">
        <v>5365708.5</v>
      </c>
      <c r="E188" s="2">
        <v>4091691.3249999997</v>
      </c>
      <c r="F188" s="3">
        <v>232169.67161538458</v>
      </c>
      <c r="G188" cm="1">
        <f t="array" ref="G188">INDEX(Лист2!C:C, MATCH(1, (Лист1!A188=Лист2!A:A) * (Лист1!B188=Лист2!B:B), 0))</f>
        <v>36</v>
      </c>
      <c r="H188" cm="1">
        <f t="array" ref="H188">INDEX(Лист2!D:D, MATCH(1, (Лист1!A188=Лист2!A:A) * (Лист1!B188=Лист2!B:B), 0))</f>
        <v>4199</v>
      </c>
      <c r="I188" cm="1">
        <f t="array" ref="I188">INDEX(Лист2!E:E, MATCH(1, (Лист1!A188=Лист2!A:A) * (Лист1!B188=Лист2!B:B), 0))</f>
        <v>3867</v>
      </c>
      <c r="J188" t="str">
        <f>Table2[[#This Row],[Дата]] &amp; _xlfn.SINGLE(Table2[Территория])</f>
        <v>43959Волгоград</v>
      </c>
    </row>
    <row r="189" spans="1:10" ht="14.25" customHeight="1" x14ac:dyDescent="0.2">
      <c r="A189" s="15">
        <v>43958</v>
      </c>
      <c r="B189" s="4" t="s">
        <v>16</v>
      </c>
      <c r="C189" s="4">
        <v>71067</v>
      </c>
      <c r="D189" s="4">
        <v>6175837.5</v>
      </c>
      <c r="E189" s="4">
        <v>4747959.6140000001</v>
      </c>
      <c r="F189" s="5">
        <v>157793.27424615383</v>
      </c>
      <c r="G189" cm="1">
        <f t="array" ref="G189">INDEX(Лист2!C:C, MATCH(1, (Лист1!A189=Лист2!A:A) * (Лист1!B189=Лист2!B:B), 0))</f>
        <v>36</v>
      </c>
      <c r="H189" cm="1">
        <f t="array" ref="H189">INDEX(Лист2!D:D, MATCH(1, (Лист1!A189=Лист2!A:A) * (Лист1!B189=Лист2!B:B), 0))</f>
        <v>4826</v>
      </c>
      <c r="I189" cm="1">
        <f t="array" ref="I189">INDEX(Лист2!E:E, MATCH(1, (Лист1!A189=Лист2!A:A) * (Лист1!B189=Лист2!B:B), 0))</f>
        <v>4426</v>
      </c>
      <c r="J189" t="str">
        <f>Table2[[#This Row],[Дата]] &amp; _xlfn.SINGLE(Table2[Территория])</f>
        <v>43958Волгоград</v>
      </c>
    </row>
    <row r="190" spans="1:10" ht="14.25" customHeight="1" x14ac:dyDescent="0.2">
      <c r="A190" s="14">
        <v>43975</v>
      </c>
      <c r="B190" s="2" t="s">
        <v>16</v>
      </c>
      <c r="C190" s="2">
        <v>74649</v>
      </c>
      <c r="D190" s="2">
        <v>6098236.5</v>
      </c>
      <c r="E190" s="2">
        <v>5042435.841</v>
      </c>
      <c r="F190" s="3">
        <v>156805.83461538461</v>
      </c>
      <c r="G190" cm="1">
        <f t="array" ref="G190">INDEX(Лист2!C:C, MATCH(1, (Лист1!A190=Лист2!A:A) * (Лист1!B190=Лист2!B:B), 0))</f>
        <v>36</v>
      </c>
      <c r="H190" cm="1">
        <f t="array" ref="H190">INDEX(Лист2!D:D, MATCH(1, (Лист1!A190=Лист2!A:A) * (Лист1!B190=Лист2!B:B), 0))</f>
        <v>4915</v>
      </c>
      <c r="I190" cm="1">
        <f t="array" ref="I190">INDEX(Лист2!E:E, MATCH(1, (Лист1!A190=Лист2!A:A) * (Лист1!B190=Лист2!B:B), 0))</f>
        <v>4562</v>
      </c>
      <c r="J190" t="str">
        <f>Table2[[#This Row],[Дата]] &amp; _xlfn.SINGLE(Table2[Территория])</f>
        <v>43975Волгоград</v>
      </c>
    </row>
    <row r="191" spans="1:10" ht="14.25" customHeight="1" x14ac:dyDescent="0.2">
      <c r="A191" s="15">
        <v>43967</v>
      </c>
      <c r="B191" s="4" t="s">
        <v>17</v>
      </c>
      <c r="C191" s="4">
        <v>44560.5</v>
      </c>
      <c r="D191" s="4">
        <v>4025148</v>
      </c>
      <c r="E191" s="4">
        <v>3259483.304</v>
      </c>
      <c r="F191" s="5">
        <v>145385.33866923075</v>
      </c>
      <c r="G191" cm="1">
        <f t="array" ref="G191">INDEX(Лист2!C:C, MATCH(1, (Лист1!A191=Лист2!A:A) * (Лист1!B191=Лист2!B:B), 0))</f>
        <v>21</v>
      </c>
      <c r="H191" cm="1">
        <f t="array" ref="H191">INDEX(Лист2!D:D, MATCH(1, (Лист1!A191=Лист2!A:A) * (Лист1!B191=Лист2!B:B), 0))</f>
        <v>2427</v>
      </c>
      <c r="I191" cm="1">
        <f t="array" ref="I191">INDEX(Лист2!E:E, MATCH(1, (Лист1!A191=Лист2!A:A) * (Лист1!B191=Лист2!B:B), 0))</f>
        <v>2213</v>
      </c>
      <c r="J191" t="str">
        <f>Table2[[#This Row],[Дата]] &amp; _xlfn.SINGLE(Table2[Территория])</f>
        <v>43967Казань</v>
      </c>
    </row>
    <row r="192" spans="1:10" ht="14.25" customHeight="1" x14ac:dyDescent="0.2">
      <c r="A192" s="14">
        <v>43970</v>
      </c>
      <c r="B192" s="2" t="s">
        <v>17</v>
      </c>
      <c r="C192" s="2">
        <v>38250</v>
      </c>
      <c r="D192" s="2">
        <v>3552937.5</v>
      </c>
      <c r="E192" s="2">
        <v>2795344.17</v>
      </c>
      <c r="F192" s="3">
        <v>245048.26007692309</v>
      </c>
      <c r="G192" cm="1">
        <f t="array" ref="G192">INDEX(Лист2!C:C, MATCH(1, (Лист1!A192=Лист2!A:A) * (Лист1!B192=Лист2!B:B), 0))</f>
        <v>21</v>
      </c>
      <c r="H192" cm="1">
        <f t="array" ref="H192">INDEX(Лист2!D:D, MATCH(1, (Лист1!A192=Лист2!A:A) * (Лист1!B192=Лист2!B:B), 0))</f>
        <v>2245</v>
      </c>
      <c r="I192" cm="1">
        <f t="array" ref="I192">INDEX(Лист2!E:E, MATCH(1, (Лист1!A192=Лист2!A:A) * (Лист1!B192=Лист2!B:B), 0))</f>
        <v>2053</v>
      </c>
      <c r="J192" t="str">
        <f>Table2[[#This Row],[Дата]] &amp; _xlfn.SINGLE(Table2[Территория])</f>
        <v>43970Казань</v>
      </c>
    </row>
    <row r="193" spans="1:10" ht="14.25" customHeight="1" x14ac:dyDescent="0.2">
      <c r="A193" s="15">
        <v>43968</v>
      </c>
      <c r="B193" s="4" t="s">
        <v>17</v>
      </c>
      <c r="C193" s="4">
        <v>34830</v>
      </c>
      <c r="D193" s="4">
        <v>3191155.5</v>
      </c>
      <c r="E193" s="4">
        <v>2528990.5839999998</v>
      </c>
      <c r="F193" s="5">
        <v>292821.22307692311</v>
      </c>
      <c r="G193" cm="1">
        <f t="array" ref="G193">INDEX(Лист2!C:C, MATCH(1, (Лист1!A193=Лист2!A:A) * (Лист1!B193=Лист2!B:B), 0))</f>
        <v>21</v>
      </c>
      <c r="H193" cm="1">
        <f t="array" ref="H193">INDEX(Лист2!D:D, MATCH(1, (Лист1!A193=Лист2!A:A) * (Лист1!B193=Лист2!B:B), 0))</f>
        <v>2054</v>
      </c>
      <c r="I193" cm="1">
        <f t="array" ref="I193">INDEX(Лист2!E:E, MATCH(1, (Лист1!A193=Лист2!A:A) * (Лист1!B193=Лист2!B:B), 0))</f>
        <v>1883</v>
      </c>
      <c r="J193" t="str">
        <f>Table2[[#This Row],[Дата]] &amp; _xlfn.SINGLE(Table2[Территория])</f>
        <v>43968Казань</v>
      </c>
    </row>
    <row r="194" spans="1:10" ht="14.25" customHeight="1" x14ac:dyDescent="0.2">
      <c r="A194" s="14">
        <v>43960</v>
      </c>
      <c r="B194" s="2" t="s">
        <v>17</v>
      </c>
      <c r="C194" s="2">
        <v>32239.5</v>
      </c>
      <c r="D194" s="2">
        <v>3084892.5</v>
      </c>
      <c r="E194" s="2">
        <v>2384575.3629999999</v>
      </c>
      <c r="F194" s="3">
        <v>184346.05176923078</v>
      </c>
      <c r="G194" cm="1">
        <f t="array" ref="G194">INDEX(Лист2!C:C, MATCH(1, (Лист1!A194=Лист2!A:A) * (Лист1!B194=Лист2!B:B), 0))</f>
        <v>21</v>
      </c>
      <c r="H194" cm="1">
        <f t="array" ref="H194">INDEX(Лист2!D:D, MATCH(1, (Лист1!A194=Лист2!A:A) * (Лист1!B194=Лист2!B:B), 0))</f>
        <v>1891</v>
      </c>
      <c r="I194" cm="1">
        <f t="array" ref="I194">INDEX(Лист2!E:E, MATCH(1, (Лист1!A194=Лист2!A:A) * (Лист1!B194=Лист2!B:B), 0))</f>
        <v>1709</v>
      </c>
      <c r="J194" t="str">
        <f>Table2[[#This Row],[Дата]] &amp; _xlfn.SINGLE(Table2[Территория])</f>
        <v>43960Казань</v>
      </c>
    </row>
    <row r="195" spans="1:10" ht="14.25" customHeight="1" x14ac:dyDescent="0.2">
      <c r="A195" s="15">
        <v>43955</v>
      </c>
      <c r="B195" s="4" t="s">
        <v>17</v>
      </c>
      <c r="C195" s="4">
        <v>30780</v>
      </c>
      <c r="D195" s="4">
        <v>2817853.5</v>
      </c>
      <c r="E195" s="4">
        <v>2169377.2250000001</v>
      </c>
      <c r="F195" s="5">
        <v>215836.18461538458</v>
      </c>
      <c r="G195" cm="1">
        <f t="array" ref="G195">INDEX(Лист2!C:C, MATCH(1, (Лист1!A195=Лист2!A:A) * (Лист1!B195=Лист2!B:B), 0))</f>
        <v>20</v>
      </c>
      <c r="H195" cm="1">
        <f t="array" ref="H195">INDEX(Лист2!D:D, MATCH(1, (Лист1!A195=Лист2!A:A) * (Лист1!B195=Лист2!B:B), 0))</f>
        <v>1804</v>
      </c>
      <c r="I195" cm="1">
        <f t="array" ref="I195">INDEX(Лист2!E:E, MATCH(1, (Лист1!A195=Лист2!A:A) * (Лист1!B195=Лист2!B:B), 0))</f>
        <v>1638</v>
      </c>
      <c r="J195" t="str">
        <f>Table2[[#This Row],[Дата]] &amp; _xlfn.SINGLE(Table2[Территория])</f>
        <v>43955Казань</v>
      </c>
    </row>
    <row r="196" spans="1:10" ht="14.25" customHeight="1" x14ac:dyDescent="0.2">
      <c r="A196" s="14">
        <v>43950</v>
      </c>
      <c r="B196" s="2" t="s">
        <v>17</v>
      </c>
      <c r="C196" s="2">
        <v>29142</v>
      </c>
      <c r="D196" s="2">
        <v>2627595</v>
      </c>
      <c r="E196" s="2">
        <v>2033299.2799999998</v>
      </c>
      <c r="F196" s="3">
        <v>202681.39594615382</v>
      </c>
      <c r="G196" cm="1">
        <f t="array" ref="G196">INDEX(Лист2!C:C, MATCH(1, (Лист1!A196=Лист2!A:A) * (Лист1!B196=Лист2!B:B), 0))</f>
        <v>19</v>
      </c>
      <c r="H196" cm="1">
        <f t="array" ref="H196">INDEX(Лист2!D:D, MATCH(1, (Лист1!A196=Лист2!A:A) * (Лист1!B196=Лист2!B:B), 0))</f>
        <v>1676</v>
      </c>
      <c r="I196" cm="1">
        <f t="array" ref="I196">INDEX(Лист2!E:E, MATCH(1, (Лист1!A196=Лист2!A:A) * (Лист1!B196=Лист2!B:B), 0))</f>
        <v>1516</v>
      </c>
      <c r="J196" t="str">
        <f>Table2[[#This Row],[Дата]] &amp; _xlfn.SINGLE(Table2[Территория])</f>
        <v>43950Казань</v>
      </c>
    </row>
    <row r="197" spans="1:10" ht="14.25" customHeight="1" x14ac:dyDescent="0.2">
      <c r="A197" s="15">
        <v>43953</v>
      </c>
      <c r="B197" s="4" t="s">
        <v>17</v>
      </c>
      <c r="C197" s="4">
        <v>26428.5</v>
      </c>
      <c r="D197" s="4">
        <v>2470465.5</v>
      </c>
      <c r="E197" s="4">
        <v>1911613.1440000001</v>
      </c>
      <c r="F197" s="5">
        <v>187667.93086153845</v>
      </c>
      <c r="G197" cm="1">
        <f t="array" ref="G197">INDEX(Лист2!C:C, MATCH(1, (Лист1!A197=Лист2!A:A) * (Лист1!B197=Лист2!B:B), 0))</f>
        <v>20</v>
      </c>
      <c r="H197" cm="1">
        <f t="array" ref="H197">INDEX(Лист2!D:D, MATCH(1, (Лист1!A197=Лист2!A:A) * (Лист1!B197=Лист2!B:B), 0))</f>
        <v>1613</v>
      </c>
      <c r="I197" cm="1">
        <f t="array" ref="I197">INDEX(Лист2!E:E, MATCH(1, (Лист1!A197=Лист2!A:A) * (Лист1!B197=Лист2!B:B), 0))</f>
        <v>1457</v>
      </c>
      <c r="J197" t="str">
        <f>Table2[[#This Row],[Дата]] &amp; _xlfn.SINGLE(Table2[Территория])</f>
        <v>43953Казань</v>
      </c>
    </row>
    <row r="198" spans="1:10" ht="14.25" customHeight="1" x14ac:dyDescent="0.2">
      <c r="A198" s="14">
        <v>43977</v>
      </c>
      <c r="B198" s="2" t="s">
        <v>17</v>
      </c>
      <c r="C198" s="2">
        <v>40744.5</v>
      </c>
      <c r="D198" s="2">
        <v>3700311</v>
      </c>
      <c r="E198" s="2">
        <v>2861069.8419999997</v>
      </c>
      <c r="F198" s="3">
        <v>170303.62015384613</v>
      </c>
      <c r="G198" cm="1">
        <f t="array" ref="G198">INDEX(Лист2!C:C, MATCH(1, (Лист1!A198=Лист2!A:A) * (Лист1!B198=Лист2!B:B), 0))</f>
        <v>21</v>
      </c>
      <c r="H198" cm="1">
        <f t="array" ref="H198">INDEX(Лист2!D:D, MATCH(1, (Лист1!A198=Лист2!A:A) * (Лист1!B198=Лист2!B:B), 0))</f>
        <v>2418</v>
      </c>
      <c r="I198" cm="1">
        <f t="array" ref="I198">INDEX(Лист2!E:E, MATCH(1, (Лист1!A198=Лист2!A:A) * (Лист1!B198=Лист2!B:B), 0))</f>
        <v>2215</v>
      </c>
      <c r="J198" t="str">
        <f>Table2[[#This Row],[Дата]] &amp; _xlfn.SINGLE(Table2[Территория])</f>
        <v>43977Казань</v>
      </c>
    </row>
    <row r="199" spans="1:10" ht="14.25" customHeight="1" x14ac:dyDescent="0.2">
      <c r="A199" s="15">
        <v>43952</v>
      </c>
      <c r="B199" s="4" t="s">
        <v>17</v>
      </c>
      <c r="C199" s="4">
        <v>46620</v>
      </c>
      <c r="D199" s="4">
        <v>4293241.5</v>
      </c>
      <c r="E199" s="4">
        <v>3389723.9589999998</v>
      </c>
      <c r="F199" s="5">
        <v>329717.03827692306</v>
      </c>
      <c r="G199" cm="1">
        <f t="array" ref="G199">INDEX(Лист2!C:C, MATCH(1, (Лист1!A199=Лист2!A:A) * (Лист1!B199=Лист2!B:B), 0))</f>
        <v>20</v>
      </c>
      <c r="H199" cm="1">
        <f t="array" ref="H199">INDEX(Лист2!D:D, MATCH(1, (Лист1!A199=Лист2!A:A) * (Лист1!B199=Лист2!B:B), 0))</f>
        <v>2468</v>
      </c>
      <c r="I199" cm="1">
        <f t="array" ref="I199">INDEX(Лист2!E:E, MATCH(1, (Лист1!A199=Лист2!A:A) * (Лист1!B199=Лист2!B:B), 0))</f>
        <v>2221</v>
      </c>
      <c r="J199" t="str">
        <f>Table2[[#This Row],[Дата]] &amp; _xlfn.SINGLE(Table2[Территория])</f>
        <v>43952Казань</v>
      </c>
    </row>
    <row r="200" spans="1:10" ht="14.25" customHeight="1" x14ac:dyDescent="0.2">
      <c r="A200" s="14">
        <v>43963</v>
      </c>
      <c r="B200" s="2" t="s">
        <v>17</v>
      </c>
      <c r="C200" s="2">
        <v>32419.5</v>
      </c>
      <c r="D200" s="2">
        <v>3080614.5</v>
      </c>
      <c r="E200" s="2">
        <v>2363955.7909999997</v>
      </c>
      <c r="F200" s="3">
        <v>200042.36143846155</v>
      </c>
      <c r="G200" cm="1">
        <f t="array" ref="G200">INDEX(Лист2!C:C, MATCH(1, (Лист1!A200=Лист2!A:A) * (Лист1!B200=Лист2!B:B), 0))</f>
        <v>21</v>
      </c>
      <c r="H200" cm="1">
        <f t="array" ref="H200">INDEX(Лист2!D:D, MATCH(1, (Лист1!A200=Лист2!A:A) * (Лист1!B200=Лист2!B:B), 0))</f>
        <v>1926</v>
      </c>
      <c r="I200" cm="1">
        <f t="array" ref="I200">INDEX(Лист2!E:E, MATCH(1, (Лист1!A200=Лист2!A:A) * (Лист1!B200=Лист2!B:B), 0))</f>
        <v>1745</v>
      </c>
      <c r="J200" t="str">
        <f>Table2[[#This Row],[Дата]] &amp; _xlfn.SINGLE(Table2[Территория])</f>
        <v>43963Казань</v>
      </c>
    </row>
    <row r="201" spans="1:10" ht="14.25" customHeight="1" x14ac:dyDescent="0.2">
      <c r="A201" s="15">
        <v>43972</v>
      </c>
      <c r="B201" s="4" t="s">
        <v>17</v>
      </c>
      <c r="C201" s="4">
        <v>40819.5</v>
      </c>
      <c r="D201" s="4">
        <v>3810394.5</v>
      </c>
      <c r="E201" s="4">
        <v>3046897.7940000002</v>
      </c>
      <c r="F201" s="5">
        <v>144594.40769230769</v>
      </c>
      <c r="G201" cm="1">
        <f t="array" ref="G201">INDEX(Лист2!C:C, MATCH(1, (Лист1!A201=Лист2!A:A) * (Лист1!B201=Лист2!B:B), 0))</f>
        <v>21</v>
      </c>
      <c r="H201" cm="1">
        <f t="array" ref="H201">INDEX(Лист2!D:D, MATCH(1, (Лист1!A201=Лист2!A:A) * (Лист1!B201=Лист2!B:B), 0))</f>
        <v>2335</v>
      </c>
      <c r="I201" cm="1">
        <f t="array" ref="I201">INDEX(Лист2!E:E, MATCH(1, (Лист1!A201=Лист2!A:A) * (Лист1!B201=Лист2!B:B), 0))</f>
        <v>2126</v>
      </c>
      <c r="J201" t="str">
        <f>Table2[[#This Row],[Дата]] &amp; _xlfn.SINGLE(Table2[Территория])</f>
        <v>43972Казань</v>
      </c>
    </row>
    <row r="202" spans="1:10" ht="14.25" customHeight="1" x14ac:dyDescent="0.2">
      <c r="A202" s="14">
        <v>43971</v>
      </c>
      <c r="B202" s="2" t="s">
        <v>17</v>
      </c>
      <c r="C202" s="2">
        <v>41391</v>
      </c>
      <c r="D202" s="2">
        <v>3918987</v>
      </c>
      <c r="E202" s="2">
        <v>3141103.9569999999</v>
      </c>
      <c r="F202" s="3">
        <v>205451.17950769232</v>
      </c>
      <c r="G202" cm="1">
        <f t="array" ref="G202">INDEX(Лист2!C:C, MATCH(1, (Лист1!A202=Лист2!A:A) * (Лист1!B202=Лист2!B:B), 0))</f>
        <v>21</v>
      </c>
      <c r="H202" cm="1">
        <f t="array" ref="H202">INDEX(Лист2!D:D, MATCH(1, (Лист1!A202=Лист2!A:A) * (Лист1!B202=Лист2!B:B), 0))</f>
        <v>2410</v>
      </c>
      <c r="I202" cm="1">
        <f t="array" ref="I202">INDEX(Лист2!E:E, MATCH(1, (Лист1!A202=Лист2!A:A) * (Лист1!B202=Лист2!B:B), 0))</f>
        <v>2202</v>
      </c>
      <c r="J202" t="str">
        <f>Table2[[#This Row],[Дата]] &amp; _xlfn.SINGLE(Table2[Территория])</f>
        <v>43971Казань</v>
      </c>
    </row>
    <row r="203" spans="1:10" ht="14.25" customHeight="1" x14ac:dyDescent="0.2">
      <c r="A203" s="15">
        <v>43956</v>
      </c>
      <c r="B203" s="4" t="s">
        <v>17</v>
      </c>
      <c r="C203" s="4">
        <v>29482.5</v>
      </c>
      <c r="D203" s="4">
        <v>2648688</v>
      </c>
      <c r="E203" s="4">
        <v>2021918.12</v>
      </c>
      <c r="F203" s="5">
        <v>219587.1531846154</v>
      </c>
      <c r="G203" cm="1">
        <f t="array" ref="G203">INDEX(Лист2!C:C, MATCH(1, (Лист1!A203=Лист2!A:A) * (Лист1!B203=Лист2!B:B), 0))</f>
        <v>20</v>
      </c>
      <c r="H203" cm="1">
        <f t="array" ref="H203">INDEX(Лист2!D:D, MATCH(1, (Лист1!A203=Лист2!A:A) * (Лист1!B203=Лист2!B:B), 0))</f>
        <v>1757</v>
      </c>
      <c r="I203" cm="1">
        <f t="array" ref="I203">INDEX(Лист2!E:E, MATCH(1, (Лист1!A203=Лист2!A:A) * (Лист1!B203=Лист2!B:B), 0))</f>
        <v>1596</v>
      </c>
      <c r="J203" t="str">
        <f>Table2[[#This Row],[Дата]] &amp; _xlfn.SINGLE(Table2[Территория])</f>
        <v>43956Казань</v>
      </c>
    </row>
    <row r="204" spans="1:10" ht="14.25" customHeight="1" x14ac:dyDescent="0.2">
      <c r="A204" s="14">
        <v>43949</v>
      </c>
      <c r="B204" s="2" t="s">
        <v>17</v>
      </c>
      <c r="C204" s="2">
        <v>32181</v>
      </c>
      <c r="D204" s="2">
        <v>2863600.5</v>
      </c>
      <c r="E204" s="2">
        <v>2246478.6170000001</v>
      </c>
      <c r="F204" s="3">
        <v>140503.93076923076</v>
      </c>
      <c r="G204" cm="1">
        <f t="array" ref="G204">INDEX(Лист2!C:C, MATCH(1, (Лист1!A204=Лист2!A:A) * (Лист1!B204=Лист2!B:B), 0))</f>
        <v>19</v>
      </c>
      <c r="H204" cm="1">
        <f t="array" ref="H204">INDEX(Лист2!D:D, MATCH(1, (Лист1!A204=Лист2!A:A) * (Лист1!B204=Лист2!B:B), 0))</f>
        <v>1846</v>
      </c>
      <c r="I204" cm="1">
        <f t="array" ref="I204">INDEX(Лист2!E:E, MATCH(1, (Лист1!A204=Лист2!A:A) * (Лист1!B204=Лист2!B:B), 0))</f>
        <v>1681</v>
      </c>
      <c r="J204" t="str">
        <f>Table2[[#This Row],[Дата]] &amp; _xlfn.SINGLE(Table2[Территория])</f>
        <v>43949Казань</v>
      </c>
    </row>
    <row r="205" spans="1:10" ht="14.25" customHeight="1" x14ac:dyDescent="0.2">
      <c r="A205" s="15">
        <v>43964</v>
      </c>
      <c r="B205" s="4" t="s">
        <v>17</v>
      </c>
      <c r="C205" s="4">
        <v>35535</v>
      </c>
      <c r="D205" s="4">
        <v>3288069</v>
      </c>
      <c r="E205" s="4">
        <v>2580984.0299999998</v>
      </c>
      <c r="F205" s="5">
        <v>208081.82515384615</v>
      </c>
      <c r="G205" cm="1">
        <f t="array" ref="G205">INDEX(Лист2!C:C, MATCH(1, (Лист1!A205=Лист2!A:A) * (Лист1!B205=Лист2!B:B), 0))</f>
        <v>21</v>
      </c>
      <c r="H205" cm="1">
        <f t="array" ref="H205">INDEX(Лист2!D:D, MATCH(1, (Лист1!A205=Лист2!A:A) * (Лист1!B205=Лист2!B:B), 0))</f>
        <v>2061</v>
      </c>
      <c r="I205" cm="1">
        <f t="array" ref="I205">INDEX(Лист2!E:E, MATCH(1, (Лист1!A205=Лист2!A:A) * (Лист1!B205=Лист2!B:B), 0))</f>
        <v>1876</v>
      </c>
      <c r="J205" t="str">
        <f>Table2[[#This Row],[Дата]] &amp; _xlfn.SINGLE(Table2[Территория])</f>
        <v>43964Казань</v>
      </c>
    </row>
    <row r="206" spans="1:10" ht="14.25" customHeight="1" x14ac:dyDescent="0.2">
      <c r="A206" s="14">
        <v>43982</v>
      </c>
      <c r="B206" s="2" t="s">
        <v>16</v>
      </c>
      <c r="C206" s="2">
        <v>76234.5</v>
      </c>
      <c r="D206" s="2">
        <v>6500848.5</v>
      </c>
      <c r="E206" s="2">
        <v>5172874.4439999992</v>
      </c>
      <c r="F206" s="3">
        <v>60556.251538461533</v>
      </c>
      <c r="G206" cm="1">
        <f t="array" ref="G206">INDEX(Лист2!C:C, MATCH(1, (Лист1!A206=Лист2!A:A) * (Лист1!B206=Лист2!B:B), 0))</f>
        <v>37</v>
      </c>
      <c r="H206" cm="1">
        <f t="array" ref="H206">INDEX(Лист2!D:D, MATCH(1, (Лист1!A206=Лист2!A:A) * (Лист1!B206=Лист2!B:B), 0))</f>
        <v>5215</v>
      </c>
      <c r="I206" cm="1">
        <f t="array" ref="I206">INDEX(Лист2!E:E, MATCH(1, (Лист1!A206=Лист2!A:A) * (Лист1!B206=Лист2!B:B), 0))</f>
        <v>4848</v>
      </c>
      <c r="J206" t="str">
        <f>Table2[[#This Row],[Дата]] &amp; _xlfn.SINGLE(Table2[Территория])</f>
        <v>43982Волгоград</v>
      </c>
    </row>
    <row r="207" spans="1:10" ht="14.25" customHeight="1" x14ac:dyDescent="0.2">
      <c r="A207" s="15">
        <v>43954</v>
      </c>
      <c r="B207" s="4" t="s">
        <v>17</v>
      </c>
      <c r="C207" s="4">
        <v>29935.5</v>
      </c>
      <c r="D207" s="4">
        <v>2720002.5</v>
      </c>
      <c r="E207" s="4">
        <v>2102974.0010000002</v>
      </c>
      <c r="F207" s="5">
        <v>175338.6411076923</v>
      </c>
      <c r="G207" cm="1">
        <f t="array" ref="G207">INDEX(Лист2!C:C, MATCH(1, (Лист1!A207=Лист2!A:A) * (Лист1!B207=Лист2!B:B), 0))</f>
        <v>20</v>
      </c>
      <c r="H207" cm="1">
        <f t="array" ref="H207">INDEX(Лист2!D:D, MATCH(1, (Лист1!A207=Лист2!A:A) * (Лист1!B207=Лист2!B:B), 0))</f>
        <v>1716</v>
      </c>
      <c r="I207" cm="1">
        <f t="array" ref="I207">INDEX(Лист2!E:E, MATCH(1, (Лист1!A207=Лист2!A:A) * (Лист1!B207=Лист2!B:B), 0))</f>
        <v>1561</v>
      </c>
      <c r="J207" t="str">
        <f>Table2[[#This Row],[Дата]] &amp; _xlfn.SINGLE(Table2[Территория])</f>
        <v>43954Казань</v>
      </c>
    </row>
    <row r="208" spans="1:10" ht="14.25" customHeight="1" x14ac:dyDescent="0.2">
      <c r="A208" s="14">
        <v>43981</v>
      </c>
      <c r="B208" s="2" t="s">
        <v>16</v>
      </c>
      <c r="C208" s="2">
        <v>106926</v>
      </c>
      <c r="D208" s="2">
        <v>9098386.5</v>
      </c>
      <c r="E208" s="2">
        <v>7354572.0109999999</v>
      </c>
      <c r="F208" s="3">
        <v>193869.59292307691</v>
      </c>
      <c r="G208" cm="1">
        <f t="array" ref="G208">INDEX(Лист2!C:C, MATCH(1, (Лист1!A208=Лист2!A:A) * (Лист1!B208=Лист2!B:B), 0))</f>
        <v>37</v>
      </c>
      <c r="H208" cm="1">
        <f t="array" ref="H208">INDEX(Лист2!D:D, MATCH(1, (Лист1!A208=Лист2!A:A) * (Лист1!B208=Лист2!B:B), 0))</f>
        <v>6645</v>
      </c>
      <c r="I208" cm="1">
        <f t="array" ref="I208">INDEX(Лист2!E:E, MATCH(1, (Лист1!A208=Лист2!A:A) * (Лист1!B208=Лист2!B:B), 0))</f>
        <v>6122</v>
      </c>
      <c r="J208" t="str">
        <f>Table2[[#This Row],[Дата]] &amp; _xlfn.SINGLE(Table2[Территория])</f>
        <v>43981Волгоград</v>
      </c>
    </row>
    <row r="209" spans="1:10" ht="14.25" customHeight="1" x14ac:dyDescent="0.2">
      <c r="A209" s="15">
        <v>43957</v>
      </c>
      <c r="B209" s="4" t="s">
        <v>17</v>
      </c>
      <c r="C209" s="4">
        <v>30342</v>
      </c>
      <c r="D209" s="4">
        <v>2738127</v>
      </c>
      <c r="E209" s="4">
        <v>2094375.01</v>
      </c>
      <c r="F209" s="5">
        <v>174068.47879999998</v>
      </c>
      <c r="G209" cm="1">
        <f t="array" ref="G209">INDEX(Лист2!C:C, MATCH(1, (Лист1!A209=Лист2!A:A) * (Лист1!B209=Лист2!B:B), 0))</f>
        <v>20</v>
      </c>
      <c r="H209" cm="1">
        <f t="array" ref="H209">INDEX(Лист2!D:D, MATCH(1, (Лист1!A209=Лист2!A:A) * (Лист1!B209=Лист2!B:B), 0))</f>
        <v>1747</v>
      </c>
      <c r="I209" cm="1">
        <f t="array" ref="I209">INDEX(Лист2!E:E, MATCH(1, (Лист1!A209=Лист2!A:A) * (Лист1!B209=Лист2!B:B), 0))</f>
        <v>1570</v>
      </c>
      <c r="J209" t="str">
        <f>Table2[[#This Row],[Дата]] &amp; _xlfn.SINGLE(Table2[Территория])</f>
        <v>43957Казань</v>
      </c>
    </row>
    <row r="210" spans="1:10" ht="14.25" customHeight="1" x14ac:dyDescent="0.2">
      <c r="A210" s="14">
        <v>43974</v>
      </c>
      <c r="B210" s="2" t="s">
        <v>17</v>
      </c>
      <c r="C210" s="2">
        <v>42999</v>
      </c>
      <c r="D210" s="2">
        <v>3883215</v>
      </c>
      <c r="E210" s="2">
        <v>3151914.3419999997</v>
      </c>
      <c r="F210" s="3">
        <v>162279.9956153846</v>
      </c>
      <c r="G210" cm="1">
        <f t="array" ref="G210">INDEX(Лист2!C:C, MATCH(1, (Лист1!A210=Лист2!A:A) * (Лист1!B210=Лист2!B:B), 0))</f>
        <v>21</v>
      </c>
      <c r="H210" cm="1">
        <f t="array" ref="H210">INDEX(Лист2!D:D, MATCH(1, (Лист1!A210=Лист2!A:A) * (Лист1!B210=Лист2!B:B), 0))</f>
        <v>2460</v>
      </c>
      <c r="I210" cm="1">
        <f t="array" ref="I210">INDEX(Лист2!E:E, MATCH(1, (Лист1!A210=Лист2!A:A) * (Лист1!B210=Лист2!B:B), 0))</f>
        <v>2226</v>
      </c>
      <c r="J210" t="str">
        <f>Table2[[#This Row],[Дата]] &amp; _xlfn.SINGLE(Table2[Территория])</f>
        <v>43974Казань</v>
      </c>
    </row>
    <row r="211" spans="1:10" ht="14.25" customHeight="1" x14ac:dyDescent="0.2">
      <c r="A211" s="15">
        <v>43979</v>
      </c>
      <c r="B211" s="4" t="s">
        <v>16</v>
      </c>
      <c r="C211" s="4">
        <v>69945</v>
      </c>
      <c r="D211" s="4">
        <v>6101931</v>
      </c>
      <c r="E211" s="4">
        <v>4743581.9779999992</v>
      </c>
      <c r="F211" s="5">
        <v>226018.55243846151</v>
      </c>
      <c r="G211" cm="1">
        <f t="array" ref="G211">INDEX(Лист2!C:C, MATCH(1, (Лист1!A211=Лист2!A:A) * (Лист1!B211=Лист2!B:B), 0))</f>
        <v>37</v>
      </c>
      <c r="H211" cm="1">
        <f t="array" ref="H211">INDEX(Лист2!D:D, MATCH(1, (Лист1!A211=Лист2!A:A) * (Лист1!B211=Лист2!B:B), 0))</f>
        <v>4840</v>
      </c>
      <c r="I211" cm="1">
        <f t="array" ref="I211">INDEX(Лист2!E:E, MATCH(1, (Лист1!A211=Лист2!A:A) * (Лист1!B211=Лист2!B:B), 0))</f>
        <v>4475</v>
      </c>
      <c r="J211" t="str">
        <f>Table2[[#This Row],[Дата]] &amp; _xlfn.SINGLE(Table2[Территория])</f>
        <v>43979Волгоград</v>
      </c>
    </row>
    <row r="212" spans="1:10" ht="14.25" customHeight="1" x14ac:dyDescent="0.2">
      <c r="A212" s="14">
        <v>43976</v>
      </c>
      <c r="B212" s="2" t="s">
        <v>17</v>
      </c>
      <c r="C212" s="2">
        <v>38740.5</v>
      </c>
      <c r="D212" s="2">
        <v>3561655.5</v>
      </c>
      <c r="E212" s="2">
        <v>2769041.2770000002</v>
      </c>
      <c r="F212" s="3">
        <v>180495.52483076922</v>
      </c>
      <c r="G212" cm="1">
        <f t="array" ref="G212">INDEX(Лист2!C:C, MATCH(1, (Лист1!A212=Лист2!A:A) * (Лист1!B212=Лист2!B:B), 0))</f>
        <v>21</v>
      </c>
      <c r="H212" cm="1">
        <f t="array" ref="H212">INDEX(Лист2!D:D, MATCH(1, (Лист1!A212=Лист2!A:A) * (Лист1!B212=Лист2!B:B), 0))</f>
        <v>2330</v>
      </c>
      <c r="I212" cm="1">
        <f t="array" ref="I212">INDEX(Лист2!E:E, MATCH(1, (Лист1!A212=Лист2!A:A) * (Лист1!B212=Лист2!B:B), 0))</f>
        <v>2142</v>
      </c>
      <c r="J212" t="str">
        <f>Table2[[#This Row],[Дата]] &amp; _xlfn.SINGLE(Table2[Территория])</f>
        <v>43976Казань</v>
      </c>
    </row>
    <row r="213" spans="1:10" ht="14.25" customHeight="1" x14ac:dyDescent="0.2">
      <c r="A213" s="15">
        <v>43951</v>
      </c>
      <c r="B213" s="4" t="s">
        <v>17</v>
      </c>
      <c r="C213" s="4">
        <v>31231.5</v>
      </c>
      <c r="D213" s="4">
        <v>2853310.5</v>
      </c>
      <c r="E213" s="4">
        <v>2211817.6569999997</v>
      </c>
      <c r="F213" s="5">
        <v>63441.684615384613</v>
      </c>
      <c r="G213" cm="1">
        <f t="array" ref="G213">INDEX(Лист2!C:C, MATCH(1, (Лист1!A213=Лист2!A:A) * (Лист1!B213=Лист2!B:B), 0))</f>
        <v>20</v>
      </c>
      <c r="H213" cm="1">
        <f t="array" ref="H213">INDEX(Лист2!D:D, MATCH(1, (Лист1!A213=Лист2!A:A) * (Лист1!B213=Лист2!B:B), 0))</f>
        <v>1756</v>
      </c>
      <c r="I213" cm="1">
        <f t="array" ref="I213">INDEX(Лист2!E:E, MATCH(1, (Лист1!A213=Лист2!A:A) * (Лист1!B213=Лист2!B:B), 0))</f>
        <v>1586</v>
      </c>
      <c r="J213" t="str">
        <f>Table2[[#This Row],[Дата]] &amp; _xlfn.SINGLE(Table2[Территория])</f>
        <v>43951Казань</v>
      </c>
    </row>
    <row r="214" spans="1:10" ht="14.25" customHeight="1" x14ac:dyDescent="0.2">
      <c r="A214" s="14">
        <v>43961</v>
      </c>
      <c r="B214" s="2" t="s">
        <v>17</v>
      </c>
      <c r="C214" s="2">
        <v>37489.5</v>
      </c>
      <c r="D214" s="2">
        <v>3549097.5</v>
      </c>
      <c r="E214" s="2">
        <v>2745646.9479999999</v>
      </c>
      <c r="F214" s="3">
        <v>258287.05384615384</v>
      </c>
      <c r="G214" cm="1">
        <f t="array" ref="G214">INDEX(Лист2!C:C, MATCH(1, (Лист1!A214=Лист2!A:A) * (Лист1!B214=Лист2!B:B), 0))</f>
        <v>21</v>
      </c>
      <c r="H214" cm="1">
        <f t="array" ref="H214">INDEX(Лист2!D:D, MATCH(1, (Лист1!A214=Лист2!A:A) * (Лист1!B214=Лист2!B:B), 0))</f>
        <v>2120</v>
      </c>
      <c r="I214" cm="1">
        <f t="array" ref="I214">INDEX(Лист2!E:E, MATCH(1, (Лист1!A214=Лист2!A:A) * (Лист1!B214=Лист2!B:B), 0))</f>
        <v>1921</v>
      </c>
      <c r="J214" t="str">
        <f>Table2[[#This Row],[Дата]] &amp; _xlfn.SINGLE(Table2[Территория])</f>
        <v>43961Казань</v>
      </c>
    </row>
    <row r="215" spans="1:10" ht="14.25" customHeight="1" x14ac:dyDescent="0.2">
      <c r="A215" s="15">
        <v>43959</v>
      </c>
      <c r="B215" s="4" t="s">
        <v>17</v>
      </c>
      <c r="C215" s="4">
        <v>34399.5</v>
      </c>
      <c r="D215" s="4">
        <v>3201358.5</v>
      </c>
      <c r="E215" s="4">
        <v>2481896.3339999998</v>
      </c>
      <c r="F215" s="5">
        <v>156377.12456923077</v>
      </c>
      <c r="G215" cm="1">
        <f t="array" ref="G215">INDEX(Лист2!C:C, MATCH(1, (Лист1!A215=Лист2!A:A) * (Лист1!B215=Лист2!B:B), 0))</f>
        <v>21</v>
      </c>
      <c r="H215" cm="1">
        <f t="array" ref="H215">INDEX(Лист2!D:D, MATCH(1, (Лист1!A215=Лист2!A:A) * (Лист1!B215=Лист2!B:B), 0))</f>
        <v>1957</v>
      </c>
      <c r="I215" cm="1">
        <f t="array" ref="I215">INDEX(Лист2!E:E, MATCH(1, (Лист1!A215=Лист2!A:A) * (Лист1!B215=Лист2!B:B), 0))</f>
        <v>1755</v>
      </c>
      <c r="J215" t="str">
        <f>Table2[[#This Row],[Дата]] &amp; _xlfn.SINGLE(Table2[Территория])</f>
        <v>43959Казань</v>
      </c>
    </row>
    <row r="216" spans="1:10" ht="14.25" customHeight="1" x14ac:dyDescent="0.2">
      <c r="A216" s="14">
        <v>43958</v>
      </c>
      <c r="B216" s="2" t="s">
        <v>17</v>
      </c>
      <c r="C216" s="2">
        <v>32851.5</v>
      </c>
      <c r="D216" s="2">
        <v>2934504</v>
      </c>
      <c r="E216" s="2">
        <v>2253872.1379999998</v>
      </c>
      <c r="F216" s="3">
        <v>160756.50769230767</v>
      </c>
      <c r="G216" cm="1">
        <f t="array" ref="G216">INDEX(Лист2!C:C, MATCH(1, (Лист1!A216=Лист2!A:A) * (Лист1!B216=Лист2!B:B), 0))</f>
        <v>21</v>
      </c>
      <c r="H216" cm="1">
        <f t="array" ref="H216">INDEX(Лист2!D:D, MATCH(1, (Лист1!A216=Лист2!A:A) * (Лист1!B216=Лист2!B:B), 0))</f>
        <v>1879</v>
      </c>
      <c r="I216" cm="1">
        <f t="array" ref="I216">INDEX(Лист2!E:E, MATCH(1, (Лист1!A216=Лист2!A:A) * (Лист1!B216=Лист2!B:B), 0))</f>
        <v>1695</v>
      </c>
      <c r="J216" t="str">
        <f>Table2[[#This Row],[Дата]] &amp; _xlfn.SINGLE(Table2[Территория])</f>
        <v>43958Казань</v>
      </c>
    </row>
    <row r="217" spans="1:10" ht="14.25" customHeight="1" x14ac:dyDescent="0.2">
      <c r="A217" s="15">
        <v>43975</v>
      </c>
      <c r="B217" s="4" t="s">
        <v>17</v>
      </c>
      <c r="C217" s="4">
        <v>38194.5</v>
      </c>
      <c r="D217" s="4">
        <v>3449302.5</v>
      </c>
      <c r="E217" s="4">
        <v>2798056.2479999997</v>
      </c>
      <c r="F217" s="5">
        <v>174707.83838461537</v>
      </c>
      <c r="G217" cm="1">
        <f t="array" ref="G217">INDEX(Лист2!C:C, MATCH(1, (Лист1!A217=Лист2!A:A) * (Лист1!B217=Лист2!B:B), 0))</f>
        <v>21</v>
      </c>
      <c r="H217" cm="1">
        <f t="array" ref="H217">INDEX(Лист2!D:D, MATCH(1, (Лист1!A217=Лист2!A:A) * (Лист1!B217=Лист2!B:B), 0))</f>
        <v>2254</v>
      </c>
      <c r="I217" cm="1">
        <f t="array" ref="I217">INDEX(Лист2!E:E, MATCH(1, (Лист1!A217=Лист2!A:A) * (Лист1!B217=Лист2!B:B), 0))</f>
        <v>2061</v>
      </c>
      <c r="J217" t="str">
        <f>Table2[[#This Row],[Дата]] &amp; _xlfn.SINGLE(Table2[Территория])</f>
        <v>43975Казань</v>
      </c>
    </row>
    <row r="218" spans="1:10" ht="14.25" customHeight="1" x14ac:dyDescent="0.2">
      <c r="A218" s="14">
        <v>43982</v>
      </c>
      <c r="B218" s="2" t="s">
        <v>17</v>
      </c>
      <c r="C218" s="2">
        <v>42423</v>
      </c>
      <c r="D218" s="2">
        <v>3994153.5</v>
      </c>
      <c r="E218" s="2">
        <v>3105853.9129999997</v>
      </c>
      <c r="F218" s="3">
        <v>53605.712153846151</v>
      </c>
      <c r="G218" cm="1">
        <f t="array" ref="G218">INDEX(Лист2!C:C, MATCH(1, (Лист1!A218=Лист2!A:A) * (Лист1!B218=Лист2!B:B), 0))</f>
        <v>23</v>
      </c>
      <c r="H218" cm="1">
        <f t="array" ref="H218">INDEX(Лист2!D:D, MATCH(1, (Лист1!A218=Лист2!A:A) * (Лист1!B218=Лист2!B:B), 0))</f>
        <v>2522</v>
      </c>
      <c r="I218" cm="1">
        <f t="array" ref="I218">INDEX(Лист2!E:E, MATCH(1, (Лист1!A218=Лист2!A:A) * (Лист1!B218=Лист2!B:B), 0))</f>
        <v>2295</v>
      </c>
      <c r="J218" t="str">
        <f>Table2[[#This Row],[Дата]] &amp; _xlfn.SINGLE(Table2[Территория])</f>
        <v>43982Казань</v>
      </c>
    </row>
    <row r="219" spans="1:10" ht="14.25" customHeight="1" x14ac:dyDescent="0.2">
      <c r="A219" s="15">
        <v>43981</v>
      </c>
      <c r="B219" s="4" t="s">
        <v>17</v>
      </c>
      <c r="C219" s="4">
        <v>48286.5</v>
      </c>
      <c r="D219" s="4">
        <v>4456441.5</v>
      </c>
      <c r="E219" s="4">
        <v>3473157.5449999999</v>
      </c>
      <c r="F219" s="5">
        <v>205639.55141538463</v>
      </c>
      <c r="G219" cm="1">
        <f t="array" ref="G219">INDEX(Лист2!C:C, MATCH(1, (Лист1!A219=Лист2!A:A) * (Лист1!B219=Лист2!B:B), 0))</f>
        <v>22</v>
      </c>
      <c r="H219" cm="1">
        <f t="array" ref="H219">INDEX(Лист2!D:D, MATCH(1, (Лист1!A219=Лист2!A:A) * (Лист1!B219=Лист2!B:B), 0))</f>
        <v>2793</v>
      </c>
      <c r="I219" cm="1">
        <f t="array" ref="I219">INDEX(Лист2!E:E, MATCH(1, (Лист1!A219=Лист2!A:A) * (Лист1!B219=Лист2!B:B), 0))</f>
        <v>2539</v>
      </c>
      <c r="J219" t="str">
        <f>Table2[[#This Row],[Дата]] &amp; _xlfn.SINGLE(Table2[Территория])</f>
        <v>43981Казань</v>
      </c>
    </row>
    <row r="220" spans="1:10" ht="14.25" customHeight="1" x14ac:dyDescent="0.2">
      <c r="A220" s="14">
        <v>43979</v>
      </c>
      <c r="B220" s="2" t="s">
        <v>17</v>
      </c>
      <c r="C220" s="2">
        <v>41442</v>
      </c>
      <c r="D220" s="2">
        <v>3893680.5</v>
      </c>
      <c r="E220" s="2">
        <v>3004872.3489999999</v>
      </c>
      <c r="F220" s="3">
        <v>190911.88401538462</v>
      </c>
      <c r="G220" cm="1">
        <f t="array" ref="G220">INDEX(Лист2!C:C, MATCH(1, (Лист1!A220=Лист2!A:A) * (Лист1!B220=Лист2!B:B), 0))</f>
        <v>22</v>
      </c>
      <c r="H220" cm="1">
        <f t="array" ref="H220">INDEX(Лист2!D:D, MATCH(1, (Лист1!A220=Лист2!A:A) * (Лист1!B220=Лист2!B:B), 0))</f>
        <v>2454</v>
      </c>
      <c r="I220" cm="1">
        <f t="array" ref="I220">INDEX(Лист2!E:E, MATCH(1, (Лист1!A220=Лист2!A:A) * (Лист1!B220=Лист2!B:B), 0))</f>
        <v>2239</v>
      </c>
      <c r="J220" t="str">
        <f>Table2[[#This Row],[Дата]] &amp; _xlfn.SINGLE(Table2[Территория])</f>
        <v>43979Казань</v>
      </c>
    </row>
    <row r="221" spans="1:10" ht="14.25" customHeight="1" x14ac:dyDescent="0.2">
      <c r="A221" s="15">
        <v>43967</v>
      </c>
      <c r="B221" s="4" t="s">
        <v>18</v>
      </c>
      <c r="C221" s="4">
        <v>18600</v>
      </c>
      <c r="D221" s="4">
        <v>1601425.5</v>
      </c>
      <c r="E221" s="4">
        <v>1268422.666</v>
      </c>
      <c r="F221" s="5">
        <v>189642.93076923076</v>
      </c>
      <c r="G221" cm="1">
        <f t="array" ref="G221">INDEX(Лист2!C:C, MATCH(1, (Лист1!A221=Лист2!A:A) * (Лист1!B221=Лист2!B:B), 0))</f>
        <v>15</v>
      </c>
      <c r="H221" cm="1">
        <f t="array" ref="H221">INDEX(Лист2!D:D, MATCH(1, (Лист1!A221=Лист2!A:A) * (Лист1!B221=Лист2!B:B), 0))</f>
        <v>1111</v>
      </c>
      <c r="I221" cm="1">
        <f t="array" ref="I221">INDEX(Лист2!E:E, MATCH(1, (Лист1!A221=Лист2!A:A) * (Лист1!B221=Лист2!B:B), 0))</f>
        <v>992</v>
      </c>
      <c r="J221" t="str">
        <f>Table2[[#This Row],[Дата]] &amp; _xlfn.SINGLE(Table2[Территория])</f>
        <v>43967Пермь</v>
      </c>
    </row>
    <row r="222" spans="1:10" ht="14.25" customHeight="1" x14ac:dyDescent="0.2">
      <c r="A222" s="14">
        <v>43970</v>
      </c>
      <c r="B222" s="2" t="s">
        <v>18</v>
      </c>
      <c r="C222" s="2">
        <v>16638</v>
      </c>
      <c r="D222" s="2">
        <v>1364847</v>
      </c>
      <c r="E222" s="2">
        <v>1137103.412</v>
      </c>
      <c r="F222" s="3">
        <v>258642.5153846154</v>
      </c>
      <c r="G222" cm="1">
        <f t="array" ref="G222">INDEX(Лист2!C:C, MATCH(1, (Лист1!A222=Лист2!A:A) * (Лист1!B222=Лист2!B:B), 0))</f>
        <v>16</v>
      </c>
      <c r="H222" cm="1">
        <f t="array" ref="H222">INDEX(Лист2!D:D, MATCH(1, (Лист1!A222=Лист2!A:A) * (Лист1!B222=Лист2!B:B), 0))</f>
        <v>1012</v>
      </c>
      <c r="I222" cm="1">
        <f t="array" ref="I222">INDEX(Лист2!E:E, MATCH(1, (Лист1!A222=Лист2!A:A) * (Лист1!B222=Лист2!B:B), 0))</f>
        <v>900</v>
      </c>
      <c r="J222" t="str">
        <f>Table2[[#This Row],[Дата]] &amp; _xlfn.SINGLE(Table2[Территория])</f>
        <v>43970Пермь</v>
      </c>
    </row>
    <row r="223" spans="1:10" ht="14.25" customHeight="1" x14ac:dyDescent="0.2">
      <c r="A223" s="15">
        <v>43968</v>
      </c>
      <c r="B223" s="4" t="s">
        <v>18</v>
      </c>
      <c r="C223" s="4">
        <v>15609</v>
      </c>
      <c r="D223" s="4">
        <v>1377577.5</v>
      </c>
      <c r="E223" s="4">
        <v>1086345.0159999998</v>
      </c>
      <c r="F223" s="5">
        <v>224718.40769230769</v>
      </c>
      <c r="G223" cm="1">
        <f t="array" ref="G223">INDEX(Лист2!C:C, MATCH(1, (Лист1!A223=Лист2!A:A) * (Лист1!B223=Лист2!B:B), 0))</f>
        <v>15</v>
      </c>
      <c r="H223" cm="1">
        <f t="array" ref="H223">INDEX(Лист2!D:D, MATCH(1, (Лист1!A223=Лист2!A:A) * (Лист1!B223=Лист2!B:B), 0))</f>
        <v>971</v>
      </c>
      <c r="I223" cm="1">
        <f t="array" ref="I223">INDEX(Лист2!E:E, MATCH(1, (Лист1!A223=Лист2!A:A) * (Лист1!B223=Лист2!B:B), 0))</f>
        <v>856</v>
      </c>
      <c r="J223" t="str">
        <f>Table2[[#This Row],[Дата]] &amp; _xlfn.SINGLE(Table2[Территория])</f>
        <v>43968Пермь</v>
      </c>
    </row>
    <row r="224" spans="1:10" ht="14.25" customHeight="1" x14ac:dyDescent="0.2">
      <c r="A224" s="14">
        <v>43960</v>
      </c>
      <c r="B224" s="2" t="s">
        <v>18</v>
      </c>
      <c r="C224" s="2">
        <v>13948.5</v>
      </c>
      <c r="D224" s="2">
        <v>1222932</v>
      </c>
      <c r="E224" s="2">
        <v>974409.1449999999</v>
      </c>
      <c r="F224" s="3">
        <v>299208.26923076925</v>
      </c>
      <c r="G224" cm="1">
        <f t="array" ref="G224">INDEX(Лист2!C:C, MATCH(1, (Лист1!A224=Лист2!A:A) * (Лист1!B224=Лист2!B:B), 0))</f>
        <v>15</v>
      </c>
      <c r="H224" cm="1">
        <f t="array" ref="H224">INDEX(Лист2!D:D, MATCH(1, (Лист1!A224=Лист2!A:A) * (Лист1!B224=Лист2!B:B), 0))</f>
        <v>849</v>
      </c>
      <c r="I224" cm="1">
        <f t="array" ref="I224">INDEX(Лист2!E:E, MATCH(1, (Лист1!A224=Лист2!A:A) * (Лист1!B224=Лист2!B:B), 0))</f>
        <v>740</v>
      </c>
      <c r="J224" t="str">
        <f>Table2[[#This Row],[Дата]] &amp; _xlfn.SINGLE(Table2[Территория])</f>
        <v>43960Пермь</v>
      </c>
    </row>
    <row r="225" spans="1:10" ht="14.25" customHeight="1" x14ac:dyDescent="0.2">
      <c r="A225" s="15">
        <v>43955</v>
      </c>
      <c r="B225" s="4" t="s">
        <v>18</v>
      </c>
      <c r="C225" s="4">
        <v>12301.5</v>
      </c>
      <c r="D225" s="4">
        <v>1085211</v>
      </c>
      <c r="E225" s="4">
        <v>874153.34499999997</v>
      </c>
      <c r="F225" s="5">
        <v>243709.48269230771</v>
      </c>
      <c r="G225" cm="1">
        <f t="array" ref="G225">INDEX(Лист2!C:C, MATCH(1, (Лист1!A225=Лист2!A:A) * (Лист1!B225=Лист2!B:B), 0))</f>
        <v>15</v>
      </c>
      <c r="H225" cm="1">
        <f t="array" ref="H225">INDEX(Лист2!D:D, MATCH(1, (Лист1!A225=Лист2!A:A) * (Лист1!B225=Лист2!B:B), 0))</f>
        <v>750</v>
      </c>
      <c r="I225" cm="1">
        <f t="array" ref="I225">INDEX(Лист2!E:E, MATCH(1, (Лист1!A225=Лист2!A:A) * (Лист1!B225=Лист2!B:B), 0))</f>
        <v>647</v>
      </c>
      <c r="J225" t="str">
        <f>Table2[[#This Row],[Дата]] &amp; _xlfn.SINGLE(Table2[Территория])</f>
        <v>43955Пермь</v>
      </c>
    </row>
    <row r="226" spans="1:10" ht="14.25" customHeight="1" x14ac:dyDescent="0.2">
      <c r="A226" s="14">
        <v>43950</v>
      </c>
      <c r="B226" s="2" t="s">
        <v>18</v>
      </c>
      <c r="C226" s="2">
        <v>13014</v>
      </c>
      <c r="D226" s="2">
        <v>1115992.5</v>
      </c>
      <c r="E226" s="2">
        <v>928035.23599999992</v>
      </c>
      <c r="F226" s="3">
        <v>185811.06153846154</v>
      </c>
      <c r="G226" cm="1">
        <f t="array" ref="G226">INDEX(Лист2!C:C, MATCH(1, (Лист1!A226=Лист2!A:A) * (Лист1!B226=Лист2!B:B), 0))</f>
        <v>15</v>
      </c>
      <c r="H226" cm="1">
        <f t="array" ref="H226">INDEX(Лист2!D:D, MATCH(1, (Лист1!A226=Лист2!A:A) * (Лист1!B226=Лист2!B:B), 0))</f>
        <v>786</v>
      </c>
      <c r="I226" cm="1">
        <f t="array" ref="I226">INDEX(Лист2!E:E, MATCH(1, (Лист1!A226=Лист2!A:A) * (Лист1!B226=Лист2!B:B), 0))</f>
        <v>695</v>
      </c>
      <c r="J226" t="str">
        <f>Table2[[#This Row],[Дата]] &amp; _xlfn.SINGLE(Table2[Территория])</f>
        <v>43950Пермь</v>
      </c>
    </row>
    <row r="227" spans="1:10" ht="14.25" customHeight="1" x14ac:dyDescent="0.2">
      <c r="A227" s="15">
        <v>43953</v>
      </c>
      <c r="B227" s="4" t="s">
        <v>18</v>
      </c>
      <c r="C227" s="4">
        <v>12313.5</v>
      </c>
      <c r="D227" s="4">
        <v>1053220.5</v>
      </c>
      <c r="E227" s="4">
        <v>843395.10900000005</v>
      </c>
      <c r="F227" s="5">
        <v>137019.67692307691</v>
      </c>
      <c r="G227" cm="1">
        <f t="array" ref="G227">INDEX(Лист2!C:C, MATCH(1, (Лист1!A227=Лист2!A:A) * (Лист1!B227=Лист2!B:B), 0))</f>
        <v>15</v>
      </c>
      <c r="H227" cm="1">
        <f t="array" ref="H227">INDEX(Лист2!D:D, MATCH(1, (Лист1!A227=Лист2!A:A) * (Лист1!B227=Лист2!B:B), 0))</f>
        <v>751</v>
      </c>
      <c r="I227" cm="1">
        <f t="array" ref="I227">INDEX(Лист2!E:E, MATCH(1, (Лист1!A227=Лист2!A:A) * (Лист1!B227=Лист2!B:B), 0))</f>
        <v>651</v>
      </c>
      <c r="J227" t="str">
        <f>Table2[[#This Row],[Дата]] &amp; _xlfn.SINGLE(Table2[Территория])</f>
        <v>43953Пермь</v>
      </c>
    </row>
    <row r="228" spans="1:10" ht="14.25" customHeight="1" x14ac:dyDescent="0.2">
      <c r="A228" s="14">
        <v>43977</v>
      </c>
      <c r="B228" s="2" t="s">
        <v>18</v>
      </c>
      <c r="C228" s="2">
        <v>17391</v>
      </c>
      <c r="D228" s="2">
        <v>1489132.5</v>
      </c>
      <c r="E228" s="2">
        <v>1209901.0159999998</v>
      </c>
      <c r="F228" s="3">
        <v>272121.81538461539</v>
      </c>
      <c r="G228" cm="1">
        <f t="array" ref="G228">INDEX(Лист2!C:C, MATCH(1, (Лист1!A228=Лист2!A:A) * (Лист1!B228=Лист2!B:B), 0))</f>
        <v>17</v>
      </c>
      <c r="H228" cm="1">
        <f t="array" ref="H228">INDEX(Лист2!D:D, MATCH(1, (Лист1!A228=Лист2!A:A) * (Лист1!B228=Лист2!B:B), 0))</f>
        <v>1140</v>
      </c>
      <c r="I228" cm="1">
        <f t="array" ref="I228">INDEX(Лист2!E:E, MATCH(1, (Лист1!A228=Лист2!A:A) * (Лист1!B228=Лист2!B:B), 0))</f>
        <v>1016</v>
      </c>
      <c r="J228" t="str">
        <f>Table2[[#This Row],[Дата]] &amp; _xlfn.SINGLE(Table2[Территория])</f>
        <v>43977Пермь</v>
      </c>
    </row>
    <row r="229" spans="1:10" ht="14.25" customHeight="1" x14ac:dyDescent="0.2">
      <c r="A229" s="15">
        <v>43952</v>
      </c>
      <c r="B229" s="4" t="s">
        <v>18</v>
      </c>
      <c r="C229" s="4">
        <v>17113.5</v>
      </c>
      <c r="D229" s="4">
        <v>1465842</v>
      </c>
      <c r="E229" s="4">
        <v>1193019.642</v>
      </c>
      <c r="F229" s="5">
        <v>272484.63076923077</v>
      </c>
      <c r="G229" cm="1">
        <f t="array" ref="G229">INDEX(Лист2!C:C, MATCH(1, (Лист1!A229=Лист2!A:A) * (Лист1!B229=Лист2!B:B), 0))</f>
        <v>15</v>
      </c>
      <c r="H229" cm="1">
        <f t="array" ref="H229">INDEX(Лист2!D:D, MATCH(1, (Лист1!A229=Лист2!A:A) * (Лист1!B229=Лист2!B:B), 0))</f>
        <v>996</v>
      </c>
      <c r="I229" cm="1">
        <f t="array" ref="I229">INDEX(Лист2!E:E, MATCH(1, (Лист1!A229=Лист2!A:A) * (Лист1!B229=Лист2!B:B), 0))</f>
        <v>888</v>
      </c>
      <c r="J229" t="str">
        <f>Table2[[#This Row],[Дата]] &amp; _xlfn.SINGLE(Table2[Территория])</f>
        <v>43952Пермь</v>
      </c>
    </row>
    <row r="230" spans="1:10" ht="14.25" customHeight="1" x14ac:dyDescent="0.2">
      <c r="A230" s="14">
        <v>43963</v>
      </c>
      <c r="B230" s="2" t="s">
        <v>18</v>
      </c>
      <c r="C230" s="2">
        <v>12802.5</v>
      </c>
      <c r="D230" s="2">
        <v>1123830</v>
      </c>
      <c r="E230" s="2">
        <v>914932.571</v>
      </c>
      <c r="F230" s="3">
        <v>284287.79007692303</v>
      </c>
      <c r="G230" cm="1">
        <f t="array" ref="G230">INDEX(Лист2!C:C, MATCH(1, (Лист1!A230=Лист2!A:A) * (Лист1!B230=Лист2!B:B), 0))</f>
        <v>15</v>
      </c>
      <c r="H230" cm="1">
        <f t="array" ref="H230">INDEX(Лист2!D:D, MATCH(1, (Лист1!A230=Лист2!A:A) * (Лист1!B230=Лист2!B:B), 0))</f>
        <v>845</v>
      </c>
      <c r="I230" cm="1">
        <f t="array" ref="I230">INDEX(Лист2!E:E, MATCH(1, (Лист1!A230=Лист2!A:A) * (Лист1!B230=Лист2!B:B), 0))</f>
        <v>743</v>
      </c>
      <c r="J230" t="str">
        <f>Table2[[#This Row],[Дата]] &amp; _xlfn.SINGLE(Table2[Территория])</f>
        <v>43963Пермь</v>
      </c>
    </row>
    <row r="231" spans="1:10" ht="14.25" customHeight="1" x14ac:dyDescent="0.2">
      <c r="A231" s="15">
        <v>43972</v>
      </c>
      <c r="B231" s="4" t="s">
        <v>18</v>
      </c>
      <c r="C231" s="4">
        <v>16554</v>
      </c>
      <c r="D231" s="4">
        <v>1380751.5</v>
      </c>
      <c r="E231" s="4">
        <v>1137748.7319999998</v>
      </c>
      <c r="F231" s="5">
        <v>227139.51416923077</v>
      </c>
      <c r="G231" cm="1">
        <f t="array" ref="G231">INDEX(Лист2!C:C, MATCH(1, (Лист1!A231=Лист2!A:A) * (Лист1!B231=Лист2!B:B), 0))</f>
        <v>17</v>
      </c>
      <c r="H231" cm="1">
        <f t="array" ref="H231">INDEX(Лист2!D:D, MATCH(1, (Лист1!A231=Лист2!A:A) * (Лист1!B231=Лист2!B:B), 0))</f>
        <v>1045</v>
      </c>
      <c r="I231" cm="1">
        <f t="array" ref="I231">INDEX(Лист2!E:E, MATCH(1, (Лист1!A231=Лист2!A:A) * (Лист1!B231=Лист2!B:B), 0))</f>
        <v>930</v>
      </c>
      <c r="J231" t="str">
        <f>Table2[[#This Row],[Дата]] &amp; _xlfn.SINGLE(Table2[Территория])</f>
        <v>43972Пермь</v>
      </c>
    </row>
    <row r="232" spans="1:10" ht="14.25" customHeight="1" x14ac:dyDescent="0.2">
      <c r="A232" s="14">
        <v>43971</v>
      </c>
      <c r="B232" s="2" t="s">
        <v>18</v>
      </c>
      <c r="C232" s="2">
        <v>17329.5</v>
      </c>
      <c r="D232" s="2">
        <v>1430254.5</v>
      </c>
      <c r="E232" s="2">
        <v>1175778.8370000001</v>
      </c>
      <c r="F232" s="3">
        <v>286968.87692307692</v>
      </c>
      <c r="G232" cm="1">
        <f t="array" ref="G232">INDEX(Лист2!C:C, MATCH(1, (Лист1!A232=Лист2!A:A) * (Лист1!B232=Лист2!B:B), 0))</f>
        <v>16</v>
      </c>
      <c r="H232" cm="1">
        <f t="array" ref="H232">INDEX(Лист2!D:D, MATCH(1, (Лист1!A232=Лист2!A:A) * (Лист1!B232=Лист2!B:B), 0))</f>
        <v>1050</v>
      </c>
      <c r="I232" cm="1">
        <f t="array" ref="I232">INDEX(Лист2!E:E, MATCH(1, (Лист1!A232=Лист2!A:A) * (Лист1!B232=Лист2!B:B), 0))</f>
        <v>938</v>
      </c>
      <c r="J232" t="str">
        <f>Table2[[#This Row],[Дата]] &amp; _xlfn.SINGLE(Table2[Территория])</f>
        <v>43971Пермь</v>
      </c>
    </row>
    <row r="233" spans="1:10" ht="14.25" customHeight="1" x14ac:dyDescent="0.2">
      <c r="A233" s="15">
        <v>43956</v>
      </c>
      <c r="B233" s="4" t="s">
        <v>18</v>
      </c>
      <c r="C233" s="4">
        <v>15987</v>
      </c>
      <c r="D233" s="4">
        <v>1384179</v>
      </c>
      <c r="E233" s="4">
        <v>1116620.7919999999</v>
      </c>
      <c r="F233" s="5">
        <v>220298.15353846154</v>
      </c>
      <c r="G233" cm="1">
        <f t="array" ref="G233">INDEX(Лист2!C:C, MATCH(1, (Лист1!A233=Лист2!A:A) * (Лист1!B233=Лист2!B:B), 0))</f>
        <v>15</v>
      </c>
      <c r="H233" cm="1">
        <f t="array" ref="H233">INDEX(Лист2!D:D, MATCH(1, (Лист1!A233=Лист2!A:A) * (Лист1!B233=Лист2!B:B), 0))</f>
        <v>922</v>
      </c>
      <c r="I233" cm="1">
        <f t="array" ref="I233">INDEX(Лист2!E:E, MATCH(1, (Лист1!A233=Лист2!A:A) * (Лист1!B233=Лист2!B:B), 0))</f>
        <v>823</v>
      </c>
      <c r="J233" t="str">
        <f>Table2[[#This Row],[Дата]] &amp; _xlfn.SINGLE(Table2[Территория])</f>
        <v>43956Пермь</v>
      </c>
    </row>
    <row r="234" spans="1:10" ht="14.25" customHeight="1" x14ac:dyDescent="0.2">
      <c r="A234" s="14">
        <v>43949</v>
      </c>
      <c r="B234" s="2" t="s">
        <v>18</v>
      </c>
      <c r="C234" s="2">
        <v>13303.5</v>
      </c>
      <c r="D234" s="2">
        <v>1102887</v>
      </c>
      <c r="E234" s="2">
        <v>914116.79200000002</v>
      </c>
      <c r="F234" s="3">
        <v>173095.92049999998</v>
      </c>
      <c r="G234" cm="1">
        <f t="array" ref="G234">INDEX(Лист2!C:C, MATCH(1, (Лист1!A234=Лист2!A:A) * (Лист1!B234=Лист2!B:B), 0))</f>
        <v>15</v>
      </c>
      <c r="H234" cm="1">
        <f t="array" ref="H234">INDEX(Лист2!D:D, MATCH(1, (Лист1!A234=Лист2!A:A) * (Лист1!B234=Лист2!B:B), 0))</f>
        <v>780</v>
      </c>
      <c r="I234" cm="1">
        <f t="array" ref="I234">INDEX(Лист2!E:E, MATCH(1, (Лист1!A234=Лист2!A:A) * (Лист1!B234=Лист2!B:B), 0))</f>
        <v>690</v>
      </c>
      <c r="J234" t="str">
        <f>Table2[[#This Row],[Дата]] &amp; _xlfn.SINGLE(Table2[Территория])</f>
        <v>43949Пермь</v>
      </c>
    </row>
    <row r="235" spans="1:10" ht="14.25" customHeight="1" x14ac:dyDescent="0.2">
      <c r="A235" s="15">
        <v>43964</v>
      </c>
      <c r="B235" s="4" t="s">
        <v>18</v>
      </c>
      <c r="C235" s="4">
        <v>14305.5</v>
      </c>
      <c r="D235" s="4">
        <v>1243507.5</v>
      </c>
      <c r="E235" s="4">
        <v>987216.74099999992</v>
      </c>
      <c r="F235" s="5">
        <v>233030.6</v>
      </c>
      <c r="G235" cm="1">
        <f t="array" ref="G235">INDEX(Лист2!C:C, MATCH(1, (Лист1!A235=Лист2!A:A) * (Лист1!B235=Лист2!B:B), 0))</f>
        <v>15</v>
      </c>
      <c r="H235" cm="1">
        <f t="array" ref="H235">INDEX(Лист2!D:D, MATCH(1, (Лист1!A235=Лист2!A:A) * (Лист1!B235=Лист2!B:B), 0))</f>
        <v>898</v>
      </c>
      <c r="I235" cm="1">
        <f t="array" ref="I235">INDEX(Лист2!E:E, MATCH(1, (Лист1!A235=Лист2!A:A) * (Лист1!B235=Лист2!B:B), 0))</f>
        <v>795</v>
      </c>
      <c r="J235" t="str">
        <f>Table2[[#This Row],[Дата]] &amp; _xlfn.SINGLE(Table2[Территория])</f>
        <v>43964Пермь</v>
      </c>
    </row>
    <row r="236" spans="1:10" ht="14.25" customHeight="1" x14ac:dyDescent="0.2">
      <c r="A236" s="14">
        <v>43954</v>
      </c>
      <c r="B236" s="2" t="s">
        <v>18</v>
      </c>
      <c r="C236" s="2">
        <v>12924</v>
      </c>
      <c r="D236" s="2">
        <v>1120009.5</v>
      </c>
      <c r="E236" s="2">
        <v>902752.71699999995</v>
      </c>
      <c r="F236" s="3">
        <v>193184.6</v>
      </c>
      <c r="G236" cm="1">
        <f t="array" ref="G236">INDEX(Лист2!C:C, MATCH(1, (Лист1!A236=Лист2!A:A) * (Лист1!B236=Лист2!B:B), 0))</f>
        <v>15</v>
      </c>
      <c r="H236" cm="1">
        <f t="array" ref="H236">INDEX(Лист2!D:D, MATCH(1, (Лист1!A236=Лист2!A:A) * (Лист1!B236=Лист2!B:B), 0))</f>
        <v>784</v>
      </c>
      <c r="I236" cm="1">
        <f t="array" ref="I236">INDEX(Лист2!E:E, MATCH(1, (Лист1!A236=Лист2!A:A) * (Лист1!B236=Лист2!B:B), 0))</f>
        <v>696</v>
      </c>
      <c r="J236" t="str">
        <f>Table2[[#This Row],[Дата]] &amp; _xlfn.SINGLE(Table2[Территория])</f>
        <v>43954Пермь</v>
      </c>
    </row>
    <row r="237" spans="1:10" ht="14.25" customHeight="1" x14ac:dyDescent="0.2">
      <c r="A237" s="15">
        <v>43957</v>
      </c>
      <c r="B237" s="4" t="s">
        <v>18</v>
      </c>
      <c r="C237" s="4">
        <v>14061</v>
      </c>
      <c r="D237" s="4">
        <v>1221057</v>
      </c>
      <c r="E237" s="4">
        <v>983096.41700000002</v>
      </c>
      <c r="F237" s="5">
        <v>373408.83343076921</v>
      </c>
      <c r="G237" cm="1">
        <f t="array" ref="G237">INDEX(Лист2!C:C, MATCH(1, (Лист1!A237=Лист2!A:A) * (Лист1!B237=Лист2!B:B), 0))</f>
        <v>15</v>
      </c>
      <c r="H237" cm="1">
        <f t="array" ref="H237">INDEX(Лист2!D:D, MATCH(1, (Лист1!A237=Лист2!A:A) * (Лист1!B237=Лист2!B:B), 0))</f>
        <v>839</v>
      </c>
      <c r="I237" cm="1">
        <f t="array" ref="I237">INDEX(Лист2!E:E, MATCH(1, (Лист1!A237=Лист2!A:A) * (Лист1!B237=Лист2!B:B), 0))</f>
        <v>733</v>
      </c>
      <c r="J237" t="str">
        <f>Table2[[#This Row],[Дата]] &amp; _xlfn.SINGLE(Table2[Территория])</f>
        <v>43957Пермь</v>
      </c>
    </row>
    <row r="238" spans="1:10" ht="14.25" customHeight="1" x14ac:dyDescent="0.2">
      <c r="A238" s="14">
        <v>43974</v>
      </c>
      <c r="B238" s="2" t="s">
        <v>18</v>
      </c>
      <c r="C238" s="2">
        <v>21958.5</v>
      </c>
      <c r="D238" s="2">
        <v>1854001.5</v>
      </c>
      <c r="E238" s="2">
        <v>1515956.368</v>
      </c>
      <c r="F238" s="3">
        <v>206787.93638461537</v>
      </c>
      <c r="G238" cm="1">
        <f t="array" ref="G238">INDEX(Лист2!C:C, MATCH(1, (Лист1!A238=Лист2!A:A) * (Лист1!B238=Лист2!B:B), 0))</f>
        <v>17</v>
      </c>
      <c r="H238" cm="1">
        <f t="array" ref="H238">INDEX(Лист2!D:D, MATCH(1, (Лист1!A238=Лист2!A:A) * (Лист1!B238=Лист2!B:B), 0))</f>
        <v>1294</v>
      </c>
      <c r="I238" cm="1">
        <f t="array" ref="I238">INDEX(Лист2!E:E, MATCH(1, (Лист1!A238=Лист2!A:A) * (Лист1!B238=Лист2!B:B), 0))</f>
        <v>1155</v>
      </c>
      <c r="J238" t="str">
        <f>Table2[[#This Row],[Дата]] &amp; _xlfn.SINGLE(Table2[Территория])</f>
        <v>43974Пермь</v>
      </c>
    </row>
    <row r="239" spans="1:10" ht="14.25" customHeight="1" x14ac:dyDescent="0.2">
      <c r="A239" s="15">
        <v>43976</v>
      </c>
      <c r="B239" s="4" t="s">
        <v>18</v>
      </c>
      <c r="C239" s="4">
        <v>17211</v>
      </c>
      <c r="D239" s="4">
        <v>1507867.5</v>
      </c>
      <c r="E239" s="4">
        <v>1217527.6069999998</v>
      </c>
      <c r="F239" s="5">
        <v>246242.8615384615</v>
      </c>
      <c r="G239" cm="1">
        <f t="array" ref="G239">INDEX(Лист2!C:C, MATCH(1, (Лист1!A239=Лист2!A:A) * (Лист1!B239=Лист2!B:B), 0))</f>
        <v>17</v>
      </c>
      <c r="H239" cm="1">
        <f t="array" ref="H239">INDEX(Лист2!D:D, MATCH(1, (Лист1!A239=Лист2!A:A) * (Лист1!B239=Лист2!B:B), 0))</f>
        <v>1142</v>
      </c>
      <c r="I239" cm="1">
        <f t="array" ref="I239">INDEX(Лист2!E:E, MATCH(1, (Лист1!A239=Лист2!A:A) * (Лист1!B239=Лист2!B:B), 0))</f>
        <v>1020</v>
      </c>
      <c r="J239" t="str">
        <f>Table2[[#This Row],[Дата]] &amp; _xlfn.SINGLE(Table2[Территория])</f>
        <v>43976Пермь</v>
      </c>
    </row>
    <row r="240" spans="1:10" ht="14.25" customHeight="1" x14ac:dyDescent="0.2">
      <c r="A240" s="14">
        <v>43951</v>
      </c>
      <c r="B240" s="2" t="s">
        <v>18</v>
      </c>
      <c r="C240" s="2">
        <v>12753</v>
      </c>
      <c r="D240" s="2">
        <v>1103068.5</v>
      </c>
      <c r="E240" s="2">
        <v>904501.45600000001</v>
      </c>
      <c r="F240" s="3">
        <v>58978.558669230762</v>
      </c>
      <c r="G240" cm="1">
        <f t="array" ref="G240">INDEX(Лист2!C:C, MATCH(1, (Лист1!A240=Лист2!A:A) * (Лист1!B240=Лист2!B:B), 0))</f>
        <v>15</v>
      </c>
      <c r="H240" cm="1">
        <f t="array" ref="H240">INDEX(Лист2!D:D, MATCH(1, (Лист1!A240=Лист2!A:A) * (Лист1!B240=Лист2!B:B), 0))</f>
        <v>791</v>
      </c>
      <c r="I240" cm="1">
        <f t="array" ref="I240">INDEX(Лист2!E:E, MATCH(1, (Лист1!A240=Лист2!A:A) * (Лист1!B240=Лист2!B:B), 0))</f>
        <v>691</v>
      </c>
      <c r="J240" t="str">
        <f>Table2[[#This Row],[Дата]] &amp; _xlfn.SINGLE(Table2[Территория])</f>
        <v>43951Пермь</v>
      </c>
    </row>
    <row r="241" spans="1:10" ht="14.25" customHeight="1" x14ac:dyDescent="0.2">
      <c r="A241" s="15">
        <v>43961</v>
      </c>
      <c r="B241" s="4" t="s">
        <v>18</v>
      </c>
      <c r="C241" s="4">
        <v>16435.5</v>
      </c>
      <c r="D241" s="4">
        <v>1471537.5</v>
      </c>
      <c r="E241" s="4">
        <v>1176721.1640000001</v>
      </c>
      <c r="F241" s="5">
        <v>252262.82307692306</v>
      </c>
      <c r="G241" cm="1">
        <f t="array" ref="G241">INDEX(Лист2!C:C, MATCH(1, (Лист1!A241=Лист2!A:A) * (Лист1!B241=Лист2!B:B), 0))</f>
        <v>15</v>
      </c>
      <c r="H241" cm="1">
        <f t="array" ref="H241">INDEX(Лист2!D:D, MATCH(1, (Лист1!A241=Лист2!A:A) * (Лист1!B241=Лист2!B:B), 0))</f>
        <v>950</v>
      </c>
      <c r="I241" cm="1">
        <f t="array" ref="I241">INDEX(Лист2!E:E, MATCH(1, (Лист1!A241=Лист2!A:A) * (Лист1!B241=Лист2!B:B), 0))</f>
        <v>848</v>
      </c>
      <c r="J241" t="str">
        <f>Table2[[#This Row],[Дата]] &amp; _xlfn.SINGLE(Table2[Территория])</f>
        <v>43961Пермь</v>
      </c>
    </row>
    <row r="242" spans="1:10" ht="14.25" customHeight="1" x14ac:dyDescent="0.2">
      <c r="A242" s="14">
        <v>43959</v>
      </c>
      <c r="B242" s="2" t="s">
        <v>18</v>
      </c>
      <c r="C242" s="2">
        <v>14494.5</v>
      </c>
      <c r="D242" s="2">
        <v>1269786</v>
      </c>
      <c r="E242" s="2">
        <v>1018857.6680000001</v>
      </c>
      <c r="F242" s="3">
        <v>197493.53076923077</v>
      </c>
      <c r="G242" cm="1">
        <f t="array" ref="G242">INDEX(Лист2!C:C, MATCH(1, (Лист1!A242=Лист2!A:A) * (Лист1!B242=Лист2!B:B), 0))</f>
        <v>15</v>
      </c>
      <c r="H242" cm="1">
        <f t="array" ref="H242">INDEX(Лист2!D:D, MATCH(1, (Лист1!A242=Лист2!A:A) * (Лист1!B242=Лист2!B:B), 0))</f>
        <v>879</v>
      </c>
      <c r="I242" cm="1">
        <f t="array" ref="I242">INDEX(Лист2!E:E, MATCH(1, (Лист1!A242=Лист2!A:A) * (Лист1!B242=Лист2!B:B), 0))</f>
        <v>768</v>
      </c>
      <c r="J242" t="str">
        <f>Table2[[#This Row],[Дата]] &amp; _xlfn.SINGLE(Table2[Территория])</f>
        <v>43959Пермь</v>
      </c>
    </row>
    <row r="243" spans="1:10" ht="14.25" customHeight="1" x14ac:dyDescent="0.2">
      <c r="A243" s="15">
        <v>43958</v>
      </c>
      <c r="B243" s="4" t="s">
        <v>18</v>
      </c>
      <c r="C243" s="4">
        <v>12705</v>
      </c>
      <c r="D243" s="4">
        <v>1123894.5</v>
      </c>
      <c r="E243" s="4">
        <v>898508.49699999997</v>
      </c>
      <c r="F243" s="5">
        <v>273904.81530769228</v>
      </c>
      <c r="G243" cm="1">
        <f t="array" ref="G243">INDEX(Лист2!C:C, MATCH(1, (Лист1!A243=Лист2!A:A) * (Лист1!B243=Лист2!B:B), 0))</f>
        <v>15</v>
      </c>
      <c r="H243" cm="1">
        <f t="array" ref="H243">INDEX(Лист2!D:D, MATCH(1, (Лист1!A243=Лист2!A:A) * (Лист1!B243=Лист2!B:B), 0))</f>
        <v>805</v>
      </c>
      <c r="I243" cm="1">
        <f t="array" ref="I243">INDEX(Лист2!E:E, MATCH(1, (Лист1!A243=Лист2!A:A) * (Лист1!B243=Лист2!B:B), 0))</f>
        <v>703</v>
      </c>
      <c r="J243" t="str">
        <f>Table2[[#This Row],[Дата]] &amp; _xlfn.SINGLE(Table2[Территория])</f>
        <v>43958Пермь</v>
      </c>
    </row>
    <row r="244" spans="1:10" ht="14.25" customHeight="1" x14ac:dyDescent="0.2">
      <c r="A244" s="14">
        <v>43975</v>
      </c>
      <c r="B244" s="2" t="s">
        <v>18</v>
      </c>
      <c r="C244" s="2">
        <v>18075</v>
      </c>
      <c r="D244" s="2">
        <v>1548099</v>
      </c>
      <c r="E244" s="2">
        <v>1256993.4810000001</v>
      </c>
      <c r="F244" s="3">
        <v>213288.93846153846</v>
      </c>
      <c r="G244" cm="1">
        <f t="array" ref="G244">INDEX(Лист2!C:C, MATCH(1, (Лист1!A244=Лист2!A:A) * (Лист1!B244=Лист2!B:B), 0))</f>
        <v>17</v>
      </c>
      <c r="H244" cm="1">
        <f t="array" ref="H244">INDEX(Лист2!D:D, MATCH(1, (Лист1!A244=Лист2!A:A) * (Лист1!B244=Лист2!B:B), 0))</f>
        <v>1128</v>
      </c>
      <c r="I244" cm="1">
        <f t="array" ref="I244">INDEX(Лист2!E:E, MATCH(1, (Лист1!A244=Лист2!A:A) * (Лист1!B244=Лист2!B:B), 0))</f>
        <v>1001</v>
      </c>
      <c r="J244" t="str">
        <f>Table2[[#This Row],[Дата]] &amp; _xlfn.SINGLE(Table2[Территория])</f>
        <v>43975Пермь</v>
      </c>
    </row>
    <row r="245" spans="1:10" ht="14.25" customHeight="1" x14ac:dyDescent="0.2">
      <c r="A245" s="15">
        <v>43967</v>
      </c>
      <c r="B245" s="4" t="s">
        <v>19</v>
      </c>
      <c r="C245" s="4">
        <v>13120.5</v>
      </c>
      <c r="D245" s="4">
        <v>1215033</v>
      </c>
      <c r="E245" s="4">
        <v>985281.03599999985</v>
      </c>
      <c r="F245" s="5">
        <v>143418.86295384614</v>
      </c>
      <c r="G245" cm="1">
        <f t="array" ref="G245">INDEX(Лист2!C:C, MATCH(1, (Лист1!A245=Лист2!A:A) * (Лист1!B245=Лист2!B:B), 0))</f>
        <v>15</v>
      </c>
      <c r="H245" cm="1">
        <f t="array" ref="H245">INDEX(Лист2!D:D, MATCH(1, (Лист1!A245=Лист2!A:A) * (Лист1!B245=Лист2!B:B), 0))</f>
        <v>747</v>
      </c>
      <c r="I245" cm="1">
        <f t="array" ref="I245">INDEX(Лист2!E:E, MATCH(1, (Лист1!A245=Лист2!A:A) * (Лист1!B245=Лист2!B:B), 0))</f>
        <v>647</v>
      </c>
      <c r="J245" t="str">
        <f>Table2[[#This Row],[Дата]] &amp; _xlfn.SINGLE(Table2[Территория])</f>
        <v>43967Ростов-на-Дону</v>
      </c>
    </row>
    <row r="246" spans="1:10" ht="14.25" customHeight="1" x14ac:dyDescent="0.2">
      <c r="A246" s="14">
        <v>43970</v>
      </c>
      <c r="B246" s="2" t="s">
        <v>19</v>
      </c>
      <c r="C246" s="2">
        <v>16237.5</v>
      </c>
      <c r="D246" s="2">
        <v>1403047.5</v>
      </c>
      <c r="E246" s="2">
        <v>1195875.8800000001</v>
      </c>
      <c r="F246" s="3">
        <v>173178.52204615384</v>
      </c>
      <c r="G246" cm="1">
        <f t="array" ref="G246">INDEX(Лист2!C:C, MATCH(1, (Лист1!A246=Лист2!A:A) * (Лист1!B246=Лист2!B:B), 0))</f>
        <v>15</v>
      </c>
      <c r="H246" cm="1">
        <f t="array" ref="H246">INDEX(Лист2!D:D, MATCH(1, (Лист1!A246=Лист2!A:A) * (Лист1!B246=Лист2!B:B), 0))</f>
        <v>930</v>
      </c>
      <c r="I246" cm="1">
        <f t="array" ref="I246">INDEX(Лист2!E:E, MATCH(1, (Лист1!A246=Лист2!A:A) * (Лист1!B246=Лист2!B:B), 0))</f>
        <v>827</v>
      </c>
      <c r="J246" t="str">
        <f>Table2[[#This Row],[Дата]] &amp; _xlfn.SINGLE(Table2[Территория])</f>
        <v>43970Ростов-на-Дону</v>
      </c>
    </row>
    <row r="247" spans="1:10" ht="14.25" customHeight="1" x14ac:dyDescent="0.2">
      <c r="A247" s="15">
        <v>43968</v>
      </c>
      <c r="B247" s="4" t="s">
        <v>19</v>
      </c>
      <c r="C247" s="4">
        <v>11967</v>
      </c>
      <c r="D247" s="4">
        <v>1060489.5</v>
      </c>
      <c r="E247" s="4">
        <v>851805.179</v>
      </c>
      <c r="F247" s="5">
        <v>171981.49101538458</v>
      </c>
      <c r="G247" cm="1">
        <f t="array" ref="G247">INDEX(Лист2!C:C, MATCH(1, (Лист1!A247=Лист2!A:A) * (Лист1!B247=Лист2!B:B), 0))</f>
        <v>15</v>
      </c>
      <c r="H247" cm="1">
        <f t="array" ref="H247">INDEX(Лист2!D:D, MATCH(1, (Лист1!A247=Лист2!A:A) * (Лист1!B247=Лист2!B:B), 0))</f>
        <v>692</v>
      </c>
      <c r="I247" cm="1">
        <f t="array" ref="I247">INDEX(Лист2!E:E, MATCH(1, (Лист1!A247=Лист2!A:A) * (Лист1!B247=Лист2!B:B), 0))</f>
        <v>591</v>
      </c>
      <c r="J247" t="str">
        <f>Table2[[#This Row],[Дата]] &amp; _xlfn.SINGLE(Table2[Территория])</f>
        <v>43968Ростов-на-Дону</v>
      </c>
    </row>
    <row r="248" spans="1:10" ht="14.25" customHeight="1" x14ac:dyDescent="0.2">
      <c r="A248" s="14">
        <v>43960</v>
      </c>
      <c r="B248" s="2" t="s">
        <v>19</v>
      </c>
      <c r="C248" s="2">
        <v>12037.5</v>
      </c>
      <c r="D248" s="2">
        <v>1081216.5</v>
      </c>
      <c r="E248" s="2">
        <v>910141.15500000003</v>
      </c>
      <c r="F248" s="3">
        <v>143296.04318461538</v>
      </c>
      <c r="G248" cm="1">
        <f t="array" ref="G248">INDEX(Лист2!C:C, MATCH(1, (Лист1!A248=Лист2!A:A) * (Лист1!B248=Лист2!B:B), 0))</f>
        <v>15</v>
      </c>
      <c r="H248" cm="1">
        <f t="array" ref="H248">INDEX(Лист2!D:D, MATCH(1, (Лист1!A248=Лист2!A:A) * (Лист1!B248=Лист2!B:B), 0))</f>
        <v>623</v>
      </c>
      <c r="I248" cm="1">
        <f t="array" ref="I248">INDEX(Лист2!E:E, MATCH(1, (Лист1!A248=Лист2!A:A) * (Лист1!B248=Лист2!B:B), 0))</f>
        <v>535</v>
      </c>
      <c r="J248" t="str">
        <f>Table2[[#This Row],[Дата]] &amp; _xlfn.SINGLE(Table2[Территория])</f>
        <v>43960Ростов-на-Дону</v>
      </c>
    </row>
    <row r="249" spans="1:10" ht="14.25" customHeight="1" x14ac:dyDescent="0.2">
      <c r="A249" s="15">
        <v>43955</v>
      </c>
      <c r="B249" s="4" t="s">
        <v>19</v>
      </c>
      <c r="C249" s="4">
        <v>7087.5</v>
      </c>
      <c r="D249" s="4">
        <v>610855.5</v>
      </c>
      <c r="E249" s="4">
        <v>541946.12800000003</v>
      </c>
      <c r="F249" s="5">
        <v>150795.58461538461</v>
      </c>
      <c r="G249" cm="1">
        <f t="array" ref="G249">INDEX(Лист2!C:C, MATCH(1, (Лист1!A249=Лист2!A:A) * (Лист1!B249=Лист2!B:B), 0))</f>
        <v>15</v>
      </c>
      <c r="H249" cm="1">
        <f t="array" ref="H249">INDEX(Лист2!D:D, MATCH(1, (Лист1!A249=Лист2!A:A) * (Лист1!B249=Лист2!B:B), 0))</f>
        <v>390</v>
      </c>
      <c r="I249" cm="1">
        <f t="array" ref="I249">INDEX(Лист2!E:E, MATCH(1, (Лист1!A249=Лист2!A:A) * (Лист1!B249=Лист2!B:B), 0))</f>
        <v>315</v>
      </c>
      <c r="J249" t="str">
        <f>Table2[[#This Row],[Дата]] &amp; _xlfn.SINGLE(Table2[Территория])</f>
        <v>43955Ростов-на-Дону</v>
      </c>
    </row>
    <row r="250" spans="1:10" ht="14.25" customHeight="1" x14ac:dyDescent="0.2">
      <c r="A250" s="14">
        <v>43950</v>
      </c>
      <c r="B250" s="2" t="s">
        <v>20</v>
      </c>
      <c r="C250" s="2">
        <v>25816.5</v>
      </c>
      <c r="D250" s="2">
        <v>2360914.5</v>
      </c>
      <c r="E250" s="2">
        <v>1868643.6719999998</v>
      </c>
      <c r="F250" s="3">
        <v>137636.84266153845</v>
      </c>
      <c r="G250" cm="1">
        <f t="array" ref="G250">INDEX(Лист2!C:C, MATCH(1, (Лист1!A250=Лист2!A:A) * (Лист1!B250=Лист2!B:B), 0))</f>
        <v>18</v>
      </c>
      <c r="H250" cm="1">
        <f t="array" ref="H250">INDEX(Лист2!D:D, MATCH(1, (Лист1!A250=Лист2!A:A) * (Лист1!B250=Лист2!B:B), 0))</f>
        <v>1599</v>
      </c>
      <c r="I250" cm="1">
        <f t="array" ref="I250">INDEX(Лист2!E:E, MATCH(1, (Лист1!A250=Лист2!A:A) * (Лист1!B250=Лист2!B:B), 0))</f>
        <v>1450</v>
      </c>
      <c r="J250" t="str">
        <f>Table2[[#This Row],[Дата]] &amp; _xlfn.SINGLE(Table2[Территория])</f>
        <v>43950Краснодар</v>
      </c>
    </row>
    <row r="251" spans="1:10" ht="14.25" customHeight="1" x14ac:dyDescent="0.2">
      <c r="A251" s="15">
        <v>43953</v>
      </c>
      <c r="B251" s="4" t="s">
        <v>19</v>
      </c>
      <c r="C251" s="4">
        <v>4624.5</v>
      </c>
      <c r="D251" s="4">
        <v>433243.5</v>
      </c>
      <c r="E251" s="4">
        <v>377401.46199999994</v>
      </c>
      <c r="F251" s="5">
        <v>65936.343369230759</v>
      </c>
      <c r="G251" cm="1">
        <f t="array" ref="G251">INDEX(Лист2!C:C, MATCH(1, (Лист1!A251=Лист2!A:A) * (Лист1!B251=Лист2!B:B), 0))</f>
        <v>15</v>
      </c>
      <c r="H251" cm="1">
        <f t="array" ref="H251">INDEX(Лист2!D:D, MATCH(1, (Лист1!A251=Лист2!A:A) * (Лист1!B251=Лист2!B:B), 0))</f>
        <v>274</v>
      </c>
      <c r="I251" cm="1">
        <f t="array" ref="I251">INDEX(Лист2!E:E, MATCH(1, (Лист1!A251=Лист2!A:A) * (Лист1!B251=Лист2!B:B), 0))</f>
        <v>203</v>
      </c>
      <c r="J251" t="str">
        <f>Table2[[#This Row],[Дата]] &amp; _xlfn.SINGLE(Table2[Территория])</f>
        <v>43953Ростов-на-Дону</v>
      </c>
    </row>
    <row r="252" spans="1:10" ht="14.25" customHeight="1" x14ac:dyDescent="0.2">
      <c r="A252" s="14">
        <v>43977</v>
      </c>
      <c r="B252" s="2" t="s">
        <v>19</v>
      </c>
      <c r="C252" s="2">
        <v>12259.5</v>
      </c>
      <c r="D252" s="2">
        <v>1152054</v>
      </c>
      <c r="E252" s="2">
        <v>906579.62099999993</v>
      </c>
      <c r="F252" s="3">
        <v>217611.18753846153</v>
      </c>
      <c r="G252" cm="1">
        <f t="array" ref="G252">INDEX(Лист2!C:C, MATCH(1, (Лист1!A252=Лист2!A:A) * (Лист1!B252=Лист2!B:B), 0))</f>
        <v>15</v>
      </c>
      <c r="H252" cm="1">
        <f t="array" ref="H252">INDEX(Лист2!D:D, MATCH(1, (Лист1!A252=Лист2!A:A) * (Лист1!B252=Лист2!B:B), 0))</f>
        <v>812</v>
      </c>
      <c r="I252" cm="1">
        <f t="array" ref="I252">INDEX(Лист2!E:E, MATCH(1, (Лист1!A252=Лист2!A:A) * (Лист1!B252=Лист2!B:B), 0))</f>
        <v>711</v>
      </c>
      <c r="J252" t="str">
        <f>Table2[[#This Row],[Дата]] &amp; _xlfn.SINGLE(Table2[Территория])</f>
        <v>43977Ростов-на-Дону</v>
      </c>
    </row>
    <row r="253" spans="1:10" ht="14.25" customHeight="1" x14ac:dyDescent="0.2">
      <c r="A253" s="15">
        <v>43952</v>
      </c>
      <c r="B253" s="4" t="s">
        <v>19</v>
      </c>
      <c r="C253" s="4">
        <v>5446.5</v>
      </c>
      <c r="D253" s="4">
        <v>505572</v>
      </c>
      <c r="E253" s="4">
        <v>422390.908</v>
      </c>
      <c r="F253" s="5">
        <v>42729.218369230766</v>
      </c>
      <c r="G253" cm="1">
        <f t="array" ref="G253">INDEX(Лист2!C:C, MATCH(1, (Лист1!A253=Лист2!A:A) * (Лист1!B253=Лист2!B:B), 0))</f>
        <v>15</v>
      </c>
      <c r="H253" cm="1">
        <f t="array" ref="H253">INDEX(Лист2!D:D, MATCH(1, (Лист1!A253=Лист2!A:A) * (Лист1!B253=Лист2!B:B), 0))</f>
        <v>294</v>
      </c>
      <c r="I253" cm="1">
        <f t="array" ref="I253">INDEX(Лист2!E:E, MATCH(1, (Лист1!A253=Лист2!A:A) * (Лист1!B253=Лист2!B:B), 0))</f>
        <v>225</v>
      </c>
      <c r="J253" t="str">
        <f>Table2[[#This Row],[Дата]] &amp; _xlfn.SINGLE(Table2[Территория])</f>
        <v>43952Ростов-на-Дону</v>
      </c>
    </row>
    <row r="254" spans="1:10" ht="14.25" customHeight="1" x14ac:dyDescent="0.2">
      <c r="A254" s="14">
        <v>43963</v>
      </c>
      <c r="B254" s="2" t="s">
        <v>19</v>
      </c>
      <c r="C254" s="2">
        <v>11296.5</v>
      </c>
      <c r="D254" s="2">
        <v>989632.5</v>
      </c>
      <c r="E254" s="2">
        <v>829947.41200000001</v>
      </c>
      <c r="F254" s="3">
        <v>196319.5046923077</v>
      </c>
      <c r="G254" cm="1">
        <f t="array" ref="G254">INDEX(Лист2!C:C, MATCH(1, (Лист1!A254=Лист2!A:A) * (Лист1!B254=Лист2!B:B), 0))</f>
        <v>15</v>
      </c>
      <c r="H254" cm="1">
        <f t="array" ref="H254">INDEX(Лист2!D:D, MATCH(1, (Лист1!A254=Лист2!A:A) * (Лист1!B254=Лист2!B:B), 0))</f>
        <v>624</v>
      </c>
      <c r="I254" cm="1">
        <f t="array" ref="I254">INDEX(Лист2!E:E, MATCH(1, (Лист1!A254=Лист2!A:A) * (Лист1!B254=Лист2!B:B), 0))</f>
        <v>538</v>
      </c>
      <c r="J254" t="str">
        <f>Table2[[#This Row],[Дата]] &amp; _xlfn.SINGLE(Table2[Территория])</f>
        <v>43963Ростов-на-Дону</v>
      </c>
    </row>
    <row r="255" spans="1:10" ht="14.25" customHeight="1" x14ac:dyDescent="0.2">
      <c r="A255" s="15">
        <v>43972</v>
      </c>
      <c r="B255" s="4" t="s">
        <v>19</v>
      </c>
      <c r="C255" s="4">
        <v>12135</v>
      </c>
      <c r="D255" s="4">
        <v>1103623.5</v>
      </c>
      <c r="E255" s="4">
        <v>899589.3060000001</v>
      </c>
      <c r="F255" s="5">
        <v>184440.53076923077</v>
      </c>
      <c r="G255" cm="1">
        <f t="array" ref="G255">INDEX(Лист2!C:C, MATCH(1, (Лист1!A255=Лист2!A:A) * (Лист1!B255=Лист2!B:B), 0))</f>
        <v>15</v>
      </c>
      <c r="H255" cm="1">
        <f t="array" ref="H255">INDEX(Лист2!D:D, MATCH(1, (Лист1!A255=Лист2!A:A) * (Лист1!B255=Лист2!B:B), 0))</f>
        <v>749</v>
      </c>
      <c r="I255" cm="1">
        <f t="array" ref="I255">INDEX(Лист2!E:E, MATCH(1, (Лист1!A255=Лист2!A:A) * (Лист1!B255=Лист2!B:B), 0))</f>
        <v>652</v>
      </c>
      <c r="J255" t="str">
        <f>Table2[[#This Row],[Дата]] &amp; _xlfn.SINGLE(Table2[Территория])</f>
        <v>43972Ростов-на-Дону</v>
      </c>
    </row>
    <row r="256" spans="1:10" ht="14.25" customHeight="1" x14ac:dyDescent="0.2">
      <c r="A256" s="14">
        <v>43971</v>
      </c>
      <c r="B256" s="2" t="s">
        <v>19</v>
      </c>
      <c r="C256" s="2">
        <v>12630</v>
      </c>
      <c r="D256" s="2">
        <v>1104858</v>
      </c>
      <c r="E256" s="2">
        <v>915994.11899999983</v>
      </c>
      <c r="F256" s="3">
        <v>161654.46923076923</v>
      </c>
      <c r="G256" cm="1">
        <f t="array" ref="G256">INDEX(Лист2!C:C, MATCH(1, (Лист1!A256=Лист2!A:A) * (Лист1!B256=Лист2!B:B), 0))</f>
        <v>15</v>
      </c>
      <c r="H256" cm="1">
        <f t="array" ref="H256">INDEX(Лист2!D:D, MATCH(1, (Лист1!A256=Лист2!A:A) * (Лист1!B256=Лист2!B:B), 0))</f>
        <v>760</v>
      </c>
      <c r="I256" cm="1">
        <f t="array" ref="I256">INDEX(Лист2!E:E, MATCH(1, (Лист1!A256=Лист2!A:A) * (Лист1!B256=Лист2!B:B), 0))</f>
        <v>664</v>
      </c>
      <c r="J256" t="str">
        <f>Table2[[#This Row],[Дата]] &amp; _xlfn.SINGLE(Table2[Территория])</f>
        <v>43971Ростов-на-Дону</v>
      </c>
    </row>
    <row r="257" spans="1:10" ht="14.25" customHeight="1" x14ac:dyDescent="0.2">
      <c r="A257" s="15">
        <v>43956</v>
      </c>
      <c r="B257" s="4" t="s">
        <v>19</v>
      </c>
      <c r="C257" s="4">
        <v>8223</v>
      </c>
      <c r="D257" s="4">
        <v>694593</v>
      </c>
      <c r="E257" s="4">
        <v>622755.04999999993</v>
      </c>
      <c r="F257" s="5">
        <v>172368.62218461538</v>
      </c>
      <c r="G257" cm="1">
        <f t="array" ref="G257">INDEX(Лист2!C:C, MATCH(1, (Лист1!A257=Лист2!A:A) * (Лист1!B257=Лист2!B:B), 0))</f>
        <v>15</v>
      </c>
      <c r="H257" cm="1">
        <f t="array" ref="H257">INDEX(Лист2!D:D, MATCH(1, (Лист1!A257=Лист2!A:A) * (Лист1!B257=Лист2!B:B), 0))</f>
        <v>455</v>
      </c>
      <c r="I257" cm="1">
        <f t="array" ref="I257">INDEX(Лист2!E:E, MATCH(1, (Лист1!A257=Лист2!A:A) * (Лист1!B257=Лист2!B:B), 0))</f>
        <v>381</v>
      </c>
      <c r="J257" t="str">
        <f>Table2[[#This Row],[Дата]] &amp; _xlfn.SINGLE(Table2[Территория])</f>
        <v>43956Ростов-на-Дону</v>
      </c>
    </row>
    <row r="258" spans="1:10" ht="14.25" customHeight="1" x14ac:dyDescent="0.2">
      <c r="A258" s="14">
        <v>43949</v>
      </c>
      <c r="B258" s="2" t="s">
        <v>20</v>
      </c>
      <c r="C258" s="2">
        <v>25149</v>
      </c>
      <c r="D258" s="2">
        <v>2277072</v>
      </c>
      <c r="E258" s="2">
        <v>1804070.1239999998</v>
      </c>
      <c r="F258" s="3">
        <v>125553.02143076922</v>
      </c>
      <c r="G258" cm="1">
        <f t="array" ref="G258">INDEX(Лист2!C:C, MATCH(1, (Лист1!A258=Лист2!A:A) * (Лист1!B258=Лист2!B:B), 0))</f>
        <v>18</v>
      </c>
      <c r="H258" cm="1">
        <f t="array" ref="H258">INDEX(Лист2!D:D, MATCH(1, (Лист1!A258=Лист2!A:A) * (Лист1!B258=Лист2!B:B), 0))</f>
        <v>1505</v>
      </c>
      <c r="I258" cm="1">
        <f t="array" ref="I258">INDEX(Лист2!E:E, MATCH(1, (Лист1!A258=Лист2!A:A) * (Лист1!B258=Лист2!B:B), 0))</f>
        <v>1368</v>
      </c>
      <c r="J258" t="str">
        <f>Table2[[#This Row],[Дата]] &amp; _xlfn.SINGLE(Table2[Территория])</f>
        <v>43949Краснодар</v>
      </c>
    </row>
    <row r="259" spans="1:10" ht="14.25" customHeight="1" x14ac:dyDescent="0.2">
      <c r="A259" s="15">
        <v>43964</v>
      </c>
      <c r="B259" s="4" t="s">
        <v>19</v>
      </c>
      <c r="C259" s="4">
        <v>10401</v>
      </c>
      <c r="D259" s="4">
        <v>949912.5</v>
      </c>
      <c r="E259" s="4">
        <v>785961.28899999999</v>
      </c>
      <c r="F259" s="5">
        <v>253438.94004615385</v>
      </c>
      <c r="G259" cm="1">
        <f t="array" ref="G259">INDEX(Лист2!C:C, MATCH(1, (Лист1!A259=Лист2!A:A) * (Лист1!B259=Лист2!B:B), 0))</f>
        <v>15</v>
      </c>
      <c r="H259" cm="1">
        <f t="array" ref="H259">INDEX(Лист2!D:D, MATCH(1, (Лист1!A259=Лист2!A:A) * (Лист1!B259=Лист2!B:B), 0))</f>
        <v>599</v>
      </c>
      <c r="I259" cm="1">
        <f t="array" ref="I259">INDEX(Лист2!E:E, MATCH(1, (Лист1!A259=Лист2!A:A) * (Лист1!B259=Лист2!B:B), 0))</f>
        <v>515</v>
      </c>
      <c r="J259" t="str">
        <f>Table2[[#This Row],[Дата]] &amp; _xlfn.SINGLE(Table2[Территория])</f>
        <v>43964Ростов-на-Дону</v>
      </c>
    </row>
    <row r="260" spans="1:10" ht="14.25" customHeight="1" x14ac:dyDescent="0.2">
      <c r="A260" s="14">
        <v>43982</v>
      </c>
      <c r="B260" s="2" t="s">
        <v>18</v>
      </c>
      <c r="C260" s="2">
        <v>17689.5</v>
      </c>
      <c r="D260" s="2">
        <v>1592119.5</v>
      </c>
      <c r="E260" s="2">
        <v>1279369.1529999999</v>
      </c>
      <c r="F260" s="3">
        <v>119890.85384615383</v>
      </c>
      <c r="G260" cm="1">
        <f t="array" ref="G260">INDEX(Лист2!C:C, MATCH(1, (Лист1!A260=Лист2!A:A) * (Лист1!B260=Лист2!B:B), 0))</f>
        <v>17</v>
      </c>
      <c r="H260" cm="1">
        <f t="array" ref="H260">INDEX(Лист2!D:D, MATCH(1, (Лист1!A260=Лист2!A:A) * (Лист1!B260=Лист2!B:B), 0))</f>
        <v>1186</v>
      </c>
      <c r="I260" cm="1">
        <f t="array" ref="I260">INDEX(Лист2!E:E, MATCH(1, (Лист1!A260=Лист2!A:A) * (Лист1!B260=Лист2!B:B), 0))</f>
        <v>1054</v>
      </c>
      <c r="J260" t="str">
        <f>Table2[[#This Row],[Дата]] &amp; _xlfn.SINGLE(Table2[Территория])</f>
        <v>43982Пермь</v>
      </c>
    </row>
    <row r="261" spans="1:10" ht="14.25" customHeight="1" x14ac:dyDescent="0.2">
      <c r="A261" s="15">
        <v>43954</v>
      </c>
      <c r="B261" s="4" t="s">
        <v>19</v>
      </c>
      <c r="C261" s="4">
        <v>8127</v>
      </c>
      <c r="D261" s="4">
        <v>665302.5</v>
      </c>
      <c r="E261" s="4">
        <v>644221.49399999995</v>
      </c>
      <c r="F261" s="5">
        <v>95245.727138461531</v>
      </c>
      <c r="G261" cm="1">
        <f t="array" ref="G261">INDEX(Лист2!C:C, MATCH(1, (Лист1!A261=Лист2!A:A) * (Лист1!B261=Лист2!B:B), 0))</f>
        <v>15</v>
      </c>
      <c r="H261" cm="1">
        <f t="array" ref="H261">INDEX(Лист2!D:D, MATCH(1, (Лист1!A261=Лист2!A:A) * (Лист1!B261=Лист2!B:B), 0))</f>
        <v>455</v>
      </c>
      <c r="I261" cm="1">
        <f t="array" ref="I261">INDEX(Лист2!E:E, MATCH(1, (Лист1!A261=Лист2!A:A) * (Лист1!B261=Лист2!B:B), 0))</f>
        <v>384</v>
      </c>
      <c r="J261" t="str">
        <f>Table2[[#This Row],[Дата]] &amp; _xlfn.SINGLE(Table2[Территория])</f>
        <v>43954Ростов-на-Дону</v>
      </c>
    </row>
    <row r="262" spans="1:10" ht="14.25" customHeight="1" x14ac:dyDescent="0.2">
      <c r="A262" s="14">
        <v>43981</v>
      </c>
      <c r="B262" s="2" t="s">
        <v>18</v>
      </c>
      <c r="C262" s="2">
        <v>27250.5</v>
      </c>
      <c r="D262" s="2">
        <v>2457252</v>
      </c>
      <c r="E262" s="2">
        <v>1983435.05</v>
      </c>
      <c r="F262" s="3">
        <v>175066.50692307693</v>
      </c>
      <c r="G262" cm="1">
        <f t="array" ref="G262">INDEX(Лист2!C:C, MATCH(1, (Лист1!A262=Лист2!A:A) * (Лист1!B262=Лист2!B:B), 0))</f>
        <v>17</v>
      </c>
      <c r="H262" cm="1">
        <f t="array" ref="H262">INDEX(Лист2!D:D, MATCH(1, (Лист1!A262=Лист2!A:A) * (Лист1!B262=Лист2!B:B), 0))</f>
        <v>1697</v>
      </c>
      <c r="I262" cm="1">
        <f t="array" ref="I262">INDEX(Лист2!E:E, MATCH(1, (Лист1!A262=Лист2!A:A) * (Лист1!B262=Лист2!B:B), 0))</f>
        <v>1499</v>
      </c>
      <c r="J262" t="str">
        <f>Table2[[#This Row],[Дата]] &amp; _xlfn.SINGLE(Table2[Территория])</f>
        <v>43981Пермь</v>
      </c>
    </row>
    <row r="263" spans="1:10" ht="14.25" customHeight="1" x14ac:dyDescent="0.2">
      <c r="A263" s="15">
        <v>43957</v>
      </c>
      <c r="B263" s="4" t="s">
        <v>19</v>
      </c>
      <c r="C263" s="4">
        <v>8464.5</v>
      </c>
      <c r="D263" s="4">
        <v>739291.5</v>
      </c>
      <c r="E263" s="4">
        <v>651727.3679999999</v>
      </c>
      <c r="F263" s="5">
        <v>154318.62433846152</v>
      </c>
      <c r="G263" cm="1">
        <f t="array" ref="G263">INDEX(Лист2!C:C, MATCH(1, (Лист1!A263=Лист2!A:A) * (Лист1!B263=Лист2!B:B), 0))</f>
        <v>15</v>
      </c>
      <c r="H263" cm="1">
        <f t="array" ref="H263">INDEX(Лист2!D:D, MATCH(1, (Лист1!A263=Лист2!A:A) * (Лист1!B263=Лист2!B:B), 0))</f>
        <v>467</v>
      </c>
      <c r="I263" cm="1">
        <f t="array" ref="I263">INDEX(Лист2!E:E, MATCH(1, (Лист1!A263=Лист2!A:A) * (Лист1!B263=Лист2!B:B), 0))</f>
        <v>389</v>
      </c>
      <c r="J263" t="str">
        <f>Table2[[#This Row],[Дата]] &amp; _xlfn.SINGLE(Table2[Территория])</f>
        <v>43957Ростов-на-Дону</v>
      </c>
    </row>
    <row r="264" spans="1:10" ht="14.25" customHeight="1" x14ac:dyDescent="0.2">
      <c r="A264" s="14">
        <v>43974</v>
      </c>
      <c r="B264" s="2" t="s">
        <v>19</v>
      </c>
      <c r="C264" s="2">
        <v>14167.5</v>
      </c>
      <c r="D264" s="2">
        <v>1315075.5</v>
      </c>
      <c r="E264" s="2">
        <v>1074904.135</v>
      </c>
      <c r="F264" s="3">
        <v>269233.34436923079</v>
      </c>
      <c r="G264" cm="1">
        <f t="array" ref="G264">INDEX(Лист2!C:C, MATCH(1, (Лист1!A264=Лист2!A:A) * (Лист1!B264=Лист2!B:B), 0))</f>
        <v>15</v>
      </c>
      <c r="H264" cm="1">
        <f t="array" ref="H264">INDEX(Лист2!D:D, MATCH(1, (Лист1!A264=Лист2!A:A) * (Лист1!B264=Лист2!B:B), 0))</f>
        <v>840</v>
      </c>
      <c r="I264" cm="1">
        <f t="array" ref="I264">INDEX(Лист2!E:E, MATCH(1, (Лист1!A264=Лист2!A:A) * (Лист1!B264=Лист2!B:B), 0))</f>
        <v>725</v>
      </c>
      <c r="J264" t="str">
        <f>Table2[[#This Row],[Дата]] &amp; _xlfn.SINGLE(Table2[Территория])</f>
        <v>43974Ростов-на-Дону</v>
      </c>
    </row>
    <row r="265" spans="1:10" ht="14.25" customHeight="1" x14ac:dyDescent="0.2">
      <c r="A265" s="15">
        <v>43979</v>
      </c>
      <c r="B265" s="4" t="s">
        <v>18</v>
      </c>
      <c r="C265" s="4">
        <v>16500</v>
      </c>
      <c r="D265" s="4">
        <v>1487928</v>
      </c>
      <c r="E265" s="4">
        <v>1187884.8939999999</v>
      </c>
      <c r="F265" s="5">
        <v>279400.0153846154</v>
      </c>
      <c r="G265" cm="1">
        <f t="array" ref="G265">INDEX(Лист2!C:C, MATCH(1, (Лист1!A265=Лист2!A:A) * (Лист1!B265=Лист2!B:B), 0))</f>
        <v>17</v>
      </c>
      <c r="H265" cm="1">
        <f t="array" ref="H265">INDEX(Лист2!D:D, MATCH(1, (Лист1!A265=Лист2!A:A) * (Лист1!B265=Лист2!B:B), 0))</f>
        <v>1097</v>
      </c>
      <c r="I265" cm="1">
        <f t="array" ref="I265">INDEX(Лист2!E:E, MATCH(1, (Лист1!A265=Лист2!A:A) * (Лист1!B265=Лист2!B:B), 0))</f>
        <v>968</v>
      </c>
      <c r="J265" t="str">
        <f>Table2[[#This Row],[Дата]] &amp; _xlfn.SINGLE(Table2[Территория])</f>
        <v>43979Пермь</v>
      </c>
    </row>
    <row r="266" spans="1:10" ht="14.25" customHeight="1" x14ac:dyDescent="0.2">
      <c r="A266" s="14">
        <v>43976</v>
      </c>
      <c r="B266" s="2" t="s">
        <v>19</v>
      </c>
      <c r="C266" s="2">
        <v>13260</v>
      </c>
      <c r="D266" s="2">
        <v>1230687</v>
      </c>
      <c r="E266" s="2">
        <v>985675.48699999996</v>
      </c>
      <c r="F266" s="3">
        <v>224353.45695384615</v>
      </c>
      <c r="G266" cm="1">
        <f t="array" ref="G266">INDEX(Лист2!C:C, MATCH(1, (Лист1!A266=Лист2!A:A) * (Лист1!B266=Лист2!B:B), 0))</f>
        <v>15</v>
      </c>
      <c r="H266" cm="1">
        <f t="array" ref="H266">INDEX(Лист2!D:D, MATCH(1, (Лист1!A266=Лист2!A:A) * (Лист1!B266=Лист2!B:B), 0))</f>
        <v>835</v>
      </c>
      <c r="I266" cm="1">
        <f t="array" ref="I266">INDEX(Лист2!E:E, MATCH(1, (Лист1!A266=Лист2!A:A) * (Лист1!B266=Лист2!B:B), 0))</f>
        <v>736</v>
      </c>
      <c r="J266" t="str">
        <f>Table2[[#This Row],[Дата]] &amp; _xlfn.SINGLE(Table2[Территория])</f>
        <v>43976Ростов-на-Дону</v>
      </c>
    </row>
    <row r="267" spans="1:10" ht="14.25" customHeight="1" x14ac:dyDescent="0.2">
      <c r="A267" s="15">
        <v>43951</v>
      </c>
      <c r="B267" s="4" t="s">
        <v>19</v>
      </c>
      <c r="C267" s="4">
        <v>4285.5</v>
      </c>
      <c r="D267" s="4">
        <v>404691</v>
      </c>
      <c r="E267" s="4">
        <v>333054.54800000001</v>
      </c>
      <c r="F267" s="5">
        <v>11494.630769230769</v>
      </c>
      <c r="G267" cm="1">
        <f t="array" ref="G267">INDEX(Лист2!C:C, MATCH(1, (Лист1!A267=Лист2!A:A) * (Лист1!B267=Лист2!B:B), 0))</f>
        <v>15</v>
      </c>
      <c r="H267" cm="1">
        <f t="array" ref="H267">INDEX(Лист2!D:D, MATCH(1, (Лист1!A267=Лист2!A:A) * (Лист1!B267=Лист2!B:B), 0))</f>
        <v>262</v>
      </c>
      <c r="I267" cm="1">
        <f t="array" ref="I267">INDEX(Лист2!E:E, MATCH(1, (Лист1!A267=Лист2!A:A) * (Лист1!B267=Лист2!B:B), 0))</f>
        <v>195</v>
      </c>
      <c r="J267" t="str">
        <f>Table2[[#This Row],[Дата]] &amp; _xlfn.SINGLE(Table2[Территория])</f>
        <v>43951Ростов-на-Дону</v>
      </c>
    </row>
    <row r="268" spans="1:10" ht="14.25" customHeight="1" x14ac:dyDescent="0.2">
      <c r="A268" s="14">
        <v>43961</v>
      </c>
      <c r="B268" s="2" t="s">
        <v>19</v>
      </c>
      <c r="C268" s="2">
        <v>13440</v>
      </c>
      <c r="D268" s="2">
        <v>1198285.5</v>
      </c>
      <c r="E268" s="2">
        <v>1018063.802</v>
      </c>
      <c r="F268" s="3">
        <v>178012.59307692308</v>
      </c>
      <c r="G268" cm="1">
        <f t="array" ref="G268">INDEX(Лист2!C:C, MATCH(1, (Лист1!A268=Лист2!A:A) * (Лист1!B268=Лист2!B:B), 0))</f>
        <v>15</v>
      </c>
      <c r="H268" cm="1">
        <f t="array" ref="H268">INDEX(Лист2!D:D, MATCH(1, (Лист1!A268=Лист2!A:A) * (Лист1!B268=Лист2!B:B), 0))</f>
        <v>706</v>
      </c>
      <c r="I268" cm="1">
        <f t="array" ref="I268">INDEX(Лист2!E:E, MATCH(1, (Лист1!A268=Лист2!A:A) * (Лист1!B268=Лист2!B:B), 0))</f>
        <v>608</v>
      </c>
      <c r="J268" t="str">
        <f>Table2[[#This Row],[Дата]] &amp; _xlfn.SINGLE(Table2[Территория])</f>
        <v>43961Ростов-на-Дону</v>
      </c>
    </row>
    <row r="269" spans="1:10" ht="14.25" customHeight="1" x14ac:dyDescent="0.2">
      <c r="A269" s="15">
        <v>43959</v>
      </c>
      <c r="B269" s="4" t="s">
        <v>19</v>
      </c>
      <c r="C269" s="4">
        <v>9058.5</v>
      </c>
      <c r="D269" s="4">
        <v>798759</v>
      </c>
      <c r="E269" s="4">
        <v>669115.93699999992</v>
      </c>
      <c r="F269" s="5">
        <v>171987.47030000002</v>
      </c>
      <c r="G269" cm="1">
        <f t="array" ref="G269">INDEX(Лист2!C:C, MATCH(1, (Лист1!A269=Лист2!A:A) * (Лист1!B269=Лист2!B:B), 0))</f>
        <v>15</v>
      </c>
      <c r="H269" cm="1">
        <f t="array" ref="H269">INDEX(Лист2!D:D, MATCH(1, (Лист1!A269=Лист2!A:A) * (Лист1!B269=Лист2!B:B), 0))</f>
        <v>492</v>
      </c>
      <c r="I269" cm="1">
        <f t="array" ref="I269">INDEX(Лист2!E:E, MATCH(1, (Лист1!A269=Лист2!A:A) * (Лист1!B269=Лист2!B:B), 0))</f>
        <v>412</v>
      </c>
      <c r="J269" t="str">
        <f>Table2[[#This Row],[Дата]] &amp; _xlfn.SINGLE(Table2[Территория])</f>
        <v>43959Ростов-на-Дону</v>
      </c>
    </row>
    <row r="270" spans="1:10" ht="14.25" customHeight="1" x14ac:dyDescent="0.2">
      <c r="A270" s="14">
        <v>43958</v>
      </c>
      <c r="B270" s="2" t="s">
        <v>19</v>
      </c>
      <c r="C270" s="2">
        <v>8719.5</v>
      </c>
      <c r="D270" s="2">
        <v>769276.5</v>
      </c>
      <c r="E270" s="2">
        <v>654599.97699999996</v>
      </c>
      <c r="F270" s="3">
        <v>184385.1884923077</v>
      </c>
      <c r="G270" cm="1">
        <f t="array" ref="G270">INDEX(Лист2!C:C, MATCH(1, (Лист1!A270=Лист2!A:A) * (Лист1!B270=Лист2!B:B), 0))</f>
        <v>15</v>
      </c>
      <c r="H270" cm="1">
        <f t="array" ref="H270">INDEX(Лист2!D:D, MATCH(1, (Лист1!A270=Лист2!A:A) * (Лист1!B270=Лист2!B:B), 0))</f>
        <v>480</v>
      </c>
      <c r="I270" cm="1">
        <f t="array" ref="I270">INDEX(Лист2!E:E, MATCH(1, (Лист1!A270=Лист2!A:A) * (Лист1!B270=Лист2!B:B), 0))</f>
        <v>398</v>
      </c>
      <c r="J270" t="str">
        <f>Table2[[#This Row],[Дата]] &amp; _xlfn.SINGLE(Table2[Территория])</f>
        <v>43958Ростов-на-Дону</v>
      </c>
    </row>
    <row r="271" spans="1:10" ht="14.25" customHeight="1" x14ac:dyDescent="0.2">
      <c r="A271" s="15">
        <v>43975</v>
      </c>
      <c r="B271" s="4" t="s">
        <v>19</v>
      </c>
      <c r="C271" s="4">
        <v>12666</v>
      </c>
      <c r="D271" s="4">
        <v>1184865</v>
      </c>
      <c r="E271" s="4">
        <v>953822.62099999993</v>
      </c>
      <c r="F271" s="5">
        <v>340158.78723076923</v>
      </c>
      <c r="G271" cm="1">
        <f t="array" ref="G271">INDEX(Лист2!C:C, MATCH(1, (Лист1!A271=Лист2!A:A) * (Лист1!B271=Лист2!B:B), 0))</f>
        <v>15</v>
      </c>
      <c r="H271" cm="1">
        <f t="array" ref="H271">INDEX(Лист2!D:D, MATCH(1, (Лист1!A271=Лист2!A:A) * (Лист1!B271=Лист2!B:B), 0))</f>
        <v>779</v>
      </c>
      <c r="I271" cm="1">
        <f t="array" ref="I271">INDEX(Лист2!E:E, MATCH(1, (Лист1!A271=Лист2!A:A) * (Лист1!B271=Лист2!B:B), 0))</f>
        <v>673</v>
      </c>
      <c r="J271" t="str">
        <f>Table2[[#This Row],[Дата]] &amp; _xlfn.SINGLE(Table2[Территория])</f>
        <v>43975Ростов-на-Дону</v>
      </c>
    </row>
    <row r="272" spans="1:10" ht="14.25" customHeight="1" x14ac:dyDescent="0.2">
      <c r="A272" s="14">
        <v>43967</v>
      </c>
      <c r="B272" s="2" t="s">
        <v>20</v>
      </c>
      <c r="C272" s="2">
        <v>34563</v>
      </c>
      <c r="D272" s="2">
        <v>2922883.5</v>
      </c>
      <c r="E272" s="2">
        <v>2340316.3049999997</v>
      </c>
      <c r="F272" s="3">
        <v>109812.45384615385</v>
      </c>
      <c r="G272" cm="1">
        <f t="array" ref="G272">INDEX(Лист2!C:C, MATCH(1, (Лист1!A272=Лист2!A:A) * (Лист1!B272=Лист2!B:B), 0))</f>
        <v>19</v>
      </c>
      <c r="H272" cm="1">
        <f t="array" ref="H272">INDEX(Лист2!D:D, MATCH(1, (Лист1!A272=Лист2!A:A) * (Лист1!B272=Лист2!B:B), 0))</f>
        <v>2039</v>
      </c>
      <c r="I272" cm="1">
        <f t="array" ref="I272">INDEX(Лист2!E:E, MATCH(1, (Лист1!A272=Лист2!A:A) * (Лист1!B272=Лист2!B:B), 0))</f>
        <v>1868</v>
      </c>
      <c r="J272" t="str">
        <f>Table2[[#This Row],[Дата]] &amp; _xlfn.SINGLE(Table2[Территория])</f>
        <v>43967Краснодар</v>
      </c>
    </row>
    <row r="273" spans="1:10" ht="14.25" customHeight="1" x14ac:dyDescent="0.2">
      <c r="A273" s="15">
        <v>43970</v>
      </c>
      <c r="B273" s="4" t="s">
        <v>20</v>
      </c>
      <c r="C273" s="4">
        <v>28882.5</v>
      </c>
      <c r="D273" s="4">
        <v>2446530</v>
      </c>
      <c r="E273" s="4">
        <v>1956748.2629999998</v>
      </c>
      <c r="F273" s="5">
        <v>108543.03143076923</v>
      </c>
      <c r="G273" cm="1">
        <f t="array" ref="G273">INDEX(Лист2!C:C, MATCH(1, (Лист1!A273=Лист2!A:A) * (Лист1!B273=Лист2!B:B), 0))</f>
        <v>19</v>
      </c>
      <c r="H273" cm="1">
        <f t="array" ref="H273">INDEX(Лист2!D:D, MATCH(1, (Лист1!A273=Лист2!A:A) * (Лист1!B273=Лист2!B:B), 0))</f>
        <v>1831</v>
      </c>
      <c r="I273" cm="1">
        <f t="array" ref="I273">INDEX(Лист2!E:E, MATCH(1, (Лист1!A273=Лист2!A:A) * (Лист1!B273=Лист2!B:B), 0))</f>
        <v>1667</v>
      </c>
      <c r="J273" t="str">
        <f>Table2[[#This Row],[Дата]] &amp; _xlfn.SINGLE(Table2[Территория])</f>
        <v>43970Краснодар</v>
      </c>
    </row>
    <row r="274" spans="1:10" ht="14.25" customHeight="1" x14ac:dyDescent="0.2">
      <c r="A274" s="14">
        <v>43968</v>
      </c>
      <c r="B274" s="2" t="s">
        <v>20</v>
      </c>
      <c r="C274" s="2">
        <v>28275</v>
      </c>
      <c r="D274" s="2">
        <v>2435632.5</v>
      </c>
      <c r="E274" s="2">
        <v>1954139.7149999999</v>
      </c>
      <c r="F274" s="3">
        <v>79541.984615384616</v>
      </c>
      <c r="G274" cm="1">
        <f t="array" ref="G274">INDEX(Лист2!C:C, MATCH(1, (Лист1!A274=Лист2!A:A) * (Лист1!B274=Лист2!B:B), 0))</f>
        <v>19</v>
      </c>
      <c r="H274" cm="1">
        <f t="array" ref="H274">INDEX(Лист2!D:D, MATCH(1, (Лист1!A274=Лист2!A:A) * (Лист1!B274=Лист2!B:B), 0))</f>
        <v>1790</v>
      </c>
      <c r="I274" cm="1">
        <f t="array" ref="I274">INDEX(Лист2!E:E, MATCH(1, (Лист1!A274=Лист2!A:A) * (Лист1!B274=Лист2!B:B), 0))</f>
        <v>1633</v>
      </c>
      <c r="J274" t="str">
        <f>Table2[[#This Row],[Дата]] &amp; _xlfn.SINGLE(Table2[Территория])</f>
        <v>43968Краснодар</v>
      </c>
    </row>
    <row r="275" spans="1:10" ht="14.25" customHeight="1" x14ac:dyDescent="0.2">
      <c r="A275" s="15">
        <v>43960</v>
      </c>
      <c r="B275" s="4" t="s">
        <v>20</v>
      </c>
      <c r="C275" s="4">
        <v>26271</v>
      </c>
      <c r="D275" s="4">
        <v>2384937</v>
      </c>
      <c r="E275" s="4">
        <v>1880070.5110000002</v>
      </c>
      <c r="F275" s="5">
        <v>141472.14615384614</v>
      </c>
      <c r="G275" cm="1">
        <f t="array" ref="G275">INDEX(Лист2!C:C, MATCH(1, (Лист1!A275=Лист2!A:A) * (Лист1!B275=Лист2!B:B), 0))</f>
        <v>19</v>
      </c>
      <c r="H275" cm="1">
        <f t="array" ref="H275">INDEX(Лист2!D:D, MATCH(1, (Лист1!A275=Лист2!A:A) * (Лист1!B275=Лист2!B:B), 0))</f>
        <v>1542</v>
      </c>
      <c r="I275" cm="1">
        <f t="array" ref="I275">INDEX(Лист2!E:E, MATCH(1, (Лист1!A275=Лист2!A:A) * (Лист1!B275=Лист2!B:B), 0))</f>
        <v>1412</v>
      </c>
      <c r="J275" t="str">
        <f>Table2[[#This Row],[Дата]] &amp; _xlfn.SINGLE(Table2[Территория])</f>
        <v>43960Краснодар</v>
      </c>
    </row>
    <row r="276" spans="1:10" ht="14.25" customHeight="1" x14ac:dyDescent="0.2">
      <c r="A276" s="14">
        <v>43955</v>
      </c>
      <c r="B276" s="2" t="s">
        <v>20</v>
      </c>
      <c r="C276" s="2">
        <v>23587.5</v>
      </c>
      <c r="D276" s="2">
        <v>2155668</v>
      </c>
      <c r="E276" s="2">
        <v>1685753.1839999999</v>
      </c>
      <c r="F276" s="3">
        <v>135489.15811538461</v>
      </c>
      <c r="G276" cm="1">
        <f t="array" ref="G276">INDEX(Лист2!C:C, MATCH(1, (Лист1!A276=Лист2!A:A) * (Лист1!B276=Лист2!B:B), 0))</f>
        <v>19</v>
      </c>
      <c r="H276" cm="1">
        <f t="array" ref="H276">INDEX(Лист2!D:D, MATCH(1, (Лист1!A276=Лист2!A:A) * (Лист1!B276=Лист2!B:B), 0))</f>
        <v>1479</v>
      </c>
      <c r="I276" cm="1">
        <f t="array" ref="I276">INDEX(Лист2!E:E, MATCH(1, (Лист1!A276=Лист2!A:A) * (Лист1!B276=Лист2!B:B), 0))</f>
        <v>1346</v>
      </c>
      <c r="J276" t="str">
        <f>Table2[[#This Row],[Дата]] &amp; _xlfn.SINGLE(Table2[Территория])</f>
        <v>43955Краснодар</v>
      </c>
    </row>
    <row r="277" spans="1:10" ht="14.25" customHeight="1" x14ac:dyDescent="0.2">
      <c r="A277" s="15">
        <v>43953</v>
      </c>
      <c r="B277" s="4" t="s">
        <v>20</v>
      </c>
      <c r="C277" s="4">
        <v>18427.5</v>
      </c>
      <c r="D277" s="4">
        <v>1682851.5</v>
      </c>
      <c r="E277" s="4">
        <v>1337535.2989999999</v>
      </c>
      <c r="F277" s="5">
        <v>121636.08074615385</v>
      </c>
      <c r="G277" cm="1">
        <f t="array" ref="G277">INDEX(Лист2!C:C, MATCH(1, (Лист1!A277=Лист2!A:A) * (Лист1!B277=Лист2!B:B), 0))</f>
        <v>19</v>
      </c>
      <c r="H277" cm="1">
        <f t="array" ref="H277">INDEX(Лист2!D:D, MATCH(1, (Лист1!A277=Лист2!A:A) * (Лист1!B277=Лист2!B:B), 0))</f>
        <v>1206</v>
      </c>
      <c r="I277" cm="1">
        <f t="array" ref="I277">INDEX(Лист2!E:E, MATCH(1, (Лист1!A277=Лист2!A:A) * (Лист1!B277=Лист2!B:B), 0))</f>
        <v>1080</v>
      </c>
      <c r="J277" t="str">
        <f>Table2[[#This Row],[Дата]] &amp; _xlfn.SINGLE(Table2[Территория])</f>
        <v>43953Краснодар</v>
      </c>
    </row>
    <row r="278" spans="1:10" ht="14.25" customHeight="1" x14ac:dyDescent="0.2">
      <c r="A278" s="14">
        <v>43977</v>
      </c>
      <c r="B278" s="2" t="s">
        <v>20</v>
      </c>
      <c r="C278" s="2">
        <v>27156</v>
      </c>
      <c r="D278" s="2">
        <v>2410803</v>
      </c>
      <c r="E278" s="2">
        <v>1897998.2520000001</v>
      </c>
      <c r="F278" s="3">
        <v>96303.4</v>
      </c>
      <c r="G278" cm="1">
        <f t="array" ref="G278">INDEX(Лист2!C:C, MATCH(1, (Лист1!A278=Лист2!A:A) * (Лист1!B278=Лист2!B:B), 0))</f>
        <v>20</v>
      </c>
      <c r="H278" cm="1">
        <f t="array" ref="H278">INDEX(Лист2!D:D, MATCH(1, (Лист1!A278=Лист2!A:A) * (Лист1!B278=Лист2!B:B), 0))</f>
        <v>1814</v>
      </c>
      <c r="I278" cm="1">
        <f t="array" ref="I278">INDEX(Лист2!E:E, MATCH(1, (Лист1!A278=Лист2!A:A) * (Лист1!B278=Лист2!B:B), 0))</f>
        <v>1655</v>
      </c>
      <c r="J278" t="str">
        <f>Table2[[#This Row],[Дата]] &amp; _xlfn.SINGLE(Table2[Территория])</f>
        <v>43977Краснодар</v>
      </c>
    </row>
    <row r="279" spans="1:10" ht="14.25" customHeight="1" x14ac:dyDescent="0.2">
      <c r="A279" s="15">
        <v>43952</v>
      </c>
      <c r="B279" s="4" t="s">
        <v>20</v>
      </c>
      <c r="C279" s="4">
        <v>35190</v>
      </c>
      <c r="D279" s="4">
        <v>3168510</v>
      </c>
      <c r="E279" s="4">
        <v>2533138.7200000002</v>
      </c>
      <c r="F279" s="5">
        <v>102615.49999999999</v>
      </c>
      <c r="G279" cm="1">
        <f t="array" ref="G279">INDEX(Лист2!C:C, MATCH(1, (Лист1!A279=Лист2!A:A) * (Лист1!B279=Лист2!B:B), 0))</f>
        <v>19</v>
      </c>
      <c r="H279" cm="1">
        <f t="array" ref="H279">INDEX(Лист2!D:D, MATCH(1, (Лист1!A279=Лист2!A:A) * (Лист1!B279=Лист2!B:B), 0))</f>
        <v>1987</v>
      </c>
      <c r="I279" cm="1">
        <f t="array" ref="I279">INDEX(Лист2!E:E, MATCH(1, (Лист1!A279=Лист2!A:A) * (Лист1!B279=Лист2!B:B), 0))</f>
        <v>1791</v>
      </c>
      <c r="J279" t="str">
        <f>Table2[[#This Row],[Дата]] &amp; _xlfn.SINGLE(Table2[Территория])</f>
        <v>43952Краснодар</v>
      </c>
    </row>
    <row r="280" spans="1:10" ht="14.25" customHeight="1" x14ac:dyDescent="0.2">
      <c r="A280" s="14">
        <v>43963</v>
      </c>
      <c r="B280" s="2" t="s">
        <v>20</v>
      </c>
      <c r="C280" s="2">
        <v>25483.5</v>
      </c>
      <c r="D280" s="2">
        <v>2243160</v>
      </c>
      <c r="E280" s="2">
        <v>1757185.7729999998</v>
      </c>
      <c r="F280" s="3">
        <v>114933.59230769231</v>
      </c>
      <c r="G280" cm="1">
        <f t="array" ref="G280">INDEX(Лист2!C:C, MATCH(1, (Лист1!A280=Лист2!A:A) * (Лист1!B280=Лист2!B:B), 0))</f>
        <v>19</v>
      </c>
      <c r="H280" cm="1">
        <f t="array" ref="H280">INDEX(Лист2!D:D, MATCH(1, (Лист1!A280=Лист2!A:A) * (Лист1!B280=Лист2!B:B), 0))</f>
        <v>1598</v>
      </c>
      <c r="I280" cm="1">
        <f t="array" ref="I280">INDEX(Лист2!E:E, MATCH(1, (Лист1!A280=Лист2!A:A) * (Лист1!B280=Лист2!B:B), 0))</f>
        <v>1454</v>
      </c>
      <c r="J280" t="str">
        <f>Table2[[#This Row],[Дата]] &amp; _xlfn.SINGLE(Table2[Территория])</f>
        <v>43963Краснодар</v>
      </c>
    </row>
    <row r="281" spans="1:10" ht="14.25" customHeight="1" x14ac:dyDescent="0.2">
      <c r="A281" s="15">
        <v>43972</v>
      </c>
      <c r="B281" s="4" t="s">
        <v>20</v>
      </c>
      <c r="C281" s="4">
        <v>25362</v>
      </c>
      <c r="D281" s="4">
        <v>2198935.5</v>
      </c>
      <c r="E281" s="4">
        <v>1755958.3049999999</v>
      </c>
      <c r="F281" s="5">
        <v>102833.37792307691</v>
      </c>
      <c r="G281" cm="1">
        <f t="array" ref="G281">INDEX(Лист2!C:C, MATCH(1, (Лист1!A281=Лист2!A:A) * (Лист1!B281=Лист2!B:B), 0))</f>
        <v>19</v>
      </c>
      <c r="H281" cm="1">
        <f t="array" ref="H281">INDEX(Лист2!D:D, MATCH(1, (Лист1!A281=Лист2!A:A) * (Лист1!B281=Лист2!B:B), 0))</f>
        <v>1650</v>
      </c>
      <c r="I281" cm="1">
        <f t="array" ref="I281">INDEX(Лист2!E:E, MATCH(1, (Лист1!A281=Лист2!A:A) * (Лист1!B281=Лист2!B:B), 0))</f>
        <v>1505</v>
      </c>
      <c r="J281" t="str">
        <f>Table2[[#This Row],[Дата]] &amp; _xlfn.SINGLE(Table2[Территория])</f>
        <v>43972Краснодар</v>
      </c>
    </row>
    <row r="282" spans="1:10" ht="14.25" customHeight="1" x14ac:dyDescent="0.2">
      <c r="A282" s="14">
        <v>43971</v>
      </c>
      <c r="B282" s="2" t="s">
        <v>20</v>
      </c>
      <c r="C282" s="2">
        <v>28849.5</v>
      </c>
      <c r="D282" s="2">
        <v>2520759</v>
      </c>
      <c r="E282" s="2">
        <v>2010739.0729999999</v>
      </c>
      <c r="F282" s="3">
        <v>106300.0107076923</v>
      </c>
      <c r="G282" cm="1">
        <f t="array" ref="G282">INDEX(Лист2!C:C, MATCH(1, (Лист1!A282=Лист2!A:A) * (Лист1!B282=Лист2!B:B), 0))</f>
        <v>19</v>
      </c>
      <c r="H282" cm="1">
        <f t="array" ref="H282">INDEX(Лист2!D:D, MATCH(1, (Лист1!A282=Лист2!A:A) * (Лист1!B282=Лист2!B:B), 0))</f>
        <v>1823</v>
      </c>
      <c r="I282" cm="1">
        <f t="array" ref="I282">INDEX(Лист2!E:E, MATCH(1, (Лист1!A282=Лист2!A:A) * (Лист1!B282=Лист2!B:B), 0))</f>
        <v>1678</v>
      </c>
      <c r="J282" t="str">
        <f>Table2[[#This Row],[Дата]] &amp; _xlfn.SINGLE(Table2[Территория])</f>
        <v>43971Краснодар</v>
      </c>
    </row>
    <row r="283" spans="1:10" ht="14.25" customHeight="1" x14ac:dyDescent="0.2">
      <c r="A283" s="15">
        <v>43956</v>
      </c>
      <c r="B283" s="4" t="s">
        <v>20</v>
      </c>
      <c r="C283" s="4">
        <v>26367</v>
      </c>
      <c r="D283" s="4">
        <v>2380333.5</v>
      </c>
      <c r="E283" s="4">
        <v>1873451.2719999999</v>
      </c>
      <c r="F283" s="5">
        <v>149632.49369999999</v>
      </c>
      <c r="G283" cm="1">
        <f t="array" ref="G283">INDEX(Лист2!C:C, MATCH(1, (Лист1!A283=Лист2!A:A) * (Лист1!B283=Лист2!B:B), 0))</f>
        <v>19</v>
      </c>
      <c r="H283" cm="1">
        <f t="array" ref="H283">INDEX(Лист2!D:D, MATCH(1, (Лист1!A283=Лист2!A:A) * (Лист1!B283=Лист2!B:B), 0))</f>
        <v>1622</v>
      </c>
      <c r="I283" cm="1">
        <f t="array" ref="I283">INDEX(Лист2!E:E, MATCH(1, (Лист1!A283=Лист2!A:A) * (Лист1!B283=Лист2!B:B), 0))</f>
        <v>1482</v>
      </c>
      <c r="J283" t="str">
        <f>Table2[[#This Row],[Дата]] &amp; _xlfn.SINGLE(Table2[Территория])</f>
        <v>43956Краснодар</v>
      </c>
    </row>
    <row r="284" spans="1:10" ht="14.25" customHeight="1" x14ac:dyDescent="0.2">
      <c r="A284" s="14">
        <v>43964</v>
      </c>
      <c r="B284" s="2" t="s">
        <v>20</v>
      </c>
      <c r="C284" s="2">
        <v>25539</v>
      </c>
      <c r="D284" s="2">
        <v>2263651.5</v>
      </c>
      <c r="E284" s="2">
        <v>1783039.3049999997</v>
      </c>
      <c r="F284" s="3">
        <v>139331.31929230769</v>
      </c>
      <c r="G284" cm="1">
        <f t="array" ref="G284">INDEX(Лист2!C:C, MATCH(1, (Лист1!A284=Лист2!A:A) * (Лист1!B284=Лист2!B:B), 0))</f>
        <v>19</v>
      </c>
      <c r="H284" cm="1">
        <f t="array" ref="H284">INDEX(Лист2!D:D, MATCH(1, (Лист1!A284=Лист2!A:A) * (Лист1!B284=Лист2!B:B), 0))</f>
        <v>1605</v>
      </c>
      <c r="I284" cm="1">
        <f t="array" ref="I284">INDEX(Лист2!E:E, MATCH(1, (Лист1!A284=Лист2!A:A) * (Лист1!B284=Лист2!B:B), 0))</f>
        <v>1447</v>
      </c>
      <c r="J284" t="str">
        <f>Table2[[#This Row],[Дата]] &amp; _xlfn.SINGLE(Table2[Территория])</f>
        <v>43964Краснодар</v>
      </c>
    </row>
    <row r="285" spans="1:10" ht="14.25" customHeight="1" x14ac:dyDescent="0.2">
      <c r="A285" s="15">
        <v>43982</v>
      </c>
      <c r="B285" s="4" t="s">
        <v>19</v>
      </c>
      <c r="C285" s="4">
        <v>14808</v>
      </c>
      <c r="D285" s="4">
        <v>1336789.5</v>
      </c>
      <c r="E285" s="4">
        <v>1084824.9949999999</v>
      </c>
      <c r="F285" s="5">
        <v>167974.06755384614</v>
      </c>
      <c r="G285" cm="1">
        <f t="array" ref="G285">INDEX(Лист2!C:C, MATCH(1, (Лист1!A285=Лист2!A:A) * (Лист1!B285=Лист2!B:B), 0))</f>
        <v>16</v>
      </c>
      <c r="H285" cm="1">
        <f t="array" ref="H285">INDEX(Лист2!D:D, MATCH(1, (Лист1!A285=Лист2!A:A) * (Лист1!B285=Лист2!B:B), 0))</f>
        <v>917</v>
      </c>
      <c r="I285" cm="1">
        <f t="array" ref="I285">INDEX(Лист2!E:E, MATCH(1, (Лист1!A285=Лист2!A:A) * (Лист1!B285=Лист2!B:B), 0))</f>
        <v>802</v>
      </c>
      <c r="J285" t="str">
        <f>Table2[[#This Row],[Дата]] &amp; _xlfn.SINGLE(Table2[Территория])</f>
        <v>43982Ростов-на-Дону</v>
      </c>
    </row>
    <row r="286" spans="1:10" ht="14.25" customHeight="1" x14ac:dyDescent="0.2">
      <c r="A286" s="14">
        <v>43954</v>
      </c>
      <c r="B286" s="2" t="s">
        <v>20</v>
      </c>
      <c r="C286" s="2">
        <v>21343.5</v>
      </c>
      <c r="D286" s="2">
        <v>1906557</v>
      </c>
      <c r="E286" s="2">
        <v>1485927.8739999998</v>
      </c>
      <c r="F286" s="3">
        <v>100092.68052307691</v>
      </c>
      <c r="G286" cm="1">
        <f t="array" ref="G286">INDEX(Лист2!C:C, MATCH(1, (Лист1!A286=Лист2!A:A) * (Лист1!B286=Лист2!B:B), 0))</f>
        <v>19</v>
      </c>
      <c r="H286" cm="1">
        <f t="array" ref="H286">INDEX(Лист2!D:D, MATCH(1, (Лист1!A286=Лист2!A:A) * (Лист1!B286=Лист2!B:B), 0))</f>
        <v>1314</v>
      </c>
      <c r="I286" cm="1">
        <f t="array" ref="I286">INDEX(Лист2!E:E, MATCH(1, (Лист1!A286=Лист2!A:A) * (Лист1!B286=Лист2!B:B), 0))</f>
        <v>1192</v>
      </c>
      <c r="J286" t="str">
        <f>Table2[[#This Row],[Дата]] &amp; _xlfn.SINGLE(Table2[Территория])</f>
        <v>43954Краснодар</v>
      </c>
    </row>
    <row r="287" spans="1:10" ht="14.25" customHeight="1" x14ac:dyDescent="0.2">
      <c r="A287" s="15">
        <v>43981</v>
      </c>
      <c r="B287" s="4" t="s">
        <v>19</v>
      </c>
      <c r="C287" s="4">
        <v>17946</v>
      </c>
      <c r="D287" s="4">
        <v>1609090.5</v>
      </c>
      <c r="E287" s="4">
        <v>1298844.2</v>
      </c>
      <c r="F287" s="5">
        <v>137945.5276</v>
      </c>
      <c r="G287" cm="1">
        <f t="array" ref="G287">INDEX(Лист2!C:C, MATCH(1, (Лист1!A287=Лист2!A:A) * (Лист1!B287=Лист2!B:B), 0))</f>
        <v>16</v>
      </c>
      <c r="H287" cm="1">
        <f t="array" ref="H287">INDEX(Лист2!D:D, MATCH(1, (Лист1!A287=Лист2!A:A) * (Лист1!B287=Лист2!B:B), 0))</f>
        <v>1048</v>
      </c>
      <c r="I287" cm="1">
        <f t="array" ref="I287">INDEX(Лист2!E:E, MATCH(1, (Лист1!A287=Лист2!A:A) * (Лист1!B287=Лист2!B:B), 0))</f>
        <v>918</v>
      </c>
      <c r="J287" t="str">
        <f>Table2[[#This Row],[Дата]] &amp; _xlfn.SINGLE(Table2[Территория])</f>
        <v>43981Ростов-на-Дону</v>
      </c>
    </row>
    <row r="288" spans="1:10" ht="14.25" customHeight="1" x14ac:dyDescent="0.2">
      <c r="A288" s="14">
        <v>43957</v>
      </c>
      <c r="B288" s="2" t="s">
        <v>20</v>
      </c>
      <c r="C288" s="2">
        <v>24337.5</v>
      </c>
      <c r="D288" s="2">
        <v>2159350.5</v>
      </c>
      <c r="E288" s="2">
        <v>1715939.5399999998</v>
      </c>
      <c r="F288" s="3">
        <v>115138.50836153845</v>
      </c>
      <c r="G288" cm="1">
        <f t="array" ref="G288">INDEX(Лист2!C:C, MATCH(1, (Лист1!A288=Лист2!A:A) * (Лист1!B288=Лист2!B:B), 0))</f>
        <v>19</v>
      </c>
      <c r="H288" cm="1">
        <f t="array" ref="H288">INDEX(Лист2!D:D, MATCH(1, (Лист1!A288=Лист2!A:A) * (Лист1!B288=Лист2!B:B), 0))</f>
        <v>1509</v>
      </c>
      <c r="I288" cm="1">
        <f t="array" ref="I288">INDEX(Лист2!E:E, MATCH(1, (Лист1!A288=Лист2!A:A) * (Лист1!B288=Лист2!B:B), 0))</f>
        <v>1374</v>
      </c>
      <c r="J288" t="str">
        <f>Table2[[#This Row],[Дата]] &amp; _xlfn.SINGLE(Table2[Территория])</f>
        <v>43957Краснодар</v>
      </c>
    </row>
    <row r="289" spans="1:10" ht="14.25" customHeight="1" x14ac:dyDescent="0.2">
      <c r="A289" s="15">
        <v>43974</v>
      </c>
      <c r="B289" s="4" t="s">
        <v>20</v>
      </c>
      <c r="C289" s="4">
        <v>36997.5</v>
      </c>
      <c r="D289" s="4">
        <v>3089140.5</v>
      </c>
      <c r="E289" s="4">
        <v>2533823.1740000001</v>
      </c>
      <c r="F289" s="5">
        <v>109891.53846153845</v>
      </c>
      <c r="G289" cm="1">
        <f t="array" ref="G289">INDEX(Лист2!C:C, MATCH(1, (Лист1!A289=Лист2!A:A) * (Лист1!B289=Лист2!B:B), 0))</f>
        <v>19</v>
      </c>
      <c r="H289" cm="1">
        <f t="array" ref="H289">INDEX(Лист2!D:D, MATCH(1, (Лист1!A289=Лист2!A:A) * (Лист1!B289=Лист2!B:B), 0))</f>
        <v>2195</v>
      </c>
      <c r="I289" cm="1">
        <f t="array" ref="I289">INDEX(Лист2!E:E, MATCH(1, (Лист1!A289=Лист2!A:A) * (Лист1!B289=Лист2!B:B), 0))</f>
        <v>1999</v>
      </c>
      <c r="J289" t="str">
        <f>Table2[[#This Row],[Дата]] &amp; _xlfn.SINGLE(Table2[Территория])</f>
        <v>43974Краснодар</v>
      </c>
    </row>
    <row r="290" spans="1:10" ht="14.25" customHeight="1" x14ac:dyDescent="0.2">
      <c r="A290" s="14">
        <v>43979</v>
      </c>
      <c r="B290" s="2" t="s">
        <v>19</v>
      </c>
      <c r="C290" s="2">
        <v>13864.5</v>
      </c>
      <c r="D290" s="2">
        <v>1239747</v>
      </c>
      <c r="E290" s="2">
        <v>995597.5199999999</v>
      </c>
      <c r="F290" s="3">
        <v>216733.44615384613</v>
      </c>
      <c r="G290" cm="1">
        <f t="array" ref="G290">INDEX(Лист2!C:C, MATCH(1, (Лист1!A290=Лист2!A:A) * (Лист1!B290=Лист2!B:B), 0))</f>
        <v>16</v>
      </c>
      <c r="H290" cm="1">
        <f t="array" ref="H290">INDEX(Лист2!D:D, MATCH(1, (Лист1!A290=Лист2!A:A) * (Лист1!B290=Лист2!B:B), 0))</f>
        <v>876</v>
      </c>
      <c r="I290" cm="1">
        <f t="array" ref="I290">INDEX(Лист2!E:E, MATCH(1, (Лист1!A290=Лист2!A:A) * (Лист1!B290=Лист2!B:B), 0))</f>
        <v>762</v>
      </c>
      <c r="J290" t="str">
        <f>Table2[[#This Row],[Дата]] &amp; _xlfn.SINGLE(Table2[Территория])</f>
        <v>43979Ростов-на-Дону</v>
      </c>
    </row>
    <row r="291" spans="1:10" ht="14.25" customHeight="1" x14ac:dyDescent="0.2">
      <c r="A291" s="15">
        <v>43976</v>
      </c>
      <c r="B291" s="4" t="s">
        <v>20</v>
      </c>
      <c r="C291" s="4">
        <v>28494</v>
      </c>
      <c r="D291" s="4">
        <v>2512803</v>
      </c>
      <c r="E291" s="4">
        <v>1972327.267</v>
      </c>
      <c r="F291" s="5">
        <v>174025.3846153846</v>
      </c>
      <c r="G291" cm="1">
        <f t="array" ref="G291">INDEX(Лист2!C:C, MATCH(1, (Лист1!A291=Лист2!A:A) * (Лист1!B291=Лист2!B:B), 0))</f>
        <v>20</v>
      </c>
      <c r="H291" cm="1">
        <f t="array" ref="H291">INDEX(Лист2!D:D, MATCH(1, (Лист1!A291=Лист2!A:A) * (Лист1!B291=Лист2!B:B), 0))</f>
        <v>1899</v>
      </c>
      <c r="I291" cm="1">
        <f t="array" ref="I291">INDEX(Лист2!E:E, MATCH(1, (Лист1!A291=Лист2!A:A) * (Лист1!B291=Лист2!B:B), 0))</f>
        <v>1738</v>
      </c>
      <c r="J291" t="str">
        <f>Table2[[#This Row],[Дата]] &amp; _xlfn.SINGLE(Table2[Территория])</f>
        <v>43976Краснодар</v>
      </c>
    </row>
    <row r="292" spans="1:10" ht="14.25" customHeight="1" x14ac:dyDescent="0.2">
      <c r="A292" s="14">
        <v>43951</v>
      </c>
      <c r="B292" s="2" t="s">
        <v>20</v>
      </c>
      <c r="C292" s="2">
        <v>27883.5</v>
      </c>
      <c r="D292" s="2">
        <v>2560080</v>
      </c>
      <c r="E292" s="2">
        <v>2016381.645</v>
      </c>
      <c r="F292" s="3">
        <v>41912.707692307689</v>
      </c>
      <c r="G292" cm="1">
        <f t="array" ref="G292">INDEX(Лист2!C:C, MATCH(1, (Лист1!A292=Лист2!A:A) * (Лист1!B292=Лист2!B:B), 0))</f>
        <v>19</v>
      </c>
      <c r="H292" cm="1">
        <f t="array" ref="H292">INDEX(Лист2!D:D, MATCH(1, (Лист1!A292=Лист2!A:A) * (Лист1!B292=Лист2!B:B), 0))</f>
        <v>1662</v>
      </c>
      <c r="I292" cm="1">
        <f t="array" ref="I292">INDEX(Лист2!E:E, MATCH(1, (Лист1!A292=Лист2!A:A) * (Лист1!B292=Лист2!B:B), 0))</f>
        <v>1506</v>
      </c>
      <c r="J292" t="str">
        <f>Table2[[#This Row],[Дата]] &amp; _xlfn.SINGLE(Table2[Территория])</f>
        <v>43951Краснодар</v>
      </c>
    </row>
    <row r="293" spans="1:10" ht="14.25" customHeight="1" x14ac:dyDescent="0.2">
      <c r="A293" s="15">
        <v>43961</v>
      </c>
      <c r="B293" s="4" t="s">
        <v>20</v>
      </c>
      <c r="C293" s="4">
        <v>31224</v>
      </c>
      <c r="D293" s="4">
        <v>2767270.5</v>
      </c>
      <c r="E293" s="4">
        <v>2174380.5969999996</v>
      </c>
      <c r="F293" s="5">
        <v>80170.980907692297</v>
      </c>
      <c r="G293" cm="1">
        <f t="array" ref="G293">INDEX(Лист2!C:C, MATCH(1, (Лист1!A293=Лист2!A:A) * (Лист1!B293=Лист2!B:B), 0))</f>
        <v>19</v>
      </c>
      <c r="H293" cm="1">
        <f t="array" ref="H293">INDEX(Лист2!D:D, MATCH(1, (Лист1!A293=Лист2!A:A) * (Лист1!B293=Лист2!B:B), 0))</f>
        <v>1836</v>
      </c>
      <c r="I293" cm="1">
        <f t="array" ref="I293">INDEX(Лист2!E:E, MATCH(1, (Лист1!A293=Лист2!A:A) * (Лист1!B293=Лист2!B:B), 0))</f>
        <v>1680</v>
      </c>
      <c r="J293" t="str">
        <f>Table2[[#This Row],[Дата]] &amp; _xlfn.SINGLE(Table2[Территория])</f>
        <v>43961Краснодар</v>
      </c>
    </row>
    <row r="294" spans="1:10" ht="14.25" customHeight="1" x14ac:dyDescent="0.2">
      <c r="A294" s="14">
        <v>43959</v>
      </c>
      <c r="B294" s="2" t="s">
        <v>20</v>
      </c>
      <c r="C294" s="2">
        <v>25020</v>
      </c>
      <c r="D294" s="2">
        <v>2235960</v>
      </c>
      <c r="E294" s="2">
        <v>1780335.608</v>
      </c>
      <c r="F294" s="3">
        <v>140320.89928461539</v>
      </c>
      <c r="G294" cm="1">
        <f t="array" ref="G294">INDEX(Лист2!C:C, MATCH(1, (Лист1!A294=Лист2!A:A) * (Лист1!B294=Лист2!B:B), 0))</f>
        <v>19</v>
      </c>
      <c r="H294" cm="1">
        <f t="array" ref="H294">INDEX(Лист2!D:D, MATCH(1, (Лист1!A294=Лист2!A:A) * (Лист1!B294=Лист2!B:B), 0))</f>
        <v>1520</v>
      </c>
      <c r="I294" cm="1">
        <f t="array" ref="I294">INDEX(Лист2!E:E, MATCH(1, (Лист1!A294=Лист2!A:A) * (Лист1!B294=Лист2!B:B), 0))</f>
        <v>1380</v>
      </c>
      <c r="J294" t="str">
        <f>Table2[[#This Row],[Дата]] &amp; _xlfn.SINGLE(Table2[Территория])</f>
        <v>43959Краснодар</v>
      </c>
    </row>
    <row r="295" spans="1:10" ht="14.25" customHeight="1" x14ac:dyDescent="0.2">
      <c r="A295" s="15">
        <v>43958</v>
      </c>
      <c r="B295" s="4" t="s">
        <v>20</v>
      </c>
      <c r="C295" s="4">
        <v>26184</v>
      </c>
      <c r="D295" s="4">
        <v>2308336.5</v>
      </c>
      <c r="E295" s="4">
        <v>1837113.1940000001</v>
      </c>
      <c r="F295" s="5">
        <v>115064.43612307693</v>
      </c>
      <c r="G295" cm="1">
        <f t="array" ref="G295">INDEX(Лист2!C:C, MATCH(1, (Лист1!A295=Лист2!A:A) * (Лист1!B295=Лист2!B:B), 0))</f>
        <v>19</v>
      </c>
      <c r="H295" cm="1">
        <f t="array" ref="H295">INDEX(Лист2!D:D, MATCH(1, (Лист1!A295=Лист2!A:A) * (Лист1!B295=Лист2!B:B), 0))</f>
        <v>1580</v>
      </c>
      <c r="I295" cm="1">
        <f t="array" ref="I295">INDEX(Лист2!E:E, MATCH(1, (Лист1!A295=Лист2!A:A) * (Лист1!B295=Лист2!B:B), 0))</f>
        <v>1435</v>
      </c>
      <c r="J295" t="str">
        <f>Table2[[#This Row],[Дата]] &amp; _xlfn.SINGLE(Table2[Территория])</f>
        <v>43958Краснодар</v>
      </c>
    </row>
    <row r="296" spans="1:10" ht="14.25" customHeight="1" x14ac:dyDescent="0.2">
      <c r="A296" s="14">
        <v>43975</v>
      </c>
      <c r="B296" s="2" t="s">
        <v>20</v>
      </c>
      <c r="C296" s="2">
        <v>29824.5</v>
      </c>
      <c r="D296" s="2">
        <v>2526909</v>
      </c>
      <c r="E296" s="2">
        <v>2092407.26</v>
      </c>
      <c r="F296" s="3">
        <v>62346.415384615379</v>
      </c>
      <c r="G296" cm="1">
        <f t="array" ref="G296">INDEX(Лист2!C:C, MATCH(1, (Лист1!A296=Лист2!A:A) * (Лист1!B296=Лист2!B:B), 0))</f>
        <v>19</v>
      </c>
      <c r="H296" cm="1">
        <f t="array" ref="H296">INDEX(Лист2!D:D, MATCH(1, (Лист1!A296=Лист2!A:A) * (Лист1!B296=Лист2!B:B), 0))</f>
        <v>1868</v>
      </c>
      <c r="I296" cm="1">
        <f t="array" ref="I296">INDEX(Лист2!E:E, MATCH(1, (Лист1!A296=Лист2!A:A) * (Лист1!B296=Лист2!B:B), 0))</f>
        <v>1706</v>
      </c>
      <c r="J296" t="str">
        <f>Table2[[#This Row],[Дата]] &amp; _xlfn.SINGLE(Table2[Территория])</f>
        <v>43975Краснодар</v>
      </c>
    </row>
    <row r="297" spans="1:10" ht="14.25" customHeight="1" x14ac:dyDescent="0.2">
      <c r="A297" s="15">
        <v>43950</v>
      </c>
      <c r="B297" s="4" t="s">
        <v>21</v>
      </c>
      <c r="C297" s="4">
        <v>208351.5</v>
      </c>
      <c r="D297" s="4">
        <v>21615333</v>
      </c>
      <c r="E297" s="4">
        <v>15729720.814999998</v>
      </c>
      <c r="F297" s="5">
        <v>273156.71999999997</v>
      </c>
      <c r="G297" cm="1">
        <f t="array" ref="G297">INDEX(Лист2!C:C, MATCH(1, (Лист1!A297=Лист2!A:A) * (Лист1!B297=Лист2!B:B), 0))</f>
        <v>59</v>
      </c>
      <c r="H297" cm="1">
        <f t="array" ref="H297">INDEX(Лист2!D:D, MATCH(1, (Лист1!A297=Лист2!A:A) * (Лист1!B297=Лист2!B:B), 0))</f>
        <v>13186</v>
      </c>
      <c r="I297" cm="1">
        <f t="array" ref="I297">INDEX(Лист2!E:E, MATCH(1, (Лист1!A297=Лист2!A:A) * (Лист1!B297=Лист2!B:B), 0))</f>
        <v>12251</v>
      </c>
      <c r="J297" t="str">
        <f>Table2[[#This Row],[Дата]] &amp; _xlfn.SINGLE(Table2[Территория])</f>
        <v>43950Москва Запад</v>
      </c>
    </row>
    <row r="298" spans="1:10" ht="14.25" customHeight="1" x14ac:dyDescent="0.2">
      <c r="A298" s="14">
        <v>43949</v>
      </c>
      <c r="B298" s="2" t="s">
        <v>21</v>
      </c>
      <c r="C298" s="2">
        <v>204637.5</v>
      </c>
      <c r="D298" s="2">
        <v>21114898.5</v>
      </c>
      <c r="E298" s="2">
        <v>15426373.358999999</v>
      </c>
      <c r="F298" s="3">
        <v>255889.23846153845</v>
      </c>
      <c r="G298" cm="1">
        <f t="array" ref="G298">INDEX(Лист2!C:C, MATCH(1, (Лист1!A298=Лист2!A:A) * (Лист1!B298=Лист2!B:B), 0))</f>
        <v>59</v>
      </c>
      <c r="H298" cm="1">
        <f t="array" ref="H298">INDEX(Лист2!D:D, MATCH(1, (Лист1!A298=Лист2!A:A) * (Лист1!B298=Лист2!B:B), 0))</f>
        <v>12943</v>
      </c>
      <c r="I298" cm="1">
        <f t="array" ref="I298">INDEX(Лист2!E:E, MATCH(1, (Лист1!A298=Лист2!A:A) * (Лист1!B298=Лист2!B:B), 0))</f>
        <v>12072</v>
      </c>
      <c r="J298" t="str">
        <f>Table2[[#This Row],[Дата]] &amp; _xlfn.SINGLE(Table2[Территория])</f>
        <v>43949Москва Запад</v>
      </c>
    </row>
    <row r="299" spans="1:10" ht="14.25" customHeight="1" x14ac:dyDescent="0.2">
      <c r="A299" s="15">
        <v>43982</v>
      </c>
      <c r="B299" s="4" t="s">
        <v>20</v>
      </c>
      <c r="C299" s="4">
        <v>31372.5</v>
      </c>
      <c r="D299" s="4">
        <v>2794324.5</v>
      </c>
      <c r="E299" s="4">
        <v>2251714.5490000001</v>
      </c>
      <c r="F299" s="5">
        <v>37852.04366923077</v>
      </c>
      <c r="G299" cm="1">
        <f t="array" ref="G299">INDEX(Лист2!C:C, MATCH(1, (Лист1!A299=Лист2!A:A) * (Лист1!B299=Лист2!B:B), 0))</f>
        <v>21</v>
      </c>
      <c r="H299" cm="1">
        <f t="array" ref="H299">INDEX(Лист2!D:D, MATCH(1, (Лист1!A299=Лист2!A:A) * (Лист1!B299=Лист2!B:B), 0))</f>
        <v>2056</v>
      </c>
      <c r="I299" cm="1">
        <f t="array" ref="I299">INDEX(Лист2!E:E, MATCH(1, (Лист1!A299=Лист2!A:A) * (Лист1!B299=Лист2!B:B), 0))</f>
        <v>1879</v>
      </c>
      <c r="J299" t="str">
        <f>Table2[[#This Row],[Дата]] &amp; _xlfn.SINGLE(Table2[Территория])</f>
        <v>43982Краснодар</v>
      </c>
    </row>
    <row r="300" spans="1:10" ht="14.25" customHeight="1" x14ac:dyDescent="0.2">
      <c r="A300" s="14">
        <v>43981</v>
      </c>
      <c r="B300" s="2" t="s">
        <v>20</v>
      </c>
      <c r="C300" s="2">
        <v>34681.5</v>
      </c>
      <c r="D300" s="2">
        <v>3005334</v>
      </c>
      <c r="E300" s="2">
        <v>2408136.8190000001</v>
      </c>
      <c r="F300" s="3">
        <v>113231.09230769232</v>
      </c>
      <c r="G300" cm="1">
        <f t="array" ref="G300">INDEX(Лист2!C:C, MATCH(1, (Лист1!A300=Лист2!A:A) * (Лист1!B300=Лист2!B:B), 0))</f>
        <v>20</v>
      </c>
      <c r="H300" cm="1">
        <f t="array" ref="H300">INDEX(Лист2!D:D, MATCH(1, (Лист1!A300=Лист2!A:A) * (Лист1!B300=Лист2!B:B), 0))</f>
        <v>2174</v>
      </c>
      <c r="I300" cm="1">
        <f t="array" ref="I300">INDEX(Лист2!E:E, MATCH(1, (Лист1!A300=Лист2!A:A) * (Лист1!B300=Лист2!B:B), 0))</f>
        <v>1957</v>
      </c>
      <c r="J300" t="str">
        <f>Table2[[#This Row],[Дата]] &amp; _xlfn.SINGLE(Table2[Территория])</f>
        <v>43981Краснодар</v>
      </c>
    </row>
    <row r="301" spans="1:10" ht="14.25" customHeight="1" x14ac:dyDescent="0.2">
      <c r="A301" s="15">
        <v>43979</v>
      </c>
      <c r="B301" s="4" t="s">
        <v>20</v>
      </c>
      <c r="C301" s="4">
        <v>28197</v>
      </c>
      <c r="D301" s="4">
        <v>2559211.5</v>
      </c>
      <c r="E301" s="4">
        <v>2038847.0090000001</v>
      </c>
      <c r="F301" s="5">
        <v>74270.530769230769</v>
      </c>
      <c r="G301" cm="1">
        <f t="array" ref="G301">INDEX(Лист2!C:C, MATCH(1, (Лист1!A301=Лист2!A:A) * (Лист1!B301=Лист2!B:B), 0))</f>
        <v>20</v>
      </c>
      <c r="H301" cm="1">
        <f t="array" ref="H301">INDEX(Лист2!D:D, MATCH(1, (Лист1!A301=Лист2!A:A) * (Лист1!B301=Лист2!B:B), 0))</f>
        <v>1875</v>
      </c>
      <c r="I301" cm="1">
        <f t="array" ref="I301">INDEX(Лист2!E:E, MATCH(1, (Лист1!A301=Лист2!A:A) * (Лист1!B301=Лист2!B:B), 0))</f>
        <v>1701</v>
      </c>
      <c r="J301" t="str">
        <f>Table2[[#This Row],[Дата]] &amp; _xlfn.SINGLE(Table2[Территория])</f>
        <v>43979Краснодар</v>
      </c>
    </row>
    <row r="302" spans="1:10" ht="14.25" customHeight="1" x14ac:dyDescent="0.2">
      <c r="A302" s="14">
        <v>43967</v>
      </c>
      <c r="B302" s="2" t="s">
        <v>21</v>
      </c>
      <c r="C302" s="2">
        <v>236551.5</v>
      </c>
      <c r="D302" s="2">
        <v>23689383</v>
      </c>
      <c r="E302" s="2">
        <v>17329462.175999999</v>
      </c>
      <c r="F302" s="3">
        <v>258177.63846153844</v>
      </c>
      <c r="G302" cm="1">
        <f t="array" ref="G302">INDEX(Лист2!C:C, MATCH(1, (Лист1!A302=Лист2!A:A) * (Лист1!B302=Лист2!B:B), 0))</f>
        <v>60</v>
      </c>
      <c r="H302" cm="1">
        <f t="array" ref="H302">INDEX(Лист2!D:D, MATCH(1, (Лист1!A302=Лист2!A:A) * (Лист1!B302=Лист2!B:B), 0))</f>
        <v>14049</v>
      </c>
      <c r="I302" cm="1">
        <f t="array" ref="I302">INDEX(Лист2!E:E, MATCH(1, (Лист1!A302=Лист2!A:A) * (Лист1!B302=Лист2!B:B), 0))</f>
        <v>13118</v>
      </c>
      <c r="J302" t="str">
        <f>Table2[[#This Row],[Дата]] &amp; _xlfn.SINGLE(Table2[Территория])</f>
        <v>43967Москва Запад</v>
      </c>
    </row>
    <row r="303" spans="1:10" ht="14.25" customHeight="1" x14ac:dyDescent="0.2">
      <c r="A303" s="15">
        <v>43970</v>
      </c>
      <c r="B303" s="4" t="s">
        <v>21</v>
      </c>
      <c r="C303" s="4">
        <v>223597.5</v>
      </c>
      <c r="D303" s="4">
        <v>21945858</v>
      </c>
      <c r="E303" s="4">
        <v>15975681.728</v>
      </c>
      <c r="F303" s="5">
        <v>296759.42307692306</v>
      </c>
      <c r="G303" cm="1">
        <f t="array" ref="G303">INDEX(Лист2!C:C, MATCH(1, (Лист1!A303=Лист2!A:A) * (Лист1!B303=Лист2!B:B), 0))</f>
        <v>60</v>
      </c>
      <c r="H303" cm="1">
        <f t="array" ref="H303">INDEX(Лист2!D:D, MATCH(1, (Лист1!A303=Лист2!A:A) * (Лист1!B303=Лист2!B:B), 0))</f>
        <v>13867</v>
      </c>
      <c r="I303" cm="1">
        <f t="array" ref="I303">INDEX(Лист2!E:E, MATCH(1, (Лист1!A303=Лист2!A:A) * (Лист1!B303=Лист2!B:B), 0))</f>
        <v>12987</v>
      </c>
      <c r="J303" t="str">
        <f>Table2[[#This Row],[Дата]] &amp; _xlfn.SINGLE(Table2[Территория])</f>
        <v>43970Москва Запад</v>
      </c>
    </row>
    <row r="304" spans="1:10" ht="14.25" customHeight="1" x14ac:dyDescent="0.2">
      <c r="A304" s="14">
        <v>43968</v>
      </c>
      <c r="B304" s="2" t="s">
        <v>21</v>
      </c>
      <c r="C304" s="2">
        <v>193363.5</v>
      </c>
      <c r="D304" s="2">
        <v>19546386</v>
      </c>
      <c r="E304" s="2">
        <v>14278298.844000001</v>
      </c>
      <c r="F304" s="3">
        <v>264289.06153846154</v>
      </c>
      <c r="G304" cm="1">
        <f t="array" ref="G304">INDEX(Лист2!C:C, MATCH(1, (Лист1!A304=Лист2!A:A) * (Лист1!B304=Лист2!B:B), 0))</f>
        <v>60</v>
      </c>
      <c r="H304" cm="1">
        <f t="array" ref="H304">INDEX(Лист2!D:D, MATCH(1, (Лист1!A304=Лист2!A:A) * (Лист1!B304=Лист2!B:B), 0))</f>
        <v>11698</v>
      </c>
      <c r="I304" cm="1">
        <f t="array" ref="I304">INDEX(Лист2!E:E, MATCH(1, (Лист1!A304=Лист2!A:A) * (Лист1!B304=Лист2!B:B), 0))</f>
        <v>10989</v>
      </c>
      <c r="J304" t="str">
        <f>Table2[[#This Row],[Дата]] &amp; _xlfn.SINGLE(Table2[Территория])</f>
        <v>43968Москва Запад</v>
      </c>
    </row>
    <row r="305" spans="1:10" ht="14.25" customHeight="1" x14ac:dyDescent="0.2">
      <c r="A305" s="15">
        <v>43960</v>
      </c>
      <c r="B305" s="4" t="s">
        <v>21</v>
      </c>
      <c r="C305" s="4">
        <v>188319</v>
      </c>
      <c r="D305" s="4">
        <v>19218631.5</v>
      </c>
      <c r="E305" s="4">
        <v>13973128.512</v>
      </c>
      <c r="F305" s="5">
        <v>403874.8839461538</v>
      </c>
      <c r="G305" cm="1">
        <f t="array" ref="G305">INDEX(Лист2!C:C, MATCH(1, (Лист1!A305=Лист2!A:A) * (Лист1!B305=Лист2!B:B), 0))</f>
        <v>59</v>
      </c>
      <c r="H305" cm="1">
        <f t="array" ref="H305">INDEX(Лист2!D:D, MATCH(1, (Лист1!A305=Лист2!A:A) * (Лист1!B305=Лист2!B:B), 0))</f>
        <v>12016</v>
      </c>
      <c r="I305" cm="1">
        <f t="array" ref="I305">INDEX(Лист2!E:E, MATCH(1, (Лист1!A305=Лист2!A:A) * (Лист1!B305=Лист2!B:B), 0))</f>
        <v>11137</v>
      </c>
      <c r="J305" t="str">
        <f>Table2[[#This Row],[Дата]] &amp; _xlfn.SINGLE(Table2[Территория])</f>
        <v>43960Москва Запад</v>
      </c>
    </row>
    <row r="306" spans="1:10" ht="14.25" customHeight="1" x14ac:dyDescent="0.2">
      <c r="A306" s="14">
        <v>43955</v>
      </c>
      <c r="B306" s="2" t="s">
        <v>21</v>
      </c>
      <c r="C306" s="2">
        <v>237544.5</v>
      </c>
      <c r="D306" s="2">
        <v>24292218</v>
      </c>
      <c r="E306" s="2">
        <v>17650186.028999999</v>
      </c>
      <c r="F306" s="3">
        <v>347608.63846153842</v>
      </c>
      <c r="G306" cm="1">
        <f t="array" ref="G306">INDEX(Лист2!C:C, MATCH(1, (Лист1!A306=Лист2!A:A) * (Лист1!B306=Лист2!B:B), 0))</f>
        <v>59</v>
      </c>
      <c r="H306" cm="1">
        <f t="array" ref="H306">INDEX(Лист2!D:D, MATCH(1, (Лист1!A306=Лист2!A:A) * (Лист1!B306=Лист2!B:B), 0))</f>
        <v>14423</v>
      </c>
      <c r="I306" cm="1">
        <f t="array" ref="I306">INDEX(Лист2!E:E, MATCH(1, (Лист1!A306=Лист2!A:A) * (Лист1!B306=Лист2!B:B), 0))</f>
        <v>13432</v>
      </c>
      <c r="J306" t="str">
        <f>Table2[[#This Row],[Дата]] &amp; _xlfn.SINGLE(Table2[Территория])</f>
        <v>43955Москва Запад</v>
      </c>
    </row>
    <row r="307" spans="1:10" ht="14.25" customHeight="1" x14ac:dyDescent="0.2">
      <c r="A307" s="15">
        <v>43950</v>
      </c>
      <c r="B307" s="4" t="s">
        <v>22</v>
      </c>
      <c r="C307" s="4">
        <v>203209.5</v>
      </c>
      <c r="D307" s="4">
        <v>20871391.5</v>
      </c>
      <c r="E307" s="4">
        <v>15206983.089</v>
      </c>
      <c r="F307" s="5">
        <v>284467.66153846157</v>
      </c>
      <c r="G307" cm="1">
        <f t="array" ref="G307">INDEX(Лист2!C:C, MATCH(1, (Лист1!A307=Лист2!A:A) * (Лист1!B307=Лист2!B:B), 0))</f>
        <v>54</v>
      </c>
      <c r="H307" cm="1">
        <f t="array" ref="H307">INDEX(Лист2!D:D, MATCH(1, (Лист1!A307=Лист2!A:A) * (Лист1!B307=Лист2!B:B), 0))</f>
        <v>12747</v>
      </c>
      <c r="I307" cm="1">
        <f t="array" ref="I307">INDEX(Лист2!E:E, MATCH(1, (Лист1!A307=Лист2!A:A) * (Лист1!B307=Лист2!B:B), 0))</f>
        <v>11884</v>
      </c>
      <c r="J307" t="str">
        <f>Table2[[#This Row],[Дата]] &amp; _xlfn.SINGLE(Table2[Территория])</f>
        <v>43950Москва Восток</v>
      </c>
    </row>
    <row r="308" spans="1:10" ht="14.25" customHeight="1" x14ac:dyDescent="0.2">
      <c r="A308" s="14">
        <v>43953</v>
      </c>
      <c r="B308" s="2" t="s">
        <v>21</v>
      </c>
      <c r="C308" s="2">
        <v>185979</v>
      </c>
      <c r="D308" s="2">
        <v>19625364</v>
      </c>
      <c r="E308" s="2">
        <v>14386025.838000001</v>
      </c>
      <c r="F308" s="3">
        <v>361439.69230769225</v>
      </c>
      <c r="G308" cm="1">
        <f t="array" ref="G308">INDEX(Лист2!C:C, MATCH(1, (Лист1!A308=Лист2!A:A) * (Лист1!B308=Лист2!B:B), 0))</f>
        <v>59</v>
      </c>
      <c r="H308" cm="1">
        <f t="array" ref="H308">INDEX(Лист2!D:D, MATCH(1, (Лист1!A308=Лист2!A:A) * (Лист1!B308=Лист2!B:B), 0))</f>
        <v>12429</v>
      </c>
      <c r="I308" cm="1">
        <f t="array" ref="I308">INDEX(Лист2!E:E, MATCH(1, (Лист1!A308=Лист2!A:A) * (Лист1!B308=Лист2!B:B), 0))</f>
        <v>11477</v>
      </c>
      <c r="J308" t="str">
        <f>Table2[[#This Row],[Дата]] &amp; _xlfn.SINGLE(Table2[Территория])</f>
        <v>43953Москва Запад</v>
      </c>
    </row>
    <row r="309" spans="1:10" ht="14.25" customHeight="1" x14ac:dyDescent="0.2">
      <c r="A309" s="15">
        <v>43977</v>
      </c>
      <c r="B309" s="4" t="s">
        <v>21</v>
      </c>
      <c r="C309" s="4">
        <v>244905</v>
      </c>
      <c r="D309" s="4">
        <v>25163431.5</v>
      </c>
      <c r="E309" s="4">
        <v>18210825.697000001</v>
      </c>
      <c r="F309" s="5">
        <v>272401.2</v>
      </c>
      <c r="G309" cm="1">
        <f t="array" ref="G309">INDEX(Лист2!C:C, MATCH(1, (Лист1!A309=Лист2!A:A) * (Лист1!B309=Лист2!B:B), 0))</f>
        <v>59</v>
      </c>
      <c r="H309" cm="1">
        <f t="array" ref="H309">INDEX(Лист2!D:D, MATCH(1, (Лист1!A309=Лист2!A:A) * (Лист1!B309=Лист2!B:B), 0))</f>
        <v>15369</v>
      </c>
      <c r="I309" cm="1">
        <f t="array" ref="I309">INDEX(Лист2!E:E, MATCH(1, (Лист1!A309=Лист2!A:A) * (Лист1!B309=Лист2!B:B), 0))</f>
        <v>14299</v>
      </c>
      <c r="J309" t="str">
        <f>Table2[[#This Row],[Дата]] &amp; _xlfn.SINGLE(Table2[Территория])</f>
        <v>43977Москва Запад</v>
      </c>
    </row>
    <row r="310" spans="1:10" ht="14.25" customHeight="1" x14ac:dyDescent="0.2">
      <c r="A310" s="14">
        <v>43952</v>
      </c>
      <c r="B310" s="2" t="s">
        <v>21</v>
      </c>
      <c r="C310" s="2">
        <v>239409</v>
      </c>
      <c r="D310" s="2">
        <v>25413351</v>
      </c>
      <c r="E310" s="2">
        <v>18463277.771000002</v>
      </c>
      <c r="F310" s="3">
        <v>369443.39999999997</v>
      </c>
      <c r="G310" cm="1">
        <f t="array" ref="G310">INDEX(Лист2!C:C, MATCH(1, (Лист1!A310=Лист2!A:A) * (Лист1!B310=Лист2!B:B), 0))</f>
        <v>59</v>
      </c>
      <c r="H310" cm="1">
        <f t="array" ref="H310">INDEX(Лист2!D:D, MATCH(1, (Лист1!A310=Лист2!A:A) * (Лист1!B310=Лист2!B:B), 0))</f>
        <v>15222</v>
      </c>
      <c r="I310" cm="1">
        <f t="array" ref="I310">INDEX(Лист2!E:E, MATCH(1, (Лист1!A310=Лист2!A:A) * (Лист1!B310=Лист2!B:B), 0))</f>
        <v>13873</v>
      </c>
      <c r="J310" t="str">
        <f>Table2[[#This Row],[Дата]] &amp; _xlfn.SINGLE(Table2[Территория])</f>
        <v>43952Москва Запад</v>
      </c>
    </row>
    <row r="311" spans="1:10" ht="14.25" customHeight="1" x14ac:dyDescent="0.2">
      <c r="A311" s="15">
        <v>43963</v>
      </c>
      <c r="B311" s="4" t="s">
        <v>21</v>
      </c>
      <c r="C311" s="4">
        <v>192886.5</v>
      </c>
      <c r="D311" s="4">
        <v>19205179.5</v>
      </c>
      <c r="E311" s="4">
        <v>13834210.461999999</v>
      </c>
      <c r="F311" s="5">
        <v>383344.65076923074</v>
      </c>
      <c r="G311" cm="1">
        <f t="array" ref="G311">INDEX(Лист2!C:C, MATCH(1, (Лист1!A311=Лист2!A:A) * (Лист1!B311=Лист2!B:B), 0))</f>
        <v>60</v>
      </c>
      <c r="H311" cm="1">
        <f t="array" ref="H311">INDEX(Лист2!D:D, MATCH(1, (Лист1!A311=Лист2!A:A) * (Лист1!B311=Лист2!B:B), 0))</f>
        <v>12000</v>
      </c>
      <c r="I311" cm="1">
        <f t="array" ref="I311">INDEX(Лист2!E:E, MATCH(1, (Лист1!A311=Лист2!A:A) * (Лист1!B311=Лист2!B:B), 0))</f>
        <v>11194</v>
      </c>
      <c r="J311" t="str">
        <f>Table2[[#This Row],[Дата]] &amp; _xlfn.SINGLE(Table2[Территория])</f>
        <v>43963Москва Запад</v>
      </c>
    </row>
    <row r="312" spans="1:10" ht="14.25" customHeight="1" x14ac:dyDescent="0.2">
      <c r="A312" s="14">
        <v>43972</v>
      </c>
      <c r="B312" s="2" t="s">
        <v>21</v>
      </c>
      <c r="C312" s="2">
        <v>224233.5</v>
      </c>
      <c r="D312" s="2">
        <v>22253295</v>
      </c>
      <c r="E312" s="2">
        <v>16496134.313999999</v>
      </c>
      <c r="F312" s="3">
        <v>334550.50769230764</v>
      </c>
      <c r="G312" cm="1">
        <f t="array" ref="G312">INDEX(Лист2!C:C, MATCH(1, (Лист1!A312=Лист2!A:A) * (Лист1!B312=Лист2!B:B), 0))</f>
        <v>60</v>
      </c>
      <c r="H312" cm="1">
        <f t="array" ref="H312">INDEX(Лист2!D:D, MATCH(1, (Лист1!A312=Лист2!A:A) * (Лист1!B312=Лист2!B:B), 0))</f>
        <v>14005</v>
      </c>
      <c r="I312" cm="1">
        <f t="array" ref="I312">INDEX(Лист2!E:E, MATCH(1, (Лист1!A312=Лист2!A:A) * (Лист1!B312=Лист2!B:B), 0))</f>
        <v>13002</v>
      </c>
      <c r="J312" t="str">
        <f>Table2[[#This Row],[Дата]] &amp; _xlfn.SINGLE(Table2[Территория])</f>
        <v>43972Москва Запад</v>
      </c>
    </row>
    <row r="313" spans="1:10" ht="14.25" customHeight="1" x14ac:dyDescent="0.2">
      <c r="A313" s="15">
        <v>43971</v>
      </c>
      <c r="B313" s="4" t="s">
        <v>21</v>
      </c>
      <c r="C313" s="4">
        <v>219622.5</v>
      </c>
      <c r="D313" s="4">
        <v>21959286</v>
      </c>
      <c r="E313" s="4">
        <v>15958453.927999999</v>
      </c>
      <c r="F313" s="5">
        <v>417117.17692307686</v>
      </c>
      <c r="G313" cm="1">
        <f t="array" ref="G313">INDEX(Лист2!C:C, MATCH(1, (Лист1!A313=Лист2!A:A) * (Лист1!B313=Лист2!B:B), 0))</f>
        <v>60</v>
      </c>
      <c r="H313" cm="1">
        <f t="array" ref="H313">INDEX(Лист2!D:D, MATCH(1, (Лист1!A313=Лист2!A:A) * (Лист1!B313=Лист2!B:B), 0))</f>
        <v>13792</v>
      </c>
      <c r="I313" cm="1">
        <f t="array" ref="I313">INDEX(Лист2!E:E, MATCH(1, (Лист1!A313=Лист2!A:A) * (Лист1!B313=Лист2!B:B), 0))</f>
        <v>12834</v>
      </c>
      <c r="J313" t="str">
        <f>Table2[[#This Row],[Дата]] &amp; _xlfn.SINGLE(Table2[Территория])</f>
        <v>43971Москва Запад</v>
      </c>
    </row>
    <row r="314" spans="1:10" ht="14.25" customHeight="1" x14ac:dyDescent="0.2">
      <c r="A314" s="14">
        <v>43956</v>
      </c>
      <c r="B314" s="2" t="s">
        <v>21</v>
      </c>
      <c r="C314" s="2">
        <v>213582</v>
      </c>
      <c r="D314" s="2">
        <v>21919435.5</v>
      </c>
      <c r="E314" s="2">
        <v>15790923.194999998</v>
      </c>
      <c r="F314" s="3">
        <v>365011.08061538462</v>
      </c>
      <c r="G314" cm="1">
        <f t="array" ref="G314">INDEX(Лист2!C:C, MATCH(1, (Лист1!A314=Лист2!A:A) * (Лист1!B314=Лист2!B:B), 0))</f>
        <v>59</v>
      </c>
      <c r="H314" cm="1">
        <f t="array" ref="H314">INDEX(Лист2!D:D, MATCH(1, (Лист1!A314=Лист2!A:A) * (Лист1!B314=Лист2!B:B), 0))</f>
        <v>13469</v>
      </c>
      <c r="I314" cm="1">
        <f t="array" ref="I314">INDEX(Лист2!E:E, MATCH(1, (Лист1!A314=Лист2!A:A) * (Лист1!B314=Лист2!B:B), 0))</f>
        <v>12486</v>
      </c>
      <c r="J314" t="str">
        <f>Table2[[#This Row],[Дата]] &amp; _xlfn.SINGLE(Table2[Территория])</f>
        <v>43956Москва Запад</v>
      </c>
    </row>
    <row r="315" spans="1:10" ht="14.25" customHeight="1" x14ac:dyDescent="0.2">
      <c r="A315" s="15">
        <v>43949</v>
      </c>
      <c r="B315" s="4" t="s">
        <v>22</v>
      </c>
      <c r="C315" s="4">
        <v>195705</v>
      </c>
      <c r="D315" s="4">
        <v>20003263.5</v>
      </c>
      <c r="E315" s="4">
        <v>14633542.982000001</v>
      </c>
      <c r="F315" s="5">
        <v>268185.43076923076</v>
      </c>
      <c r="G315" cm="1">
        <f t="array" ref="G315">INDEX(Лист2!C:C, MATCH(1, (Лист1!A315=Лист2!A:A) * (Лист1!B315=Лист2!B:B), 0))</f>
        <v>54</v>
      </c>
      <c r="H315" cm="1">
        <f t="array" ref="H315">INDEX(Лист2!D:D, MATCH(1, (Лист1!A315=Лист2!A:A) * (Лист1!B315=Лист2!B:B), 0))</f>
        <v>12306</v>
      </c>
      <c r="I315" cm="1">
        <f t="array" ref="I315">INDEX(Лист2!E:E, MATCH(1, (Лист1!A315=Лист2!A:A) * (Лист1!B315=Лист2!B:B), 0))</f>
        <v>11532</v>
      </c>
      <c r="J315" t="str">
        <f>Table2[[#This Row],[Дата]] &amp; _xlfn.SINGLE(Table2[Территория])</f>
        <v>43949Москва Восток</v>
      </c>
    </row>
    <row r="316" spans="1:10" ht="14.25" customHeight="1" x14ac:dyDescent="0.2">
      <c r="A316" s="14">
        <v>43964</v>
      </c>
      <c r="B316" s="2" t="s">
        <v>21</v>
      </c>
      <c r="C316" s="2">
        <v>193722</v>
      </c>
      <c r="D316" s="2">
        <v>19437273</v>
      </c>
      <c r="E316" s="2">
        <v>13979092.230999999</v>
      </c>
      <c r="F316" s="3">
        <v>418713.96153846156</v>
      </c>
      <c r="G316" cm="1">
        <f t="array" ref="G316">INDEX(Лист2!C:C, MATCH(1, (Лист1!A316=Лист2!A:A) * (Лист1!B316=Лист2!B:B), 0))</f>
        <v>60</v>
      </c>
      <c r="H316" cm="1">
        <f t="array" ref="H316">INDEX(Лист2!D:D, MATCH(1, (Лист1!A316=Лист2!A:A) * (Лист1!B316=Лист2!B:B), 0))</f>
        <v>12007</v>
      </c>
      <c r="I316" cm="1">
        <f t="array" ref="I316">INDEX(Лист2!E:E, MATCH(1, (Лист1!A316=Лист2!A:A) * (Лист1!B316=Лист2!B:B), 0))</f>
        <v>11245</v>
      </c>
      <c r="J316" t="str">
        <f>Table2[[#This Row],[Дата]] &amp; _xlfn.SINGLE(Table2[Территория])</f>
        <v>43964Москва Запад</v>
      </c>
    </row>
    <row r="317" spans="1:10" ht="14.25" customHeight="1" x14ac:dyDescent="0.2">
      <c r="A317" s="15">
        <v>43954</v>
      </c>
      <c r="B317" s="4" t="s">
        <v>21</v>
      </c>
      <c r="C317" s="4">
        <v>257215.5</v>
      </c>
      <c r="D317" s="4">
        <v>26492278.5</v>
      </c>
      <c r="E317" s="4">
        <v>19179229.932</v>
      </c>
      <c r="F317" s="5">
        <v>254778.07384615383</v>
      </c>
      <c r="G317" cm="1">
        <f t="array" ref="G317">INDEX(Лист2!C:C, MATCH(1, (Лист1!A317=Лист2!A:A) * (Лист1!B317=Лист2!B:B), 0))</f>
        <v>59</v>
      </c>
      <c r="H317" cm="1">
        <f t="array" ref="H317">INDEX(Лист2!D:D, MATCH(1, (Лист1!A317=Лист2!A:A) * (Лист1!B317=Лист2!B:B), 0))</f>
        <v>15277</v>
      </c>
      <c r="I317" cm="1">
        <f t="array" ref="I317">INDEX(Лист2!E:E, MATCH(1, (Лист1!A317=Лист2!A:A) * (Лист1!B317=Лист2!B:B), 0))</f>
        <v>14163</v>
      </c>
      <c r="J317" t="str">
        <f>Table2[[#This Row],[Дата]] &amp; _xlfn.SINGLE(Table2[Территория])</f>
        <v>43954Москва Запад</v>
      </c>
    </row>
    <row r="318" spans="1:10" ht="14.25" customHeight="1" x14ac:dyDescent="0.2">
      <c r="A318" s="14">
        <v>43957</v>
      </c>
      <c r="B318" s="2" t="s">
        <v>21</v>
      </c>
      <c r="C318" s="2">
        <v>224779.5</v>
      </c>
      <c r="D318" s="2">
        <v>23032992</v>
      </c>
      <c r="E318" s="2">
        <v>16792969.817999996</v>
      </c>
      <c r="F318" s="3">
        <v>443086.25303076918</v>
      </c>
      <c r="G318" cm="1">
        <f t="array" ref="G318">INDEX(Лист2!C:C, MATCH(1, (Лист1!A318=Лист2!A:A) * (Лист1!B318=Лист2!B:B), 0))</f>
        <v>59</v>
      </c>
      <c r="H318" cm="1">
        <f t="array" ref="H318">INDEX(Лист2!D:D, MATCH(1, (Лист1!A318=Лист2!A:A) * (Лист1!B318=Лист2!B:B), 0))</f>
        <v>14103</v>
      </c>
      <c r="I318" cm="1">
        <f t="array" ref="I318">INDEX(Лист2!E:E, MATCH(1, (Лист1!A318=Лист2!A:A) * (Лист1!B318=Лист2!B:B), 0))</f>
        <v>13118</v>
      </c>
      <c r="J318" t="str">
        <f>Table2[[#This Row],[Дата]] &amp; _xlfn.SINGLE(Table2[Территория])</f>
        <v>43957Москва Запад</v>
      </c>
    </row>
    <row r="319" spans="1:10" ht="14.25" customHeight="1" x14ac:dyDescent="0.2">
      <c r="A319" s="15">
        <v>43974</v>
      </c>
      <c r="B319" s="4" t="s">
        <v>21</v>
      </c>
      <c r="C319" s="4">
        <v>292018.5</v>
      </c>
      <c r="D319" s="4">
        <v>28590910.5</v>
      </c>
      <c r="E319" s="4">
        <v>21740920.338999998</v>
      </c>
      <c r="F319" s="5">
        <v>206427.73076923075</v>
      </c>
      <c r="G319" cm="1">
        <f t="array" ref="G319">INDEX(Лист2!C:C, MATCH(1, (Лист1!A319=Лист2!A:A) * (Лист1!B319=Лист2!B:B), 0))</f>
        <v>60</v>
      </c>
      <c r="H319" cm="1">
        <f t="array" ref="H319">INDEX(Лист2!D:D, MATCH(1, (Лист1!A319=Лист2!A:A) * (Лист1!B319=Лист2!B:B), 0))</f>
        <v>17295</v>
      </c>
      <c r="I319" cm="1">
        <f t="array" ref="I319">INDEX(Лист2!E:E, MATCH(1, (Лист1!A319=Лист2!A:A) * (Лист1!B319=Лист2!B:B), 0))</f>
        <v>16010</v>
      </c>
      <c r="J319" t="str">
        <f>Table2[[#This Row],[Дата]] &amp; _xlfn.SINGLE(Table2[Территория])</f>
        <v>43974Москва Запад</v>
      </c>
    </row>
    <row r="320" spans="1:10" ht="14.25" customHeight="1" x14ac:dyDescent="0.2">
      <c r="A320" s="14">
        <v>43976</v>
      </c>
      <c r="B320" s="2" t="s">
        <v>21</v>
      </c>
      <c r="C320" s="2">
        <v>198751.5</v>
      </c>
      <c r="D320" s="2">
        <v>20582743.5</v>
      </c>
      <c r="E320" s="2">
        <v>14894008.652000001</v>
      </c>
      <c r="F320" s="3">
        <v>316452.66153846157</v>
      </c>
      <c r="G320" cm="1">
        <f t="array" ref="G320">INDEX(Лист2!C:C, MATCH(1, (Лист1!A320=Лист2!A:A) * (Лист1!B320=Лист2!B:B), 0))</f>
        <v>59</v>
      </c>
      <c r="H320" cm="1">
        <f t="array" ref="H320">INDEX(Лист2!D:D, MATCH(1, (Лист1!A320=Лист2!A:A) * (Лист1!B320=Лист2!B:B), 0))</f>
        <v>12983</v>
      </c>
      <c r="I320" cm="1">
        <f t="array" ref="I320">INDEX(Лист2!E:E, MATCH(1, (Лист1!A320=Лист2!A:A) * (Лист1!B320=Лист2!B:B), 0))</f>
        <v>12056</v>
      </c>
      <c r="J320" t="str">
        <f>Table2[[#This Row],[Дата]] &amp; _xlfn.SINGLE(Table2[Территория])</f>
        <v>43976Москва Запад</v>
      </c>
    </row>
    <row r="321" spans="1:10" ht="14.25" customHeight="1" x14ac:dyDescent="0.2">
      <c r="A321" s="15">
        <v>43951</v>
      </c>
      <c r="B321" s="4" t="s">
        <v>21</v>
      </c>
      <c r="C321" s="4">
        <v>214386</v>
      </c>
      <c r="D321" s="4">
        <v>22530000</v>
      </c>
      <c r="E321" s="4">
        <v>16370527.077</v>
      </c>
      <c r="F321" s="5">
        <v>115618.05384615384</v>
      </c>
      <c r="G321" cm="1">
        <f t="array" ref="G321">INDEX(Лист2!C:C, MATCH(1, (Лист1!A321=Лист2!A:A) * (Лист1!B321=Лист2!B:B), 0))</f>
        <v>59</v>
      </c>
      <c r="H321" cm="1">
        <f t="array" ref="H321">INDEX(Лист2!D:D, MATCH(1, (Лист1!A321=Лист2!A:A) * (Лист1!B321=Лист2!B:B), 0))</f>
        <v>13251</v>
      </c>
      <c r="I321" cm="1">
        <f t="array" ref="I321">INDEX(Лист2!E:E, MATCH(1, (Лист1!A321=Лист2!A:A) * (Лист1!B321=Лист2!B:B), 0))</f>
        <v>12255</v>
      </c>
      <c r="J321" t="str">
        <f>Table2[[#This Row],[Дата]] &amp; _xlfn.SINGLE(Table2[Территория])</f>
        <v>43951Москва Запад</v>
      </c>
    </row>
    <row r="322" spans="1:10" ht="14.25" customHeight="1" x14ac:dyDescent="0.2">
      <c r="A322" s="14">
        <v>43961</v>
      </c>
      <c r="B322" s="2" t="s">
        <v>21</v>
      </c>
      <c r="C322" s="2">
        <v>243825</v>
      </c>
      <c r="D322" s="2">
        <v>24890404.5</v>
      </c>
      <c r="E322" s="2">
        <v>18159589.107999999</v>
      </c>
      <c r="F322" s="3">
        <v>258558.49999999997</v>
      </c>
      <c r="G322" cm="1">
        <f t="array" ref="G322">INDEX(Лист2!C:C, MATCH(1, (Лист1!A322=Лист2!A:A) * (Лист1!B322=Лист2!B:B), 0))</f>
        <v>59</v>
      </c>
      <c r="H322" cm="1">
        <f t="array" ref="H322">INDEX(Лист2!D:D, MATCH(1, (Лист1!A322=Лист2!A:A) * (Лист1!B322=Лист2!B:B), 0))</f>
        <v>14569</v>
      </c>
      <c r="I322" cm="1">
        <f t="array" ref="I322">INDEX(Лист2!E:E, MATCH(1, (Лист1!A322=Лист2!A:A) * (Лист1!B322=Лист2!B:B), 0))</f>
        <v>13566</v>
      </c>
      <c r="J322" t="str">
        <f>Table2[[#This Row],[Дата]] &amp; _xlfn.SINGLE(Table2[Территория])</f>
        <v>43961Москва Запад</v>
      </c>
    </row>
    <row r="323" spans="1:10" ht="14.25" customHeight="1" x14ac:dyDescent="0.2">
      <c r="A323" s="15">
        <v>43959</v>
      </c>
      <c r="B323" s="4" t="s">
        <v>21</v>
      </c>
      <c r="C323" s="4">
        <v>232701</v>
      </c>
      <c r="D323" s="4">
        <v>23881948.5</v>
      </c>
      <c r="E323" s="4">
        <v>17462223.403999999</v>
      </c>
      <c r="F323" s="5">
        <v>512464.9846153846</v>
      </c>
      <c r="G323" cm="1">
        <f t="array" ref="G323">INDEX(Лист2!C:C, MATCH(1, (Лист1!A323=Лист2!A:A) * (Лист1!B323=Лист2!B:B), 0))</f>
        <v>59</v>
      </c>
      <c r="H323" cm="1">
        <f t="array" ref="H323">INDEX(Лист2!D:D, MATCH(1, (Лист1!A323=Лист2!A:A) * (Лист1!B323=Лист2!B:B), 0))</f>
        <v>14098</v>
      </c>
      <c r="I323" cm="1">
        <f t="array" ref="I323">INDEX(Лист2!E:E, MATCH(1, (Лист1!A323=Лист2!A:A) * (Лист1!B323=Лист2!B:B), 0))</f>
        <v>13106</v>
      </c>
      <c r="J323" t="str">
        <f>Table2[[#This Row],[Дата]] &amp; _xlfn.SINGLE(Table2[Территория])</f>
        <v>43959Москва Запад</v>
      </c>
    </row>
    <row r="324" spans="1:10" ht="14.25" customHeight="1" x14ac:dyDescent="0.2">
      <c r="A324" s="14">
        <v>43958</v>
      </c>
      <c r="B324" s="2" t="s">
        <v>21</v>
      </c>
      <c r="C324" s="2">
        <v>219411</v>
      </c>
      <c r="D324" s="2">
        <v>22460130</v>
      </c>
      <c r="E324" s="2">
        <v>16627687.641000001</v>
      </c>
      <c r="F324" s="3">
        <v>518998.75384615385</v>
      </c>
      <c r="G324" cm="1">
        <f t="array" ref="G324">INDEX(Лист2!C:C, MATCH(1, (Лист1!A324=Лист2!A:A) * (Лист1!B324=Лист2!B:B), 0))</f>
        <v>59</v>
      </c>
      <c r="H324" cm="1">
        <f t="array" ref="H324">INDEX(Лист2!D:D, MATCH(1, (Лист1!A324=Лист2!A:A) * (Лист1!B324=Лист2!B:B), 0))</f>
        <v>13495</v>
      </c>
      <c r="I324" cm="1">
        <f t="array" ref="I324">INDEX(Лист2!E:E, MATCH(1, (Лист1!A324=Лист2!A:A) * (Лист1!B324=Лист2!B:B), 0))</f>
        <v>12517</v>
      </c>
      <c r="J324" t="str">
        <f>Table2[[#This Row],[Дата]] &amp; _xlfn.SINGLE(Table2[Территория])</f>
        <v>43958Москва Запад</v>
      </c>
    </row>
    <row r="325" spans="1:10" ht="14.25" customHeight="1" x14ac:dyDescent="0.2">
      <c r="A325" s="15">
        <v>43975</v>
      </c>
      <c r="B325" s="4" t="s">
        <v>21</v>
      </c>
      <c r="C325" s="4">
        <v>200029.5</v>
      </c>
      <c r="D325" s="4">
        <v>19959801</v>
      </c>
      <c r="E325" s="4">
        <v>15125624.641999999</v>
      </c>
      <c r="F325" s="5">
        <v>318671.85465384612</v>
      </c>
      <c r="G325" cm="1">
        <f t="array" ref="G325">INDEX(Лист2!C:C, MATCH(1, (Лист1!A325=Лист2!A:A) * (Лист1!B325=Лист2!B:B), 0))</f>
        <v>60</v>
      </c>
      <c r="H325" cm="1">
        <f t="array" ref="H325">INDEX(Лист2!D:D, MATCH(1, (Лист1!A325=Лист2!A:A) * (Лист1!B325=Лист2!B:B), 0))</f>
        <v>12822</v>
      </c>
      <c r="I325" cm="1">
        <f t="array" ref="I325">INDEX(Лист2!E:E, MATCH(1, (Лист1!A325=Лист2!A:A) * (Лист1!B325=Лист2!B:B), 0))</f>
        <v>11916</v>
      </c>
      <c r="J325" t="str">
        <f>Table2[[#This Row],[Дата]] &amp; _xlfn.SINGLE(Table2[Территория])</f>
        <v>43975Москва Запад</v>
      </c>
    </row>
    <row r="326" spans="1:10" ht="14.25" customHeight="1" x14ac:dyDescent="0.2">
      <c r="A326" s="14">
        <v>43967</v>
      </c>
      <c r="B326" s="2" t="s">
        <v>22</v>
      </c>
      <c r="C326" s="2">
        <v>225480</v>
      </c>
      <c r="D326" s="2">
        <v>22355338.5</v>
      </c>
      <c r="E326" s="2">
        <v>16443448.491999999</v>
      </c>
      <c r="F326" s="3">
        <v>291468.59999999998</v>
      </c>
      <c r="G326" cm="1">
        <f t="array" ref="G326">INDEX(Лист2!C:C, MATCH(1, (Лист1!A326=Лист2!A:A) * (Лист1!B326=Лист2!B:B), 0))</f>
        <v>54</v>
      </c>
      <c r="H326" cm="1">
        <f t="array" ref="H326">INDEX(Лист2!D:D, MATCH(1, (Лист1!A326=Лист2!A:A) * (Лист1!B326=Лист2!B:B), 0))</f>
        <v>13170</v>
      </c>
      <c r="I326" cm="1">
        <f t="array" ref="I326">INDEX(Лист2!E:E, MATCH(1, (Лист1!A326=Лист2!A:A) * (Лист1!B326=Лист2!B:B), 0))</f>
        <v>12299</v>
      </c>
      <c r="J326" t="str">
        <f>Table2[[#This Row],[Дата]] &amp; _xlfn.SINGLE(Table2[Территория])</f>
        <v>43967Москва Восток</v>
      </c>
    </row>
    <row r="327" spans="1:10" ht="14.25" customHeight="1" x14ac:dyDescent="0.2">
      <c r="A327" s="15">
        <v>43970</v>
      </c>
      <c r="B327" s="4" t="s">
        <v>22</v>
      </c>
      <c r="C327" s="4">
        <v>211453.5</v>
      </c>
      <c r="D327" s="4">
        <v>20590072.5</v>
      </c>
      <c r="E327" s="4">
        <v>15078027.685000001</v>
      </c>
      <c r="F327" s="5">
        <v>293452.29237692308</v>
      </c>
      <c r="G327" cm="1">
        <f t="array" ref="G327">INDEX(Лист2!C:C, MATCH(1, (Лист1!A327=Лист2!A:A) * (Лист1!B327=Лист2!B:B), 0))</f>
        <v>54</v>
      </c>
      <c r="H327" cm="1">
        <f t="array" ref="H327">INDEX(Лист2!D:D, MATCH(1, (Лист1!A327=Лист2!A:A) * (Лист1!B327=Лист2!B:B), 0))</f>
        <v>13070</v>
      </c>
      <c r="I327" cm="1">
        <f t="array" ref="I327">INDEX(Лист2!E:E, MATCH(1, (Лист1!A327=Лист2!A:A) * (Лист1!B327=Лист2!B:B), 0))</f>
        <v>12244</v>
      </c>
      <c r="J327" t="str">
        <f>Table2[[#This Row],[Дата]] &amp; _xlfn.SINGLE(Table2[Территория])</f>
        <v>43970Москва Восток</v>
      </c>
    </row>
    <row r="328" spans="1:10" ht="14.25" customHeight="1" x14ac:dyDescent="0.2">
      <c r="A328" s="14">
        <v>43968</v>
      </c>
      <c r="B328" s="2" t="s">
        <v>22</v>
      </c>
      <c r="C328" s="2">
        <v>184801.5</v>
      </c>
      <c r="D328" s="2">
        <v>18449091</v>
      </c>
      <c r="E328" s="2">
        <v>13533023.127999999</v>
      </c>
      <c r="F328" s="3">
        <v>246229.69714615386</v>
      </c>
      <c r="G328" cm="1">
        <f t="array" ref="G328">INDEX(Лист2!C:C, MATCH(1, (Лист1!A328=Лист2!A:A) * (Лист1!B328=Лист2!B:B), 0))</f>
        <v>54</v>
      </c>
      <c r="H328" cm="1">
        <f t="array" ref="H328">INDEX(Лист2!D:D, MATCH(1, (Лист1!A328=Лист2!A:A) * (Лист1!B328=Лист2!B:B), 0))</f>
        <v>11128</v>
      </c>
      <c r="I328" cm="1">
        <f t="array" ref="I328">INDEX(Лист2!E:E, MATCH(1, (Лист1!A328=Лист2!A:A) * (Лист1!B328=Лист2!B:B), 0))</f>
        <v>10467</v>
      </c>
      <c r="J328" t="str">
        <f>Table2[[#This Row],[Дата]] &amp; _xlfn.SINGLE(Table2[Территория])</f>
        <v>43968Москва Восток</v>
      </c>
    </row>
    <row r="329" spans="1:10" ht="14.25" customHeight="1" x14ac:dyDescent="0.2">
      <c r="A329" s="15">
        <v>43960</v>
      </c>
      <c r="B329" s="4" t="s">
        <v>22</v>
      </c>
      <c r="C329" s="4">
        <v>177976.5</v>
      </c>
      <c r="D329" s="4">
        <v>18085798.5</v>
      </c>
      <c r="E329" s="4">
        <v>13150397.668</v>
      </c>
      <c r="F329" s="5">
        <v>444057.73347692302</v>
      </c>
      <c r="G329" cm="1">
        <f t="array" ref="G329">INDEX(Лист2!C:C, MATCH(1, (Лист1!A329=Лист2!A:A) * (Лист1!B329=Лист2!B:B), 0))</f>
        <v>54</v>
      </c>
      <c r="H329" cm="1">
        <f t="array" ref="H329">INDEX(Лист2!D:D, MATCH(1, (Лист1!A329=Лист2!A:A) * (Лист1!B329=Лист2!B:B), 0))</f>
        <v>11288</v>
      </c>
      <c r="I329" cm="1">
        <f t="array" ref="I329">INDEX(Лист2!E:E, MATCH(1, (Лист1!A329=Лист2!A:A) * (Лист1!B329=Лист2!B:B), 0))</f>
        <v>10492</v>
      </c>
      <c r="J329" t="str">
        <f>Table2[[#This Row],[Дата]] &amp; _xlfn.SINGLE(Table2[Территория])</f>
        <v>43960Москва Восток</v>
      </c>
    </row>
    <row r="330" spans="1:10" ht="14.25" customHeight="1" x14ac:dyDescent="0.2">
      <c r="A330" s="14">
        <v>43955</v>
      </c>
      <c r="B330" s="2" t="s">
        <v>22</v>
      </c>
      <c r="C330" s="2">
        <v>223617</v>
      </c>
      <c r="D330" s="2">
        <v>22796827.5</v>
      </c>
      <c r="E330" s="2">
        <v>16597666.014999999</v>
      </c>
      <c r="F330" s="3">
        <v>404297.74615384609</v>
      </c>
      <c r="G330" cm="1">
        <f t="array" ref="G330">INDEX(Лист2!C:C, MATCH(1, (Лист1!A330=Лист2!A:A) * (Лист1!B330=Лист2!B:B), 0))</f>
        <v>54</v>
      </c>
      <c r="H330" cm="1">
        <f t="array" ref="H330">INDEX(Лист2!D:D, MATCH(1, (Лист1!A330=Лист2!A:A) * (Лист1!B330=Лист2!B:B), 0))</f>
        <v>13606</v>
      </c>
      <c r="I330" cm="1">
        <f t="array" ref="I330">INDEX(Лист2!E:E, MATCH(1, (Лист1!A330=Лист2!A:A) * (Лист1!B330=Лист2!B:B), 0))</f>
        <v>12697</v>
      </c>
      <c r="J330" t="str">
        <f>Table2[[#This Row],[Дата]] &amp; _xlfn.SINGLE(Table2[Территория])</f>
        <v>43955Москва Восток</v>
      </c>
    </row>
    <row r="331" spans="1:10" ht="14.25" customHeight="1" x14ac:dyDescent="0.2">
      <c r="A331" s="15">
        <v>43953</v>
      </c>
      <c r="B331" s="4" t="s">
        <v>22</v>
      </c>
      <c r="C331" s="4">
        <v>176397</v>
      </c>
      <c r="D331" s="4">
        <v>18625921.5</v>
      </c>
      <c r="E331" s="4">
        <v>13628439.163999999</v>
      </c>
      <c r="F331" s="5">
        <v>370802.93846153846</v>
      </c>
      <c r="G331" cm="1">
        <f t="array" ref="G331">INDEX(Лист2!C:C, MATCH(1, (Лист1!A331=Лист2!A:A) * (Лист1!B331=Лист2!B:B), 0))</f>
        <v>54</v>
      </c>
      <c r="H331" cm="1">
        <f t="array" ref="H331">INDEX(Лист2!D:D, MATCH(1, (Лист1!A331=Лист2!A:A) * (Лист1!B331=Лист2!B:B), 0))</f>
        <v>11622</v>
      </c>
      <c r="I331" cm="1">
        <f t="array" ref="I331">INDEX(Лист2!E:E, MATCH(1, (Лист1!A331=Лист2!A:A) * (Лист1!B331=Лист2!B:B), 0))</f>
        <v>10754</v>
      </c>
      <c r="J331" t="str">
        <f>Table2[[#This Row],[Дата]] &amp; _xlfn.SINGLE(Table2[Территория])</f>
        <v>43953Москва Восток</v>
      </c>
    </row>
    <row r="332" spans="1:10" ht="14.25" customHeight="1" x14ac:dyDescent="0.2">
      <c r="A332" s="14">
        <v>43977</v>
      </c>
      <c r="B332" s="2" t="s">
        <v>22</v>
      </c>
      <c r="C332" s="2">
        <v>232369.5</v>
      </c>
      <c r="D332" s="2">
        <v>23856345</v>
      </c>
      <c r="E332" s="2">
        <v>17297352.185000002</v>
      </c>
      <c r="F332" s="3">
        <v>279472.16153846151</v>
      </c>
      <c r="G332" cm="1">
        <f t="array" ref="G332">INDEX(Лист2!C:C, MATCH(1, (Лист1!A332=Лист2!A:A) * (Лист1!B332=Лист2!B:B), 0))</f>
        <v>54</v>
      </c>
      <c r="H332" cm="1">
        <f t="array" ref="H332">INDEX(Лист2!D:D, MATCH(1, (Лист1!A332=Лист2!A:A) * (Лист1!B332=Лист2!B:B), 0))</f>
        <v>14482</v>
      </c>
      <c r="I332" cm="1">
        <f t="array" ref="I332">INDEX(Лист2!E:E, MATCH(1, (Лист1!A332=Лист2!A:A) * (Лист1!B332=Лист2!B:B), 0))</f>
        <v>13510</v>
      </c>
      <c r="J332" t="str">
        <f>Table2[[#This Row],[Дата]] &amp; _xlfn.SINGLE(Table2[Территория])</f>
        <v>43977Москва Восток</v>
      </c>
    </row>
    <row r="333" spans="1:10" ht="14.25" customHeight="1" x14ac:dyDescent="0.2">
      <c r="A333" s="15">
        <v>43952</v>
      </c>
      <c r="B333" s="4" t="s">
        <v>22</v>
      </c>
      <c r="C333" s="4">
        <v>226540.5</v>
      </c>
      <c r="D333" s="4">
        <v>23953536</v>
      </c>
      <c r="E333" s="4">
        <v>17342946.796999998</v>
      </c>
      <c r="F333" s="5">
        <v>380499.56092307693</v>
      </c>
      <c r="G333" cm="1">
        <f t="array" ref="G333">INDEX(Лист2!C:C, MATCH(1, (Лист1!A333=Лист2!A:A) * (Лист1!B333=Лист2!B:B), 0))</f>
        <v>54</v>
      </c>
      <c r="H333" cm="1">
        <f t="array" ref="H333">INDEX(Лист2!D:D, MATCH(1, (Лист1!A333=Лист2!A:A) * (Лист1!B333=Лист2!B:B), 0))</f>
        <v>14205</v>
      </c>
      <c r="I333" cm="1">
        <f t="array" ref="I333">INDEX(Лист2!E:E, MATCH(1, (Лист1!A333=Лист2!A:A) * (Лист1!B333=Лист2!B:B), 0))</f>
        <v>13026</v>
      </c>
      <c r="J333" t="str">
        <f>Table2[[#This Row],[Дата]] &amp; _xlfn.SINGLE(Table2[Территория])</f>
        <v>43952Москва Восток</v>
      </c>
    </row>
    <row r="334" spans="1:10" ht="14.25" customHeight="1" x14ac:dyDescent="0.2">
      <c r="A334" s="14">
        <v>43963</v>
      </c>
      <c r="B334" s="2" t="s">
        <v>22</v>
      </c>
      <c r="C334" s="2">
        <v>189679.5</v>
      </c>
      <c r="D334" s="2">
        <v>18718036.5</v>
      </c>
      <c r="E334" s="2">
        <v>13500671.991999999</v>
      </c>
      <c r="F334" s="3">
        <v>344959.87384615385</v>
      </c>
      <c r="G334" cm="1">
        <f t="array" ref="G334">INDEX(Лист2!C:C, MATCH(1, (Лист1!A334=Лист2!A:A) * (Лист1!B334=Лист2!B:B), 0))</f>
        <v>54</v>
      </c>
      <c r="H334" cm="1">
        <f t="array" ref="H334">INDEX(Лист2!D:D, MATCH(1, (Лист1!A334=Лист2!A:A) * (Лист1!B334=Лист2!B:B), 0))</f>
        <v>11614</v>
      </c>
      <c r="I334" cm="1">
        <f t="array" ref="I334">INDEX(Лист2!E:E, MATCH(1, (Лист1!A334=Лист2!A:A) * (Лист1!B334=Лист2!B:B), 0))</f>
        <v>10862</v>
      </c>
      <c r="J334" t="str">
        <f>Table2[[#This Row],[Дата]] &amp; _xlfn.SINGLE(Table2[Территория])</f>
        <v>43963Москва Восток</v>
      </c>
    </row>
    <row r="335" spans="1:10" ht="14.25" customHeight="1" x14ac:dyDescent="0.2">
      <c r="A335" s="15">
        <v>43972</v>
      </c>
      <c r="B335" s="4" t="s">
        <v>22</v>
      </c>
      <c r="C335" s="4">
        <v>213640.5</v>
      </c>
      <c r="D335" s="4">
        <v>21042673.5</v>
      </c>
      <c r="E335" s="4">
        <v>15681371.557000002</v>
      </c>
      <c r="F335" s="5">
        <v>296732.59615384613</v>
      </c>
      <c r="G335" cm="1">
        <f t="array" ref="G335">INDEX(Лист2!C:C, MATCH(1, (Лист1!A335=Лист2!A:A) * (Лист1!B335=Лист2!B:B), 0))</f>
        <v>54</v>
      </c>
      <c r="H335" cm="1">
        <f t="array" ref="H335">INDEX(Лист2!D:D, MATCH(1, (Лист1!A335=Лист2!A:A) * (Лист1!B335=Лист2!B:B), 0))</f>
        <v>13240</v>
      </c>
      <c r="I335" cm="1">
        <f t="array" ref="I335">INDEX(Лист2!E:E, MATCH(1, (Лист1!A335=Лист2!A:A) * (Лист1!B335=Лист2!B:B), 0))</f>
        <v>12360</v>
      </c>
      <c r="J335" t="str">
        <f>Table2[[#This Row],[Дата]] &amp; _xlfn.SINGLE(Table2[Территория])</f>
        <v>43972Москва Восток</v>
      </c>
    </row>
    <row r="336" spans="1:10" ht="14.25" customHeight="1" x14ac:dyDescent="0.2">
      <c r="A336" s="14">
        <v>43971</v>
      </c>
      <c r="B336" s="2" t="s">
        <v>22</v>
      </c>
      <c r="C336" s="2">
        <v>214885.5</v>
      </c>
      <c r="D336" s="2">
        <v>21411349.5</v>
      </c>
      <c r="E336" s="2">
        <v>15600701.422999999</v>
      </c>
      <c r="F336" s="3">
        <v>410370.5153846154</v>
      </c>
      <c r="G336" cm="1">
        <f t="array" ref="G336">INDEX(Лист2!C:C, MATCH(1, (Лист1!A336=Лист2!A:A) * (Лист1!B336=Лист2!B:B), 0))</f>
        <v>54</v>
      </c>
      <c r="H336" cm="1">
        <f t="array" ref="H336">INDEX(Лист2!D:D, MATCH(1, (Лист1!A336=Лист2!A:A) * (Лист1!B336=Лист2!B:B), 0))</f>
        <v>13298</v>
      </c>
      <c r="I336" cm="1">
        <f t="array" ref="I336">INDEX(Лист2!E:E, MATCH(1, (Лист1!A336=Лист2!A:A) * (Лист1!B336=Лист2!B:B), 0))</f>
        <v>12428</v>
      </c>
      <c r="J336" t="str">
        <f>Table2[[#This Row],[Дата]] &amp; _xlfn.SINGLE(Table2[Территория])</f>
        <v>43971Москва Восток</v>
      </c>
    </row>
    <row r="337" spans="1:10" ht="14.25" customHeight="1" x14ac:dyDescent="0.2">
      <c r="A337" s="15">
        <v>43956</v>
      </c>
      <c r="B337" s="4" t="s">
        <v>22</v>
      </c>
      <c r="C337" s="4">
        <v>203832</v>
      </c>
      <c r="D337" s="4">
        <v>20880142.5</v>
      </c>
      <c r="E337" s="4">
        <v>15015521.489999998</v>
      </c>
      <c r="F337" s="5">
        <v>398269.43076923076</v>
      </c>
      <c r="G337" cm="1">
        <f t="array" ref="G337">INDEX(Лист2!C:C, MATCH(1, (Лист1!A337=Лист2!A:A) * (Лист1!B337=Лист2!B:B), 0))</f>
        <v>54</v>
      </c>
      <c r="H337" cm="1">
        <f t="array" ref="H337">INDEX(Лист2!D:D, MATCH(1, (Лист1!A337=Лист2!A:A) * (Лист1!B337=Лист2!B:B), 0))</f>
        <v>12775</v>
      </c>
      <c r="I337" cm="1">
        <f t="array" ref="I337">INDEX(Лист2!E:E, MATCH(1, (Лист1!A337=Лист2!A:A) * (Лист1!B337=Лист2!B:B), 0))</f>
        <v>11887</v>
      </c>
      <c r="J337" t="str">
        <f>Table2[[#This Row],[Дата]] &amp; _xlfn.SINGLE(Table2[Территория])</f>
        <v>43956Москва Восток</v>
      </c>
    </row>
    <row r="338" spans="1:10" ht="14.25" customHeight="1" x14ac:dyDescent="0.2">
      <c r="A338" s="14">
        <v>43964</v>
      </c>
      <c r="B338" s="2" t="s">
        <v>22</v>
      </c>
      <c r="C338" s="2">
        <v>188662.5</v>
      </c>
      <c r="D338" s="2">
        <v>18784000.5</v>
      </c>
      <c r="E338" s="2">
        <v>13568684.673999999</v>
      </c>
      <c r="F338" s="3">
        <v>349844.36153846153</v>
      </c>
      <c r="G338" cm="1">
        <f t="array" ref="G338">INDEX(Лист2!C:C, MATCH(1, (Лист1!A338=Лист2!A:A) * (Лист1!B338=Лист2!B:B), 0))</f>
        <v>54</v>
      </c>
      <c r="H338" cm="1">
        <f t="array" ref="H338">INDEX(Лист2!D:D, MATCH(1, (Лист1!A338=Лист2!A:A) * (Лист1!B338=Лист2!B:B), 0))</f>
        <v>11522</v>
      </c>
      <c r="I338" cm="1">
        <f t="array" ref="I338">INDEX(Лист2!E:E, MATCH(1, (Лист1!A338=Лист2!A:A) * (Лист1!B338=Лист2!B:B), 0))</f>
        <v>10803</v>
      </c>
      <c r="J338" t="str">
        <f>Table2[[#This Row],[Дата]] &amp; _xlfn.SINGLE(Table2[Территория])</f>
        <v>43964Москва Восток</v>
      </c>
    </row>
    <row r="339" spans="1:10" ht="14.25" customHeight="1" x14ac:dyDescent="0.2">
      <c r="A339" s="15">
        <v>43982</v>
      </c>
      <c r="B339" s="4" t="s">
        <v>21</v>
      </c>
      <c r="C339" s="4">
        <v>215277</v>
      </c>
      <c r="D339" s="4">
        <v>21585316.5</v>
      </c>
      <c r="E339" s="4">
        <v>16285354.714</v>
      </c>
      <c r="F339" s="5">
        <v>183249.26153846155</v>
      </c>
      <c r="G339" cm="1">
        <f t="array" ref="G339">INDEX(Лист2!C:C, MATCH(1, (Лист1!A339=Лист2!A:A) * (Лист1!B339=Лист2!B:B), 0))</f>
        <v>59</v>
      </c>
      <c r="H339" cm="1">
        <f t="array" ref="H339">INDEX(Лист2!D:D, MATCH(1, (Лист1!A339=Лист2!A:A) * (Лист1!B339=Лист2!B:B), 0))</f>
        <v>13684</v>
      </c>
      <c r="I339" cm="1">
        <f t="array" ref="I339">INDEX(Лист2!E:E, MATCH(1, (Лист1!A339=Лист2!A:A) * (Лист1!B339=Лист2!B:B), 0))</f>
        <v>12690</v>
      </c>
      <c r="J339" t="str">
        <f>Table2[[#This Row],[Дата]] &amp; _xlfn.SINGLE(Table2[Территория])</f>
        <v>43982Москва Запад</v>
      </c>
    </row>
    <row r="340" spans="1:10" ht="14.25" customHeight="1" x14ac:dyDescent="0.2">
      <c r="A340" s="14">
        <v>43954</v>
      </c>
      <c r="B340" s="2" t="s">
        <v>22</v>
      </c>
      <c r="C340" s="2">
        <v>248148</v>
      </c>
      <c r="D340" s="2">
        <v>25519072.5</v>
      </c>
      <c r="E340" s="2">
        <v>18491870.614999998</v>
      </c>
      <c r="F340" s="3">
        <v>270910.05384615384</v>
      </c>
      <c r="G340" cm="1">
        <f t="array" ref="G340">INDEX(Лист2!C:C, MATCH(1, (Лист1!A340=Лист2!A:A) * (Лист1!B340=Лист2!B:B), 0))</f>
        <v>54</v>
      </c>
      <c r="H340" cm="1">
        <f t="array" ref="H340">INDEX(Лист2!D:D, MATCH(1, (Лист1!A340=Лист2!A:A) * (Лист1!B340=Лист2!B:B), 0))</f>
        <v>14823</v>
      </c>
      <c r="I340" cm="1">
        <f t="array" ref="I340">INDEX(Лист2!E:E, MATCH(1, (Лист1!A340=Лист2!A:A) * (Лист1!B340=Лист2!B:B), 0))</f>
        <v>13751</v>
      </c>
      <c r="J340" t="str">
        <f>Table2[[#This Row],[Дата]] &amp; _xlfn.SINGLE(Table2[Территория])</f>
        <v>43954Москва Восток</v>
      </c>
    </row>
    <row r="341" spans="1:10" ht="14.25" customHeight="1" x14ac:dyDescent="0.2">
      <c r="A341" s="15">
        <v>43981</v>
      </c>
      <c r="B341" s="4" t="s">
        <v>21</v>
      </c>
      <c r="C341" s="4">
        <v>246414</v>
      </c>
      <c r="D341" s="4">
        <v>24527245.5</v>
      </c>
      <c r="E341" s="4">
        <v>18595804.535</v>
      </c>
      <c r="F341" s="5">
        <v>282204.5230769231</v>
      </c>
      <c r="G341" cm="1">
        <f t="array" ref="G341">INDEX(Лист2!C:C, MATCH(1, (Лист1!A341=Лист2!A:A) * (Лист1!B341=Лист2!B:B), 0))</f>
        <v>59</v>
      </c>
      <c r="H341" cm="1">
        <f t="array" ref="H341">INDEX(Лист2!D:D, MATCH(1, (Лист1!A341=Лист2!A:A) * (Лист1!B341=Лист2!B:B), 0))</f>
        <v>15030</v>
      </c>
      <c r="I341" cm="1">
        <f t="array" ref="I341">INDEX(Лист2!E:E, MATCH(1, (Лист1!A341=Лист2!A:A) * (Лист1!B341=Лист2!B:B), 0))</f>
        <v>13956</v>
      </c>
      <c r="J341" t="str">
        <f>Table2[[#This Row],[Дата]] &amp; _xlfn.SINGLE(Table2[Территория])</f>
        <v>43981Москва Запад</v>
      </c>
    </row>
    <row r="342" spans="1:10" ht="14.25" customHeight="1" x14ac:dyDescent="0.2">
      <c r="A342" s="14">
        <v>43957</v>
      </c>
      <c r="B342" s="2" t="s">
        <v>22</v>
      </c>
      <c r="C342" s="2">
        <v>216498</v>
      </c>
      <c r="D342" s="2">
        <v>22126444.5</v>
      </c>
      <c r="E342" s="2">
        <v>16128268.832</v>
      </c>
      <c r="F342" s="3">
        <v>389877.53846153844</v>
      </c>
      <c r="G342" cm="1">
        <f t="array" ref="G342">INDEX(Лист2!C:C, MATCH(1, (Лист1!A342=Лист2!A:A) * (Лист1!B342=Лист2!B:B), 0))</f>
        <v>54</v>
      </c>
      <c r="H342" cm="1">
        <f t="array" ref="H342">INDEX(Лист2!D:D, MATCH(1, (Лист1!A342=Лист2!A:A) * (Лист1!B342=Лист2!B:B), 0))</f>
        <v>13406</v>
      </c>
      <c r="I342" cm="1">
        <f t="array" ref="I342">INDEX(Лист2!E:E, MATCH(1, (Лист1!A342=Лист2!A:A) * (Лист1!B342=Лист2!B:B), 0))</f>
        <v>12518</v>
      </c>
      <c r="J342" t="str">
        <f>Table2[[#This Row],[Дата]] &amp; _xlfn.SINGLE(Table2[Территория])</f>
        <v>43957Москва Восток</v>
      </c>
    </row>
    <row r="343" spans="1:10" ht="14.25" customHeight="1" x14ac:dyDescent="0.2">
      <c r="A343" s="15">
        <v>43974</v>
      </c>
      <c r="B343" s="4" t="s">
        <v>22</v>
      </c>
      <c r="C343" s="4">
        <v>275793</v>
      </c>
      <c r="D343" s="4">
        <v>26806626</v>
      </c>
      <c r="E343" s="4">
        <v>20508194.544999998</v>
      </c>
      <c r="F343" s="5">
        <v>239346.81538461536</v>
      </c>
      <c r="G343" cm="1">
        <f t="array" ref="G343">INDEX(Лист2!C:C, MATCH(1, (Лист1!A343=Лист2!A:A) * (Лист1!B343=Лист2!B:B), 0))</f>
        <v>54</v>
      </c>
      <c r="H343" cm="1">
        <f t="array" ref="H343">INDEX(Лист2!D:D, MATCH(1, (Лист1!A343=Лист2!A:A) * (Лист1!B343=Лист2!B:B), 0))</f>
        <v>16221</v>
      </c>
      <c r="I343" cm="1">
        <f t="array" ref="I343">INDEX(Лист2!E:E, MATCH(1, (Лист1!A343=Лист2!A:A) * (Лист1!B343=Лист2!B:B), 0))</f>
        <v>15065</v>
      </c>
      <c r="J343" t="str">
        <f>Table2[[#This Row],[Дата]] &amp; _xlfn.SINGLE(Table2[Территория])</f>
        <v>43974Москва Восток</v>
      </c>
    </row>
    <row r="344" spans="1:10" ht="14.25" customHeight="1" x14ac:dyDescent="0.2">
      <c r="A344" s="14">
        <v>43979</v>
      </c>
      <c r="B344" s="2" t="s">
        <v>21</v>
      </c>
      <c r="C344" s="2">
        <v>199753.5</v>
      </c>
      <c r="D344" s="2">
        <v>20535733.5</v>
      </c>
      <c r="E344" s="2">
        <v>15173462.744000001</v>
      </c>
      <c r="F344" s="3">
        <v>257491.36923076925</v>
      </c>
      <c r="G344" cm="1">
        <f t="array" ref="G344">INDEX(Лист2!C:C, MATCH(1, (Лист1!A344=Лист2!A:A) * (Лист1!B344=Лист2!B:B), 0))</f>
        <v>60</v>
      </c>
      <c r="H344" cm="1">
        <f t="array" ref="H344">INDEX(Лист2!D:D, MATCH(1, (Лист1!A344=Лист2!A:A) * (Лист1!B344=Лист2!B:B), 0))</f>
        <v>12854</v>
      </c>
      <c r="I344" cm="1">
        <f t="array" ref="I344">INDEX(Лист2!E:E, MATCH(1, (Лист1!A344=Лист2!A:A) * (Лист1!B344=Лист2!B:B), 0))</f>
        <v>11954</v>
      </c>
      <c r="J344" t="str">
        <f>Table2[[#This Row],[Дата]] &amp; _xlfn.SINGLE(Table2[Территория])</f>
        <v>43979Москва Запад</v>
      </c>
    </row>
    <row r="345" spans="1:10" ht="14.25" customHeight="1" x14ac:dyDescent="0.2">
      <c r="A345" s="15">
        <v>43976</v>
      </c>
      <c r="B345" s="4" t="s">
        <v>22</v>
      </c>
      <c r="C345" s="4">
        <v>192948</v>
      </c>
      <c r="D345" s="4">
        <v>19806927</v>
      </c>
      <c r="E345" s="4">
        <v>14358653.389999999</v>
      </c>
      <c r="F345" s="5">
        <v>319377.7946153846</v>
      </c>
      <c r="G345" cm="1">
        <f t="array" ref="G345">INDEX(Лист2!C:C, MATCH(1, (Лист1!A345=Лист2!A:A) * (Лист1!B345=Лист2!B:B), 0))</f>
        <v>54</v>
      </c>
      <c r="H345" cm="1">
        <f t="array" ref="H345">INDEX(Лист2!D:D, MATCH(1, (Лист1!A345=Лист2!A:A) * (Лист1!B345=Лист2!B:B), 0))</f>
        <v>12336</v>
      </c>
      <c r="I345" cm="1">
        <f t="array" ref="I345">INDEX(Лист2!E:E, MATCH(1, (Лист1!A345=Лист2!A:A) * (Лист1!B345=Лист2!B:B), 0))</f>
        <v>11519</v>
      </c>
      <c r="J345" t="str">
        <f>Table2[[#This Row],[Дата]] &amp; _xlfn.SINGLE(Table2[Территория])</f>
        <v>43976Москва Восток</v>
      </c>
    </row>
    <row r="346" spans="1:10" ht="14.25" customHeight="1" x14ac:dyDescent="0.2">
      <c r="A346" s="14">
        <v>43951</v>
      </c>
      <c r="B346" s="2" t="s">
        <v>22</v>
      </c>
      <c r="C346" s="2">
        <v>206038.5</v>
      </c>
      <c r="D346" s="2">
        <v>21740460</v>
      </c>
      <c r="E346" s="2">
        <v>15789926.042999998</v>
      </c>
      <c r="F346" s="3">
        <v>115102.03846153845</v>
      </c>
      <c r="G346" cm="1">
        <f t="array" ref="G346">INDEX(Лист2!C:C, MATCH(1, (Лист1!A346=Лист2!A:A) * (Лист1!B346=Лист2!B:B), 0))</f>
        <v>54</v>
      </c>
      <c r="H346" cm="1">
        <f t="array" ref="H346">INDEX(Лист2!D:D, MATCH(1, (Лист1!A346=Лист2!A:A) * (Лист1!B346=Лист2!B:B), 0))</f>
        <v>12817</v>
      </c>
      <c r="I346" cm="1">
        <f t="array" ref="I346">INDEX(Лист2!E:E, MATCH(1, (Лист1!A346=Лист2!A:A) * (Лист1!B346=Лист2!B:B), 0))</f>
        <v>11865</v>
      </c>
      <c r="J346" t="str">
        <f>Table2[[#This Row],[Дата]] &amp; _xlfn.SINGLE(Table2[Территория])</f>
        <v>43951Москва Восток</v>
      </c>
    </row>
    <row r="347" spans="1:10" ht="14.25" customHeight="1" x14ac:dyDescent="0.2">
      <c r="A347" s="15">
        <v>43961</v>
      </c>
      <c r="B347" s="4" t="s">
        <v>22</v>
      </c>
      <c r="C347" s="4">
        <v>231559.5</v>
      </c>
      <c r="D347" s="4">
        <v>23443725</v>
      </c>
      <c r="E347" s="4">
        <v>17121204.866</v>
      </c>
      <c r="F347" s="5">
        <v>269535.72538461542</v>
      </c>
      <c r="G347" cm="1">
        <f t="array" ref="G347">INDEX(Лист2!C:C, MATCH(1, (Лист1!A347=Лист2!A:A) * (Лист1!B347=Лист2!B:B), 0))</f>
        <v>54</v>
      </c>
      <c r="H347" cm="1">
        <f t="array" ref="H347">INDEX(Лист2!D:D, MATCH(1, (Лист1!A347=Лист2!A:A) * (Лист1!B347=Лист2!B:B), 0))</f>
        <v>13832</v>
      </c>
      <c r="I347" cm="1">
        <f t="array" ref="I347">INDEX(Лист2!E:E, MATCH(1, (Лист1!A347=Лист2!A:A) * (Лист1!B347=Лист2!B:B), 0))</f>
        <v>12864</v>
      </c>
      <c r="J347" t="str">
        <f>Table2[[#This Row],[Дата]] &amp; _xlfn.SINGLE(Table2[Территория])</f>
        <v>43961Москва Восток</v>
      </c>
    </row>
    <row r="348" spans="1:10" ht="14.25" customHeight="1" x14ac:dyDescent="0.2">
      <c r="A348" s="14">
        <v>43959</v>
      </c>
      <c r="B348" s="2" t="s">
        <v>22</v>
      </c>
      <c r="C348" s="2">
        <v>225076.5</v>
      </c>
      <c r="D348" s="2">
        <v>22846078.5</v>
      </c>
      <c r="E348" s="2">
        <v>16722171.227</v>
      </c>
      <c r="F348" s="3">
        <v>479024.68461538455</v>
      </c>
      <c r="G348" cm="1">
        <f t="array" ref="G348">INDEX(Лист2!C:C, MATCH(1, (Лист1!A348=Лист2!A:A) * (Лист1!B348=Лист2!B:B), 0))</f>
        <v>54</v>
      </c>
      <c r="H348" cm="1">
        <f t="array" ref="H348">INDEX(Лист2!D:D, MATCH(1, (Лист1!A348=Лист2!A:A) * (Лист1!B348=Лист2!B:B), 0))</f>
        <v>13563</v>
      </c>
      <c r="I348" cm="1">
        <f t="array" ref="I348">INDEX(Лист2!E:E, MATCH(1, (Лист1!A348=Лист2!A:A) * (Лист1!B348=Лист2!B:B), 0))</f>
        <v>12604</v>
      </c>
      <c r="J348" t="str">
        <f>Table2[[#This Row],[Дата]] &amp; _xlfn.SINGLE(Table2[Территория])</f>
        <v>43959Москва Восток</v>
      </c>
    </row>
    <row r="349" spans="1:10" ht="14.25" customHeight="1" x14ac:dyDescent="0.2">
      <c r="A349" s="15">
        <v>43958</v>
      </c>
      <c r="B349" s="4" t="s">
        <v>22</v>
      </c>
      <c r="C349" s="4">
        <v>209415</v>
      </c>
      <c r="D349" s="4">
        <v>21463023</v>
      </c>
      <c r="E349" s="4">
        <v>15847839.739</v>
      </c>
      <c r="F349" s="5">
        <v>521163.87692307692</v>
      </c>
      <c r="G349" cm="1">
        <f t="array" ref="G349">INDEX(Лист2!C:C, MATCH(1, (Лист1!A349=Лист2!A:A) * (Лист1!B349=Лист2!B:B), 0))</f>
        <v>54</v>
      </c>
      <c r="H349" cm="1">
        <f t="array" ref="H349">INDEX(Лист2!D:D, MATCH(1, (Лист1!A349=Лист2!A:A) * (Лист1!B349=Лист2!B:B), 0))</f>
        <v>12743</v>
      </c>
      <c r="I349" cm="1">
        <f t="array" ref="I349">INDEX(Лист2!E:E, MATCH(1, (Лист1!A349=Лист2!A:A) * (Лист1!B349=Лист2!B:B), 0))</f>
        <v>11858</v>
      </c>
      <c r="J349" t="str">
        <f>Table2[[#This Row],[Дата]] &amp; _xlfn.SINGLE(Table2[Территория])</f>
        <v>43958Москва Восток</v>
      </c>
    </row>
    <row r="350" spans="1:10" ht="14.25" customHeight="1" x14ac:dyDescent="0.2">
      <c r="A350" s="14">
        <v>43975</v>
      </c>
      <c r="B350" s="2" t="s">
        <v>22</v>
      </c>
      <c r="C350" s="2">
        <v>193719</v>
      </c>
      <c r="D350" s="2">
        <v>19071117</v>
      </c>
      <c r="E350" s="2">
        <v>14541424.877999999</v>
      </c>
      <c r="F350" s="3">
        <v>304806.9854230769</v>
      </c>
      <c r="G350" cm="1">
        <f t="array" ref="G350">INDEX(Лист2!C:C, MATCH(1, (Лист1!A350=Лист2!A:A) * (Лист1!B350=Лист2!B:B), 0))</f>
        <v>54</v>
      </c>
      <c r="H350" cm="1">
        <f t="array" ref="H350">INDEX(Лист2!D:D, MATCH(1, (Лист1!A350=Лист2!A:A) * (Лист1!B350=Лист2!B:B), 0))</f>
        <v>12211</v>
      </c>
      <c r="I350" cm="1">
        <f t="array" ref="I350">INDEX(Лист2!E:E, MATCH(1, (Лист1!A350=Лист2!A:A) * (Лист1!B350=Лист2!B:B), 0))</f>
        <v>11427</v>
      </c>
      <c r="J350" t="str">
        <f>Table2[[#This Row],[Дата]] &amp; _xlfn.SINGLE(Table2[Территория])</f>
        <v>43975Москва Восток</v>
      </c>
    </row>
    <row r="351" spans="1:10" ht="14.25" customHeight="1" x14ac:dyDescent="0.2">
      <c r="A351" s="15">
        <v>43950</v>
      </c>
      <c r="B351" s="4" t="s">
        <v>23</v>
      </c>
      <c r="C351" s="4">
        <v>12250.5</v>
      </c>
      <c r="D351" s="4">
        <v>981519</v>
      </c>
      <c r="E351" s="4">
        <v>867080.68200000003</v>
      </c>
      <c r="F351" s="5">
        <v>102160.21538461538</v>
      </c>
      <c r="G351" cm="1">
        <f t="array" ref="G351">INDEX(Лист2!C:C, MATCH(1, (Лист1!A351=Лист2!A:A) * (Лист1!B351=Лист2!B:B), 0))</f>
        <v>15</v>
      </c>
      <c r="H351" cm="1">
        <f t="array" ref="H351">INDEX(Лист2!D:D, MATCH(1, (Лист1!A351=Лист2!A:A) * (Лист1!B351=Лист2!B:B), 0))</f>
        <v>659</v>
      </c>
      <c r="I351" cm="1">
        <f t="array" ref="I351">INDEX(Лист2!E:E, MATCH(1, (Лист1!A351=Лист2!A:A) * (Лист1!B351=Лист2!B:B), 0))</f>
        <v>575</v>
      </c>
      <c r="J351" t="str">
        <f>Table2[[#This Row],[Дата]] &amp; _xlfn.SINGLE(Table2[Территория])</f>
        <v>43950Новосибирск</v>
      </c>
    </row>
    <row r="352" spans="1:10" ht="14.25" customHeight="1" x14ac:dyDescent="0.2">
      <c r="A352" s="14">
        <v>43949</v>
      </c>
      <c r="B352" s="2" t="s">
        <v>23</v>
      </c>
      <c r="C352" s="2">
        <v>12541.5</v>
      </c>
      <c r="D352" s="2">
        <v>992541</v>
      </c>
      <c r="E352" s="2">
        <v>874678.696</v>
      </c>
      <c r="F352" s="3">
        <v>83886.676923076913</v>
      </c>
      <c r="G352" cm="1">
        <f t="array" ref="G352">INDEX(Лист2!C:C, MATCH(1, (Лист1!A352=Лист2!A:A) * (Лист1!B352=Лист2!B:B), 0))</f>
        <v>15</v>
      </c>
      <c r="H352" cm="1">
        <f t="array" ref="H352">INDEX(Лист2!D:D, MATCH(1, (Лист1!A352=Лист2!A:A) * (Лист1!B352=Лист2!B:B), 0))</f>
        <v>636</v>
      </c>
      <c r="I352" cm="1">
        <f t="array" ref="I352">INDEX(Лист2!E:E, MATCH(1, (Лист1!A352=Лист2!A:A) * (Лист1!B352=Лист2!B:B), 0))</f>
        <v>547</v>
      </c>
      <c r="J352" t="str">
        <f>Table2[[#This Row],[Дата]] &amp; _xlfn.SINGLE(Table2[Территория])</f>
        <v>43949Новосибирск</v>
      </c>
    </row>
    <row r="353" spans="1:10" ht="14.25" customHeight="1" x14ac:dyDescent="0.2">
      <c r="A353" s="15">
        <v>43982</v>
      </c>
      <c r="B353" s="4" t="s">
        <v>22</v>
      </c>
      <c r="C353" s="4">
        <v>206758.5</v>
      </c>
      <c r="D353" s="4">
        <v>20717248.5</v>
      </c>
      <c r="E353" s="4">
        <v>15667372.685999999</v>
      </c>
      <c r="F353" s="5">
        <v>180007.08753846152</v>
      </c>
      <c r="G353" cm="1">
        <f t="array" ref="G353">INDEX(Лист2!C:C, MATCH(1, (Лист1!A353=Лист2!A:A) * (Лист1!B353=Лист2!B:B), 0))</f>
        <v>54</v>
      </c>
      <c r="H353" cm="1">
        <f t="array" ref="H353">INDEX(Лист2!D:D, MATCH(1, (Лист1!A353=Лист2!A:A) * (Лист1!B353=Лист2!B:B), 0))</f>
        <v>13106</v>
      </c>
      <c r="I353" cm="1">
        <f t="array" ref="I353">INDEX(Лист2!E:E, MATCH(1, (Лист1!A353=Лист2!A:A) * (Лист1!B353=Лист2!B:B), 0))</f>
        <v>12164</v>
      </c>
      <c r="J353" t="str">
        <f>Table2[[#This Row],[Дата]] &amp; _xlfn.SINGLE(Table2[Территория])</f>
        <v>43982Москва Восток</v>
      </c>
    </row>
    <row r="354" spans="1:10" ht="14.25" customHeight="1" x14ac:dyDescent="0.2">
      <c r="A354" s="14">
        <v>43981</v>
      </c>
      <c r="B354" s="2" t="s">
        <v>22</v>
      </c>
      <c r="C354" s="2">
        <v>244734</v>
      </c>
      <c r="D354" s="2">
        <v>24151980</v>
      </c>
      <c r="E354" s="2">
        <v>18429449.488000002</v>
      </c>
      <c r="F354" s="3">
        <v>303444.36538461538</v>
      </c>
      <c r="G354" cm="1">
        <f t="array" ref="G354">INDEX(Лист2!C:C, MATCH(1, (Лист1!A354=Лист2!A:A) * (Лист1!B354=Лист2!B:B), 0))</f>
        <v>54</v>
      </c>
      <c r="H354" cm="1">
        <f t="array" ref="H354">INDEX(Лист2!D:D, MATCH(1, (Лист1!A354=Лист2!A:A) * (Лист1!B354=Лист2!B:B), 0))</f>
        <v>14590</v>
      </c>
      <c r="I354" cm="1">
        <f t="array" ref="I354">INDEX(Лист2!E:E, MATCH(1, (Лист1!A354=Лист2!A:A) * (Лист1!B354=Лист2!B:B), 0))</f>
        <v>13551</v>
      </c>
      <c r="J354" t="str">
        <f>Table2[[#This Row],[Дата]] &amp; _xlfn.SINGLE(Table2[Территория])</f>
        <v>43981Москва Восток</v>
      </c>
    </row>
    <row r="355" spans="1:10" ht="14.25" customHeight="1" x14ac:dyDescent="0.2">
      <c r="A355" s="15">
        <v>43979</v>
      </c>
      <c r="B355" s="4" t="s">
        <v>22</v>
      </c>
      <c r="C355" s="4">
        <v>191641.5</v>
      </c>
      <c r="D355" s="4">
        <v>19549036.5</v>
      </c>
      <c r="E355" s="4">
        <v>14481164.23</v>
      </c>
      <c r="F355" s="5">
        <v>266079.27846153843</v>
      </c>
      <c r="G355" cm="1">
        <f t="array" ref="G355">INDEX(Лист2!C:C, MATCH(1, (Лист1!A355=Лист2!A:A) * (Лист1!B355=Лист2!B:B), 0))</f>
        <v>54</v>
      </c>
      <c r="H355" cm="1">
        <f t="array" ref="H355">INDEX(Лист2!D:D, MATCH(1, (Лист1!A355=Лист2!A:A) * (Лист1!B355=Лист2!B:B), 0))</f>
        <v>12409</v>
      </c>
      <c r="I355" cm="1">
        <f t="array" ref="I355">INDEX(Лист2!E:E, MATCH(1, (Лист1!A355=Лист2!A:A) * (Лист1!B355=Лист2!B:B), 0))</f>
        <v>11582</v>
      </c>
      <c r="J355" t="str">
        <f>Table2[[#This Row],[Дата]] &amp; _xlfn.SINGLE(Table2[Территория])</f>
        <v>43979Москва Восток</v>
      </c>
    </row>
    <row r="356" spans="1:10" ht="14.25" customHeight="1" x14ac:dyDescent="0.2">
      <c r="A356" s="14">
        <v>43967</v>
      </c>
      <c r="B356" s="2" t="s">
        <v>23</v>
      </c>
      <c r="C356" s="2">
        <v>16368</v>
      </c>
      <c r="D356" s="2">
        <v>1316350.5</v>
      </c>
      <c r="E356" s="2">
        <v>1092945.2830000001</v>
      </c>
      <c r="F356" s="3">
        <v>175846.6446153846</v>
      </c>
      <c r="G356" cm="1">
        <f t="array" ref="G356">INDEX(Лист2!C:C, MATCH(1, (Лист1!A356=Лист2!A:A) * (Лист1!B356=Лист2!B:B), 0))</f>
        <v>16</v>
      </c>
      <c r="H356" cm="1">
        <f t="array" ref="H356">INDEX(Лист2!D:D, MATCH(1, (Лист1!A356=Лист2!A:A) * (Лист1!B356=Лист2!B:B), 0))</f>
        <v>920</v>
      </c>
      <c r="I356" cm="1">
        <f t="array" ref="I356">INDEX(Лист2!E:E, MATCH(1, (Лист1!A356=Лист2!A:A) * (Лист1!B356=Лист2!B:B), 0))</f>
        <v>818</v>
      </c>
      <c r="J356" t="str">
        <f>Table2[[#This Row],[Дата]] &amp; _xlfn.SINGLE(Table2[Территория])</f>
        <v>43967Новосибирск</v>
      </c>
    </row>
    <row r="357" spans="1:10" ht="14.25" customHeight="1" x14ac:dyDescent="0.2">
      <c r="A357" s="15">
        <v>43970</v>
      </c>
      <c r="B357" s="4" t="s">
        <v>23</v>
      </c>
      <c r="C357" s="4">
        <v>14427</v>
      </c>
      <c r="D357" s="4">
        <v>1126810.5</v>
      </c>
      <c r="E357" s="4">
        <v>963035.41399999999</v>
      </c>
      <c r="F357" s="5">
        <v>202056.34519230769</v>
      </c>
      <c r="G357" cm="1">
        <f t="array" ref="G357">INDEX(Лист2!C:C, MATCH(1, (Лист1!A357=Лист2!A:A) * (Лист1!B357=Лист2!B:B), 0))</f>
        <v>17</v>
      </c>
      <c r="H357" cm="1">
        <f t="array" ref="H357">INDEX(Лист2!D:D, MATCH(1, (Лист1!A357=Лист2!A:A) * (Лист1!B357=Лист2!B:B), 0))</f>
        <v>857</v>
      </c>
      <c r="I357" cm="1">
        <f t="array" ref="I357">INDEX(Лист2!E:E, MATCH(1, (Лист1!A357=Лист2!A:A) * (Лист1!B357=Лист2!B:B), 0))</f>
        <v>757</v>
      </c>
      <c r="J357" t="str">
        <f>Table2[[#This Row],[Дата]] &amp; _xlfn.SINGLE(Table2[Территория])</f>
        <v>43970Новосибирск</v>
      </c>
    </row>
    <row r="358" spans="1:10" ht="14.25" customHeight="1" x14ac:dyDescent="0.2">
      <c r="A358" s="14">
        <v>43968</v>
      </c>
      <c r="B358" s="2" t="s">
        <v>23</v>
      </c>
      <c r="C358" s="2">
        <v>13440</v>
      </c>
      <c r="D358" s="2">
        <v>1157529</v>
      </c>
      <c r="E358" s="2">
        <v>935379.42299999984</v>
      </c>
      <c r="F358" s="3">
        <v>111375.6648</v>
      </c>
      <c r="G358" cm="1">
        <f t="array" ref="G358">INDEX(Лист2!C:C, MATCH(1, (Лист1!A358=Лист2!A:A) * (Лист1!B358=Лист2!B:B), 0))</f>
        <v>16</v>
      </c>
      <c r="H358" cm="1">
        <f t="array" ref="H358">INDEX(Лист2!D:D, MATCH(1, (Лист1!A358=Лист2!A:A) * (Лист1!B358=Лист2!B:B), 0))</f>
        <v>859</v>
      </c>
      <c r="I358" cm="1">
        <f t="array" ref="I358">INDEX(Лист2!E:E, MATCH(1, (Лист1!A358=Лист2!A:A) * (Лист1!B358=Лист2!B:B), 0))</f>
        <v>746</v>
      </c>
      <c r="J358" t="str">
        <f>Table2[[#This Row],[Дата]] &amp; _xlfn.SINGLE(Table2[Территория])</f>
        <v>43968Новосибирск</v>
      </c>
    </row>
    <row r="359" spans="1:10" ht="14.25" customHeight="1" x14ac:dyDescent="0.2">
      <c r="A359" s="15">
        <v>43960</v>
      </c>
      <c r="B359" s="4" t="s">
        <v>23</v>
      </c>
      <c r="C359" s="4">
        <v>11745</v>
      </c>
      <c r="D359" s="4">
        <v>955801.5</v>
      </c>
      <c r="E359" s="4">
        <v>795942.652</v>
      </c>
      <c r="F359" s="5">
        <v>165952.05877692305</v>
      </c>
      <c r="G359" cm="1">
        <f t="array" ref="G359">INDEX(Лист2!C:C, MATCH(1, (Лист1!A359=Лист2!A:A) * (Лист1!B359=Лист2!B:B), 0))</f>
        <v>15</v>
      </c>
      <c r="H359" cm="1">
        <f t="array" ref="H359">INDEX(Лист2!D:D, MATCH(1, (Лист1!A359=Лист2!A:A) * (Лист1!B359=Лист2!B:B), 0))</f>
        <v>654</v>
      </c>
      <c r="I359" cm="1">
        <f t="array" ref="I359">INDEX(Лист2!E:E, MATCH(1, (Лист1!A359=Лист2!A:A) * (Лист1!B359=Лист2!B:B), 0))</f>
        <v>570</v>
      </c>
      <c r="J359" t="str">
        <f>Table2[[#This Row],[Дата]] &amp; _xlfn.SINGLE(Table2[Территория])</f>
        <v>43960Новосибирск</v>
      </c>
    </row>
    <row r="360" spans="1:10" ht="14.25" customHeight="1" x14ac:dyDescent="0.2">
      <c r="A360" s="14">
        <v>43955</v>
      </c>
      <c r="B360" s="2" t="s">
        <v>23</v>
      </c>
      <c r="C360" s="2">
        <v>11062.5</v>
      </c>
      <c r="D360" s="2">
        <v>906343.5</v>
      </c>
      <c r="E360" s="2">
        <v>762082.74899999995</v>
      </c>
      <c r="F360" s="3">
        <v>125305.56399230768</v>
      </c>
      <c r="G360" cm="1">
        <f t="array" ref="G360">INDEX(Лист2!C:C, MATCH(1, (Лист1!A360=Лист2!A:A) * (Лист1!B360=Лист2!B:B), 0))</f>
        <v>15</v>
      </c>
      <c r="H360" cm="1">
        <f t="array" ref="H360">INDEX(Лист2!D:D, MATCH(1, (Лист1!A360=Лист2!A:A) * (Лист1!B360=Лист2!B:B), 0))</f>
        <v>622</v>
      </c>
      <c r="I360" cm="1">
        <f t="array" ref="I360">INDEX(Лист2!E:E, MATCH(1, (Лист1!A360=Лист2!A:A) * (Лист1!B360=Лист2!B:B), 0))</f>
        <v>538</v>
      </c>
      <c r="J360" t="str">
        <f>Table2[[#This Row],[Дата]] &amp; _xlfn.SINGLE(Table2[Территория])</f>
        <v>43955Новосибирск</v>
      </c>
    </row>
    <row r="361" spans="1:10" ht="14.25" customHeight="1" x14ac:dyDescent="0.2">
      <c r="A361" s="15">
        <v>43953</v>
      </c>
      <c r="B361" s="4" t="s">
        <v>23</v>
      </c>
      <c r="C361" s="4">
        <v>10018.5</v>
      </c>
      <c r="D361" s="4">
        <v>816859.5</v>
      </c>
      <c r="E361" s="4">
        <v>697541.2969999999</v>
      </c>
      <c r="F361" s="5">
        <v>106508.82307692307</v>
      </c>
      <c r="G361" cm="1">
        <f t="array" ref="G361">INDEX(Лист2!C:C, MATCH(1, (Лист1!A361=Лист2!A:A) * (Лист1!B361=Лист2!B:B), 0))</f>
        <v>15</v>
      </c>
      <c r="H361" cm="1">
        <f t="array" ref="H361">INDEX(Лист2!D:D, MATCH(1, (Лист1!A361=Лист2!A:A) * (Лист1!B361=Лист2!B:B), 0))</f>
        <v>567</v>
      </c>
      <c r="I361" cm="1">
        <f t="array" ref="I361">INDEX(Лист2!E:E, MATCH(1, (Лист1!A361=Лист2!A:A) * (Лист1!B361=Лист2!B:B), 0))</f>
        <v>493</v>
      </c>
      <c r="J361" t="str">
        <f>Table2[[#This Row],[Дата]] &amp; _xlfn.SINGLE(Table2[Территория])</f>
        <v>43953Новосибирск</v>
      </c>
    </row>
    <row r="362" spans="1:10" ht="14.25" customHeight="1" x14ac:dyDescent="0.2">
      <c r="A362" s="14">
        <v>43977</v>
      </c>
      <c r="B362" s="2" t="s">
        <v>24</v>
      </c>
      <c r="C362" s="2">
        <v>10437</v>
      </c>
      <c r="D362" s="2">
        <v>833815.5</v>
      </c>
      <c r="E362" s="2">
        <v>737888.36599999992</v>
      </c>
      <c r="F362" s="3">
        <v>39424.853846153841</v>
      </c>
      <c r="G362" cm="1">
        <f t="array" ref="G362">INDEX(Лист2!C:C, MATCH(1, (Лист1!A362=Лист2!A:A) * (Лист1!B362=Лист2!B:B), 0))</f>
        <v>7</v>
      </c>
      <c r="H362" cm="1">
        <f t="array" ref="H362">INDEX(Лист2!D:D, MATCH(1, (Лист1!A362=Лист2!A:A) * (Лист1!B362=Лист2!B:B), 0))</f>
        <v>577</v>
      </c>
      <c r="I362" cm="1">
        <f t="array" ref="I362">INDEX(Лист2!E:E, MATCH(1, (Лист1!A362=Лист2!A:A) * (Лист1!B362=Лист2!B:B), 0))</f>
        <v>389</v>
      </c>
      <c r="J362" t="str">
        <f>Table2[[#This Row],[Дата]] &amp; _xlfn.SINGLE(Table2[Территория])</f>
        <v>43977Тюмень</v>
      </c>
    </row>
    <row r="363" spans="1:10" ht="14.25" customHeight="1" x14ac:dyDescent="0.2">
      <c r="A363" s="15">
        <v>43952</v>
      </c>
      <c r="B363" s="4" t="s">
        <v>23</v>
      </c>
      <c r="C363" s="4">
        <v>13644</v>
      </c>
      <c r="D363" s="4">
        <v>1134444</v>
      </c>
      <c r="E363" s="4">
        <v>971710.87099999993</v>
      </c>
      <c r="F363" s="5">
        <v>291527.8831384615</v>
      </c>
      <c r="G363" cm="1">
        <f t="array" ref="G363">INDEX(Лист2!C:C, MATCH(1, (Лист1!A363=Лист2!A:A) * (Лист1!B363=Лист2!B:B), 0))</f>
        <v>15</v>
      </c>
      <c r="H363" cm="1">
        <f t="array" ref="H363">INDEX(Лист2!D:D, MATCH(1, (Лист1!A363=Лист2!A:A) * (Лист1!B363=Лист2!B:B), 0))</f>
        <v>721</v>
      </c>
      <c r="I363" cm="1">
        <f t="array" ref="I363">INDEX(Лист2!E:E, MATCH(1, (Лист1!A363=Лист2!A:A) * (Лист1!B363=Лист2!B:B), 0))</f>
        <v>625</v>
      </c>
      <c r="J363" t="str">
        <f>Table2[[#This Row],[Дата]] &amp; _xlfn.SINGLE(Table2[Территория])</f>
        <v>43952Новосибирск</v>
      </c>
    </row>
    <row r="364" spans="1:10" ht="14.25" customHeight="1" x14ac:dyDescent="0.2">
      <c r="A364" s="14">
        <v>43963</v>
      </c>
      <c r="B364" s="2" t="s">
        <v>23</v>
      </c>
      <c r="C364" s="2">
        <v>13443</v>
      </c>
      <c r="D364" s="2">
        <v>1092277.5</v>
      </c>
      <c r="E364" s="2">
        <v>921493.48300000001</v>
      </c>
      <c r="F364" s="3">
        <v>218151.6</v>
      </c>
      <c r="G364" cm="1">
        <f t="array" ref="G364">INDEX(Лист2!C:C, MATCH(1, (Лист1!A364=Лист2!A:A) * (Лист1!B364=Лист2!B:B), 0))</f>
        <v>15</v>
      </c>
      <c r="H364" cm="1">
        <f t="array" ref="H364">INDEX(Лист2!D:D, MATCH(1, (Лист1!A364=Лист2!A:A) * (Лист1!B364=Лист2!B:B), 0))</f>
        <v>750</v>
      </c>
      <c r="I364" cm="1">
        <f t="array" ref="I364">INDEX(Лист2!E:E, MATCH(1, (Лист1!A364=Лист2!A:A) * (Лист1!B364=Лист2!B:B), 0))</f>
        <v>659</v>
      </c>
      <c r="J364" t="str">
        <f>Table2[[#This Row],[Дата]] &amp; _xlfn.SINGLE(Table2[Территория])</f>
        <v>43963Новосибирск</v>
      </c>
    </row>
    <row r="365" spans="1:10" ht="14.25" customHeight="1" x14ac:dyDescent="0.2">
      <c r="A365" s="15">
        <v>43972</v>
      </c>
      <c r="B365" s="4" t="s">
        <v>23</v>
      </c>
      <c r="C365" s="4">
        <v>14182.5</v>
      </c>
      <c r="D365" s="4">
        <v>1172574</v>
      </c>
      <c r="E365" s="4">
        <v>968784.86499999987</v>
      </c>
      <c r="F365" s="5">
        <v>94547</v>
      </c>
      <c r="G365" cm="1">
        <f t="array" ref="G365">INDEX(Лист2!C:C, MATCH(1, (Лист1!A365=Лист2!A:A) * (Лист1!B365=Лист2!B:B), 0))</f>
        <v>18</v>
      </c>
      <c r="H365" cm="1">
        <f t="array" ref="H365">INDEX(Лист2!D:D, MATCH(1, (Лист1!A365=Лист2!A:A) * (Лист1!B365=Лист2!B:B), 0))</f>
        <v>888</v>
      </c>
      <c r="I365" cm="1">
        <f t="array" ref="I365">INDEX(Лист2!E:E, MATCH(1, (Лист1!A365=Лист2!A:A) * (Лист1!B365=Лист2!B:B), 0))</f>
        <v>786</v>
      </c>
      <c r="J365" t="str">
        <f>Table2[[#This Row],[Дата]] &amp; _xlfn.SINGLE(Table2[Территория])</f>
        <v>43972Новосибирск</v>
      </c>
    </row>
    <row r="366" spans="1:10" ht="14.25" customHeight="1" x14ac:dyDescent="0.2">
      <c r="A366" s="14">
        <v>43971</v>
      </c>
      <c r="B366" s="2" t="s">
        <v>23</v>
      </c>
      <c r="C366" s="2">
        <v>14928</v>
      </c>
      <c r="D366" s="2">
        <v>1217749.5</v>
      </c>
      <c r="E366" s="2">
        <v>1025585.5199999999</v>
      </c>
      <c r="F366" s="3">
        <v>84618.754369230766</v>
      </c>
      <c r="G366" cm="1">
        <f t="array" ref="G366">INDEX(Лист2!C:C, MATCH(1, (Лист1!A366=Лист2!A:A) * (Лист1!B366=Лист2!B:B), 0))</f>
        <v>17</v>
      </c>
      <c r="H366" cm="1">
        <f t="array" ref="H366">INDEX(Лист2!D:D, MATCH(1, (Лист1!A366=Лист2!A:A) * (Лист1!B366=Лист2!B:B), 0))</f>
        <v>890</v>
      </c>
      <c r="I366" cm="1">
        <f t="array" ref="I366">INDEX(Лист2!E:E, MATCH(1, (Лист1!A366=Лист2!A:A) * (Лист1!B366=Лист2!B:B), 0))</f>
        <v>794</v>
      </c>
      <c r="J366" t="str">
        <f>Table2[[#This Row],[Дата]] &amp; _xlfn.SINGLE(Table2[Территория])</f>
        <v>43971Новосибирск</v>
      </c>
    </row>
    <row r="367" spans="1:10" ht="14.25" customHeight="1" x14ac:dyDescent="0.2">
      <c r="A367" s="15">
        <v>43956</v>
      </c>
      <c r="B367" s="4" t="s">
        <v>23</v>
      </c>
      <c r="C367" s="4">
        <v>13941</v>
      </c>
      <c r="D367" s="4">
        <v>1145575.5</v>
      </c>
      <c r="E367" s="4">
        <v>974448.12600000005</v>
      </c>
      <c r="F367" s="5">
        <v>152152.96544615386</v>
      </c>
      <c r="G367" cm="1">
        <f t="array" ref="G367">INDEX(Лист2!C:C, MATCH(1, (Лист1!A367=Лист2!A:A) * (Лист1!B367=Лист2!B:B), 0))</f>
        <v>15</v>
      </c>
      <c r="H367" cm="1">
        <f t="array" ref="H367">INDEX(Лист2!D:D, MATCH(1, (Лист1!A367=Лист2!A:A) * (Лист1!B367=Лист2!B:B), 0))</f>
        <v>750</v>
      </c>
      <c r="I367" cm="1">
        <f t="array" ref="I367">INDEX(Лист2!E:E, MATCH(1, (Лист1!A367=Лист2!A:A) * (Лист1!B367=Лист2!B:B), 0))</f>
        <v>658</v>
      </c>
      <c r="J367" t="str">
        <f>Table2[[#This Row],[Дата]] &amp; _xlfn.SINGLE(Table2[Территория])</f>
        <v>43956Новосибирск</v>
      </c>
    </row>
    <row r="368" spans="1:10" ht="14.25" customHeight="1" x14ac:dyDescent="0.2">
      <c r="A368" s="14">
        <v>43964</v>
      </c>
      <c r="B368" s="2" t="s">
        <v>23</v>
      </c>
      <c r="C368" s="2">
        <v>14643</v>
      </c>
      <c r="D368" s="2">
        <v>1172691</v>
      </c>
      <c r="E368" s="2">
        <v>971555.08299999998</v>
      </c>
      <c r="F368" s="3">
        <v>124018.33614615384</v>
      </c>
      <c r="G368" cm="1">
        <f t="array" ref="G368">INDEX(Лист2!C:C, MATCH(1, (Лист1!A368=Лист2!A:A) * (Лист1!B368=Лист2!B:B), 0))</f>
        <v>15</v>
      </c>
      <c r="H368" cm="1">
        <f t="array" ref="H368">INDEX(Лист2!D:D, MATCH(1, (Лист1!A368=Лист2!A:A) * (Лист1!B368=Лист2!B:B), 0))</f>
        <v>854</v>
      </c>
      <c r="I368" cm="1">
        <f t="array" ref="I368">INDEX(Лист2!E:E, MATCH(1, (Лист1!A368=Лист2!A:A) * (Лист1!B368=Лист2!B:B), 0))</f>
        <v>756</v>
      </c>
      <c r="J368" t="str">
        <f>Table2[[#This Row],[Дата]] &amp; _xlfn.SINGLE(Table2[Территория])</f>
        <v>43964Новосибирск</v>
      </c>
    </row>
    <row r="369" spans="1:10" ht="14.25" customHeight="1" x14ac:dyDescent="0.2">
      <c r="A369" s="15">
        <v>43954</v>
      </c>
      <c r="B369" s="4" t="s">
        <v>23</v>
      </c>
      <c r="C369" s="4">
        <v>10032</v>
      </c>
      <c r="D369" s="4">
        <v>816150</v>
      </c>
      <c r="E369" s="4">
        <v>698626.03299999994</v>
      </c>
      <c r="F369" s="5">
        <v>97812.892307692295</v>
      </c>
      <c r="G369" cm="1">
        <f t="array" ref="G369">INDEX(Лист2!C:C, MATCH(1, (Лист1!A369=Лист2!A:A) * (Лист1!B369=Лист2!B:B), 0))</f>
        <v>15</v>
      </c>
      <c r="H369" cm="1">
        <f t="array" ref="H369">INDEX(Лист2!D:D, MATCH(1, (Лист1!A369=Лист2!A:A) * (Лист1!B369=Лист2!B:B), 0))</f>
        <v>585</v>
      </c>
      <c r="I369" cm="1">
        <f t="array" ref="I369">INDEX(Лист2!E:E, MATCH(1, (Лист1!A369=Лист2!A:A) * (Лист1!B369=Лист2!B:B), 0))</f>
        <v>502</v>
      </c>
      <c r="J369" t="str">
        <f>Table2[[#This Row],[Дата]] &amp; _xlfn.SINGLE(Table2[Территория])</f>
        <v>43954Новосибирск</v>
      </c>
    </row>
    <row r="370" spans="1:10" ht="14.25" customHeight="1" x14ac:dyDescent="0.2">
      <c r="A370" s="14">
        <v>43957</v>
      </c>
      <c r="B370" s="2" t="s">
        <v>23</v>
      </c>
      <c r="C370" s="2">
        <v>12468</v>
      </c>
      <c r="D370" s="2">
        <v>1016566.5</v>
      </c>
      <c r="E370" s="2">
        <v>858367.60399999993</v>
      </c>
      <c r="F370" s="3">
        <v>88833.638169230762</v>
      </c>
      <c r="G370" cm="1">
        <f t="array" ref="G370">INDEX(Лист2!C:C, MATCH(1, (Лист1!A370=Лист2!A:A) * (Лист1!B370=Лист2!B:B), 0))</f>
        <v>15</v>
      </c>
      <c r="H370" cm="1">
        <f t="array" ref="H370">INDEX(Лист2!D:D, MATCH(1, (Лист1!A370=Лист2!A:A) * (Лист1!B370=Лист2!B:B), 0))</f>
        <v>701</v>
      </c>
      <c r="I370" cm="1">
        <f t="array" ref="I370">INDEX(Лист2!E:E, MATCH(1, (Лист1!A370=Лист2!A:A) * (Лист1!B370=Лист2!B:B), 0))</f>
        <v>611</v>
      </c>
      <c r="J370" t="str">
        <f>Table2[[#This Row],[Дата]] &amp; _xlfn.SINGLE(Table2[Территория])</f>
        <v>43957Новосибирск</v>
      </c>
    </row>
    <row r="371" spans="1:10" ht="14.25" customHeight="1" x14ac:dyDescent="0.2">
      <c r="A371" s="15">
        <v>43974</v>
      </c>
      <c r="B371" s="4" t="s">
        <v>23</v>
      </c>
      <c r="C371" s="4">
        <v>17943</v>
      </c>
      <c r="D371" s="4">
        <v>1457391</v>
      </c>
      <c r="E371" s="4">
        <v>1194154.7659999998</v>
      </c>
      <c r="F371" s="5">
        <v>124621.03076923077</v>
      </c>
      <c r="G371" cm="1">
        <f t="array" ref="G371">INDEX(Лист2!C:C, MATCH(1, (Лист1!A371=Лист2!A:A) * (Лист1!B371=Лист2!B:B), 0))</f>
        <v>18</v>
      </c>
      <c r="H371" cm="1">
        <f t="array" ref="H371">INDEX(Лист2!D:D, MATCH(1, (Лист1!A371=Лист2!A:A) * (Лист1!B371=Лист2!B:B), 0))</f>
        <v>1031</v>
      </c>
      <c r="I371" cm="1">
        <f t="array" ref="I371">INDEX(Лист2!E:E, MATCH(1, (Лист1!A371=Лист2!A:A) * (Лист1!B371=Лист2!B:B), 0))</f>
        <v>918</v>
      </c>
      <c r="J371" t="str">
        <f>Table2[[#This Row],[Дата]] &amp; _xlfn.SINGLE(Table2[Территория])</f>
        <v>43974Новосибирск</v>
      </c>
    </row>
    <row r="372" spans="1:10" ht="14.25" customHeight="1" x14ac:dyDescent="0.2">
      <c r="A372" s="14">
        <v>43976</v>
      </c>
      <c r="B372" s="2" t="s">
        <v>23</v>
      </c>
      <c r="C372" s="2">
        <v>15807</v>
      </c>
      <c r="D372" s="2">
        <v>1326705</v>
      </c>
      <c r="E372" s="2">
        <v>1070563.6439999999</v>
      </c>
      <c r="F372" s="3">
        <v>123343.24153846155</v>
      </c>
      <c r="G372" cm="1">
        <f t="array" ref="G372">INDEX(Лист2!C:C, MATCH(1, (Лист1!A372=Лист2!A:A) * (Лист1!B372=Лист2!B:B), 0))</f>
        <v>18</v>
      </c>
      <c r="H372" cm="1">
        <f t="array" ref="H372">INDEX(Лист2!D:D, MATCH(1, (Лист1!A372=Лист2!A:A) * (Лист1!B372=Лист2!B:B), 0))</f>
        <v>989</v>
      </c>
      <c r="I372" cm="1">
        <f t="array" ref="I372">INDEX(Лист2!E:E, MATCH(1, (Лист1!A372=Лист2!A:A) * (Лист1!B372=Лист2!B:B), 0))</f>
        <v>887</v>
      </c>
      <c r="J372" t="str">
        <f>Table2[[#This Row],[Дата]] &amp; _xlfn.SINGLE(Table2[Территория])</f>
        <v>43976Новосибирск</v>
      </c>
    </row>
    <row r="373" spans="1:10" ht="14.25" customHeight="1" x14ac:dyDescent="0.2">
      <c r="A373" s="15">
        <v>43951</v>
      </c>
      <c r="B373" s="4" t="s">
        <v>23</v>
      </c>
      <c r="C373" s="4">
        <v>11976</v>
      </c>
      <c r="D373" s="4">
        <v>1004511</v>
      </c>
      <c r="E373" s="4">
        <v>861334.61399999994</v>
      </c>
      <c r="F373" s="5">
        <v>20847.353846153845</v>
      </c>
      <c r="G373" cm="1">
        <f t="array" ref="G373">INDEX(Лист2!C:C, MATCH(1, (Лист1!A373=Лист2!A:A) * (Лист1!B373=Лист2!B:B), 0))</f>
        <v>15</v>
      </c>
      <c r="H373" cm="1">
        <f t="array" ref="H373">INDEX(Лист2!D:D, MATCH(1, (Лист1!A373=Лист2!A:A) * (Лист1!B373=Лист2!B:B), 0))</f>
        <v>644</v>
      </c>
      <c r="I373" cm="1">
        <f t="array" ref="I373">INDEX(Лист2!E:E, MATCH(1, (Лист1!A373=Лист2!A:A) * (Лист1!B373=Лист2!B:B), 0))</f>
        <v>550</v>
      </c>
      <c r="J373" t="str">
        <f>Table2[[#This Row],[Дата]] &amp; _xlfn.SINGLE(Table2[Территория])</f>
        <v>43951Новосибирск</v>
      </c>
    </row>
    <row r="374" spans="1:10" ht="14.25" customHeight="1" x14ac:dyDescent="0.2">
      <c r="A374" s="14">
        <v>43961</v>
      </c>
      <c r="B374" s="2" t="s">
        <v>23</v>
      </c>
      <c r="C374" s="2">
        <v>14566.5</v>
      </c>
      <c r="D374" s="2">
        <v>1216557</v>
      </c>
      <c r="E374" s="2">
        <v>1013050.3829999999</v>
      </c>
      <c r="F374" s="3">
        <v>102510.40189230769</v>
      </c>
      <c r="G374" cm="1">
        <f t="array" ref="G374">INDEX(Лист2!C:C, MATCH(1, (Лист1!A374=Лист2!A:A) * (Лист1!B374=Лист2!B:B), 0))</f>
        <v>15</v>
      </c>
      <c r="H374" cm="1">
        <f t="array" ref="H374">INDEX(Лист2!D:D, MATCH(1, (Лист1!A374=Лист2!A:A) * (Лист1!B374=Лист2!B:B), 0))</f>
        <v>792</v>
      </c>
      <c r="I374" cm="1">
        <f t="array" ref="I374">INDEX(Лист2!E:E, MATCH(1, (Лист1!A374=Лист2!A:A) * (Лист1!B374=Лист2!B:B), 0))</f>
        <v>695</v>
      </c>
      <c r="J374" t="str">
        <f>Table2[[#This Row],[Дата]] &amp; _xlfn.SINGLE(Table2[Территория])</f>
        <v>43961Новосибирск</v>
      </c>
    </row>
    <row r="375" spans="1:10" ht="14.25" customHeight="1" x14ac:dyDescent="0.2">
      <c r="A375" s="15">
        <v>43959</v>
      </c>
      <c r="B375" s="4" t="s">
        <v>23</v>
      </c>
      <c r="C375" s="4">
        <v>12976.5</v>
      </c>
      <c r="D375" s="4">
        <v>1046848.5</v>
      </c>
      <c r="E375" s="4">
        <v>892743.74599999993</v>
      </c>
      <c r="F375" s="5">
        <v>396844.24095384614</v>
      </c>
      <c r="G375" cm="1">
        <f t="array" ref="G375">INDEX(Лист2!C:C, MATCH(1, (Лист1!A375=Лист2!A:A) * (Лист1!B375=Лист2!B:B), 0))</f>
        <v>15</v>
      </c>
      <c r="H375" cm="1">
        <f t="array" ref="H375">INDEX(Лист2!D:D, MATCH(1, (Лист1!A375=Лист2!A:A) * (Лист1!B375=Лист2!B:B), 0))</f>
        <v>703</v>
      </c>
      <c r="I375" cm="1">
        <f t="array" ref="I375">INDEX(Лист2!E:E, MATCH(1, (Лист1!A375=Лист2!A:A) * (Лист1!B375=Лист2!B:B), 0))</f>
        <v>609</v>
      </c>
      <c r="J375" t="str">
        <f>Table2[[#This Row],[Дата]] &amp; _xlfn.SINGLE(Table2[Территория])</f>
        <v>43959Новосибирск</v>
      </c>
    </row>
    <row r="376" spans="1:10" ht="14.25" customHeight="1" x14ac:dyDescent="0.2">
      <c r="A376" s="14">
        <v>43958</v>
      </c>
      <c r="B376" s="2" t="s">
        <v>23</v>
      </c>
      <c r="C376" s="2">
        <v>11719.5</v>
      </c>
      <c r="D376" s="2">
        <v>965880</v>
      </c>
      <c r="E376" s="2">
        <v>809986.38600000006</v>
      </c>
      <c r="F376" s="3">
        <v>106745.03623846154</v>
      </c>
      <c r="G376" cm="1">
        <f t="array" ref="G376">INDEX(Лист2!C:C, MATCH(1, (Лист1!A376=Лист2!A:A) * (Лист1!B376=Лист2!B:B), 0))</f>
        <v>15</v>
      </c>
      <c r="H376" cm="1">
        <f t="array" ref="H376">INDEX(Лист2!D:D, MATCH(1, (Лист1!A376=Лист2!A:A) * (Лист1!B376=Лист2!B:B), 0))</f>
        <v>676</v>
      </c>
      <c r="I376" cm="1">
        <f t="array" ref="I376">INDEX(Лист2!E:E, MATCH(1, (Лист1!A376=Лист2!A:A) * (Лист1!B376=Лист2!B:B), 0))</f>
        <v>591</v>
      </c>
      <c r="J376" t="str">
        <f>Table2[[#This Row],[Дата]] &amp; _xlfn.SINGLE(Table2[Территория])</f>
        <v>43958Новосибирск</v>
      </c>
    </row>
    <row r="377" spans="1:10" ht="14.25" customHeight="1" x14ac:dyDescent="0.2">
      <c r="A377" s="15">
        <v>43975</v>
      </c>
      <c r="B377" s="4" t="s">
        <v>23</v>
      </c>
      <c r="C377" s="4">
        <v>17197.5</v>
      </c>
      <c r="D377" s="4">
        <v>1386262.5</v>
      </c>
      <c r="E377" s="4">
        <v>1130117.3810000001</v>
      </c>
      <c r="F377" s="5">
        <v>121581.84923076924</v>
      </c>
      <c r="G377" cm="1">
        <f t="array" ref="G377">INDEX(Лист2!C:C, MATCH(1, (Лист1!A377=Лист2!A:A) * (Лист1!B377=Лист2!B:B), 0))</f>
        <v>18</v>
      </c>
      <c r="H377" cm="1">
        <f t="array" ref="H377">INDEX(Лист2!D:D, MATCH(1, (Лист1!A377=Лист2!A:A) * (Лист1!B377=Лист2!B:B), 0))</f>
        <v>1006</v>
      </c>
      <c r="I377" cm="1">
        <f t="array" ref="I377">INDEX(Лист2!E:E, MATCH(1, (Лист1!A377=Лист2!A:A) * (Лист1!B377=Лист2!B:B), 0))</f>
        <v>904</v>
      </c>
      <c r="J377" t="str">
        <f>Table2[[#This Row],[Дата]] &amp; _xlfn.SINGLE(Table2[Территория])</f>
        <v>43975Новосибирск</v>
      </c>
    </row>
    <row r="378" spans="1:10" ht="14.25" customHeight="1" x14ac:dyDescent="0.2">
      <c r="A378" s="14">
        <v>43977</v>
      </c>
      <c r="B378" s="2" t="s">
        <v>23</v>
      </c>
      <c r="C378" s="2">
        <v>14419.5</v>
      </c>
      <c r="D378" s="2">
        <v>1210456.5</v>
      </c>
      <c r="E378" s="2">
        <v>970917.12399999995</v>
      </c>
      <c r="F378" s="3">
        <v>88147.13846153846</v>
      </c>
      <c r="G378" cm="1">
        <f t="array" ref="G378">INDEX(Лист2!C:C, MATCH(1, (Лист1!A378=Лист2!A:A) * (Лист1!B378=Лист2!B:B), 0))</f>
        <v>18</v>
      </c>
      <c r="H378" cm="1">
        <f t="array" ref="H378">INDEX(Лист2!D:D, MATCH(1, (Лист1!A378=Лист2!A:A) * (Лист1!B378=Лист2!B:B), 0))</f>
        <v>914</v>
      </c>
      <c r="I378" cm="1">
        <f t="array" ref="I378">INDEX(Лист2!E:E, MATCH(1, (Лист1!A378=Лист2!A:A) * (Лист1!B378=Лист2!B:B), 0))</f>
        <v>804</v>
      </c>
      <c r="J378" t="str">
        <f>Table2[[#This Row],[Дата]] &amp; _xlfn.SINGLE(Table2[Территория])</f>
        <v>43977Новосибирск</v>
      </c>
    </row>
    <row r="379" spans="1:10" ht="14.25" customHeight="1" x14ac:dyDescent="0.2">
      <c r="A379" s="15">
        <v>43983</v>
      </c>
      <c r="B379" s="4" t="s">
        <v>9</v>
      </c>
      <c r="C379" s="4">
        <v>7816.5</v>
      </c>
      <c r="D379" s="4">
        <v>636345</v>
      </c>
      <c r="E379" s="4">
        <v>550528.66300000006</v>
      </c>
      <c r="F379" s="5">
        <v>190344.3008</v>
      </c>
      <c r="G379" cm="1">
        <f t="array" ref="G379">INDEX(Лист2!C:C, MATCH(1, (Лист1!A379=Лист2!A:A) * (Лист1!B379=Лист2!B:B), 0))</f>
        <v>15</v>
      </c>
      <c r="H379" cm="1">
        <f t="array" ref="H379">INDEX(Лист2!D:D, MATCH(1, (Лист1!A379=Лист2!A:A) * (Лист1!B379=Лист2!B:B), 0))</f>
        <v>453</v>
      </c>
      <c r="I379" cm="1">
        <f t="array" ref="I379">INDEX(Лист2!E:E, MATCH(1, (Лист1!A379=Лист2!A:A) * (Лист1!B379=Лист2!B:B), 0))</f>
        <v>370</v>
      </c>
      <c r="J379" t="str">
        <f>Table2[[#This Row],[Дата]] &amp; _xlfn.SINGLE(Table2[Территория])</f>
        <v>43983Самара</v>
      </c>
    </row>
    <row r="380" spans="1:10" ht="14.25" customHeight="1" x14ac:dyDescent="0.2">
      <c r="A380" s="14">
        <v>43982</v>
      </c>
      <c r="B380" s="2" t="s">
        <v>25</v>
      </c>
      <c r="C380" s="2">
        <v>6409.5</v>
      </c>
      <c r="D380" s="2">
        <v>493893</v>
      </c>
      <c r="E380" s="2">
        <v>459762.61999999994</v>
      </c>
      <c r="F380" s="3">
        <v>28040.97692307692</v>
      </c>
      <c r="G380" cm="1">
        <f t="array" ref="G380">INDEX(Лист2!C:C, MATCH(1, (Лист1!A380=Лист2!A:A) * (Лист1!B380=Лист2!B:B), 0))</f>
        <v>9</v>
      </c>
      <c r="H380" cm="1">
        <f t="array" ref="H380">INDEX(Лист2!D:D, MATCH(1, (Лист1!A380=Лист2!A:A) * (Лист1!B380=Лист2!B:B), 0))</f>
        <v>345</v>
      </c>
      <c r="I380" cm="1">
        <f t="array" ref="I380">INDEX(Лист2!E:E, MATCH(1, (Лист1!A380=Лист2!A:A) * (Лист1!B380=Лист2!B:B), 0))</f>
        <v>255</v>
      </c>
      <c r="J380" t="str">
        <f>Table2[[#This Row],[Дата]] &amp; _xlfn.SINGLE(Table2[Территория])</f>
        <v>43982Томск</v>
      </c>
    </row>
    <row r="381" spans="1:10" ht="14.25" customHeight="1" x14ac:dyDescent="0.2">
      <c r="A381" s="15">
        <v>43981</v>
      </c>
      <c r="B381" s="4" t="s">
        <v>24</v>
      </c>
      <c r="C381" s="4">
        <v>11220</v>
      </c>
      <c r="D381" s="4">
        <v>928675.5</v>
      </c>
      <c r="E381" s="4">
        <v>802403.80799999996</v>
      </c>
      <c r="F381" s="5">
        <v>136423.60523076923</v>
      </c>
      <c r="G381" cm="1">
        <f t="array" ref="G381">INDEX(Лист2!C:C, MATCH(1, (Лист1!A381=Лист2!A:A) * (Лист1!B381=Лист2!B:B), 0))</f>
        <v>7</v>
      </c>
      <c r="H381" cm="1">
        <f t="array" ref="H381">INDEX(Лист2!D:D, MATCH(1, (Лист1!A381=Лист2!A:A) * (Лист1!B381=Лист2!B:B), 0))</f>
        <v>532</v>
      </c>
      <c r="I381" cm="1">
        <f t="array" ref="I381">INDEX(Лист2!E:E, MATCH(1, (Лист1!A381=Лист2!A:A) * (Лист1!B381=Лист2!B:B), 0))</f>
        <v>449</v>
      </c>
      <c r="J381" t="str">
        <f>Table2[[#This Row],[Дата]] &amp; _xlfn.SINGLE(Table2[Территория])</f>
        <v>43981Тюмень</v>
      </c>
    </row>
    <row r="382" spans="1:10" ht="14.25" customHeight="1" x14ac:dyDescent="0.2">
      <c r="A382" s="14">
        <v>43980</v>
      </c>
      <c r="B382" s="2" t="s">
        <v>9</v>
      </c>
      <c r="C382" s="2">
        <v>8350.5</v>
      </c>
      <c r="D382" s="2">
        <v>651237</v>
      </c>
      <c r="E382" s="2">
        <v>601485.12600000005</v>
      </c>
      <c r="F382" s="3">
        <v>83014.635053846156</v>
      </c>
      <c r="G382" cm="1">
        <f t="array" ref="G382">INDEX(Лист2!C:C, MATCH(1, (Лист1!A382=Лист2!A:A) * (Лист1!B382=Лист2!B:B), 0))</f>
        <v>15</v>
      </c>
      <c r="H382" cm="1">
        <f t="array" ref="H382">INDEX(Лист2!D:D, MATCH(1, (Лист1!A382=Лист2!A:A) * (Лист1!B382=Лист2!B:B), 0))</f>
        <v>400</v>
      </c>
      <c r="I382" cm="1">
        <f t="array" ref="I382">INDEX(Лист2!E:E, MATCH(1, (Лист1!A382=Лист2!A:A) * (Лист1!B382=Лист2!B:B), 0))</f>
        <v>329</v>
      </c>
      <c r="J382" t="str">
        <f>Table2[[#This Row],[Дата]] &amp; _xlfn.SINGLE(Table2[Территория])</f>
        <v>43980Самара</v>
      </c>
    </row>
    <row r="383" spans="1:10" ht="14.25" customHeight="1" x14ac:dyDescent="0.2">
      <c r="A383" s="15">
        <v>43979</v>
      </c>
      <c r="B383" s="4" t="s">
        <v>24</v>
      </c>
      <c r="C383" s="4">
        <v>8428.5</v>
      </c>
      <c r="D383" s="4">
        <v>694669.5</v>
      </c>
      <c r="E383" s="4">
        <v>594994.696</v>
      </c>
      <c r="F383" s="5">
        <v>42699.38461538461</v>
      </c>
      <c r="G383" cm="1">
        <f t="array" ref="G383">INDEX(Лист2!C:C, MATCH(1, (Лист1!A383=Лист2!A:A) * (Лист1!B383=Лист2!B:B), 0))</f>
        <v>7</v>
      </c>
      <c r="H383" cm="1">
        <f t="array" ref="H383">INDEX(Лист2!D:D, MATCH(1, (Лист1!A383=Лист2!A:A) * (Лист1!B383=Лист2!B:B), 0))</f>
        <v>420</v>
      </c>
      <c r="I383" cm="1">
        <f t="array" ref="I383">INDEX(Лист2!E:E, MATCH(1, (Лист1!A383=Лист2!A:A) * (Лист1!B383=Лист2!B:B), 0))</f>
        <v>347</v>
      </c>
      <c r="J383" t="str">
        <f>Table2[[#This Row],[Дата]] &amp; _xlfn.SINGLE(Table2[Территория])</f>
        <v>43979Тюмень</v>
      </c>
    </row>
    <row r="384" spans="1:10" ht="14.25" customHeight="1" x14ac:dyDescent="0.2">
      <c r="A384" s="14">
        <v>43978</v>
      </c>
      <c r="B384" s="2" t="s">
        <v>10</v>
      </c>
      <c r="C384" s="2">
        <v>32817</v>
      </c>
      <c r="D384" s="2">
        <v>3015751.5</v>
      </c>
      <c r="E384" s="2">
        <v>2415980.7719999999</v>
      </c>
      <c r="F384" s="3">
        <v>346048.63569230767</v>
      </c>
      <c r="G384" cm="1">
        <f t="array" ref="G384">INDEX(Лист2!C:C, MATCH(1, (Лист1!A384=Лист2!A:A) * (Лист1!B384=Лист2!B:B), 0))</f>
        <v>20</v>
      </c>
      <c r="H384" cm="1">
        <f t="array" ref="H384">INDEX(Лист2!D:D, MATCH(1, (Лист1!A384=Лист2!A:A) * (Лист1!B384=Лист2!B:B), 0))</f>
        <v>2079</v>
      </c>
      <c r="I384" cm="1">
        <f t="array" ref="I384">INDEX(Лист2!E:E, MATCH(1, (Лист1!A384=Лист2!A:A) * (Лист1!B384=Лист2!B:B), 0))</f>
        <v>1893</v>
      </c>
      <c r="J384" t="str">
        <f>Table2[[#This Row],[Дата]] &amp; _xlfn.SINGLE(Table2[Территория])</f>
        <v>43978Кемерово</v>
      </c>
    </row>
    <row r="385" spans="1:10" ht="14.25" customHeight="1" x14ac:dyDescent="0.2">
      <c r="A385" s="15">
        <v>43973</v>
      </c>
      <c r="B385" s="4" t="s">
        <v>10</v>
      </c>
      <c r="C385" s="4">
        <v>36031.5</v>
      </c>
      <c r="D385" s="4">
        <v>3091069.5</v>
      </c>
      <c r="E385" s="4">
        <v>2549333.4129999997</v>
      </c>
      <c r="F385" s="5">
        <v>289900.09384615382</v>
      </c>
      <c r="G385" cm="1">
        <f t="array" ref="G385">INDEX(Лист2!C:C, MATCH(1, (Лист1!A385=Лист2!A:A) * (Лист1!B385=Лист2!B:B), 0))</f>
        <v>21</v>
      </c>
      <c r="H385" cm="1">
        <f t="array" ref="H385">INDEX(Лист2!D:D, MATCH(1, (Лист1!A385=Лист2!A:A) * (Лист1!B385=Лист2!B:B), 0))</f>
        <v>2046</v>
      </c>
      <c r="I385" cm="1">
        <f t="array" ref="I385">INDEX(Лист2!E:E, MATCH(1, (Лист1!A385=Лист2!A:A) * (Лист1!B385=Лист2!B:B), 0))</f>
        <v>1853</v>
      </c>
      <c r="J385" t="str">
        <f>Table2[[#This Row],[Дата]] &amp; _xlfn.SINGLE(Table2[Территория])</f>
        <v>43973Кемерово</v>
      </c>
    </row>
    <row r="386" spans="1:10" ht="14.25" customHeight="1" x14ac:dyDescent="0.2">
      <c r="A386" s="14">
        <v>43982</v>
      </c>
      <c r="B386" s="2" t="s">
        <v>26</v>
      </c>
      <c r="C386" s="2">
        <v>5127</v>
      </c>
      <c r="D386" s="2">
        <v>468835.5</v>
      </c>
      <c r="E386" s="2">
        <v>412625.88699999999</v>
      </c>
      <c r="F386" s="3">
        <v>8642.376923076923</v>
      </c>
      <c r="G386" cm="1">
        <f t="array" ref="G386">INDEX(Лист2!C:C, MATCH(1, (Лист1!A386=Лист2!A:A) * (Лист1!B386=Лист2!B:B), 0))</f>
        <v>6</v>
      </c>
      <c r="H386" cm="1">
        <f t="array" ref="H386">INDEX(Лист2!D:D, MATCH(1, (Лист1!A386=Лист2!A:A) * (Лист1!B386=Лист2!B:B), 0))</f>
        <v>261</v>
      </c>
      <c r="I386" cm="1">
        <f t="array" ref="I386">INDEX(Лист2!E:E, MATCH(1, (Лист1!A386=Лист2!A:A) * (Лист1!B386=Лист2!B:B), 0))</f>
        <v>188</v>
      </c>
      <c r="J386" t="str">
        <f>Table2[[#This Row],[Дата]] &amp; _xlfn.SINGLE(Table2[Территория])</f>
        <v>43982Уфа</v>
      </c>
    </row>
    <row r="387" spans="1:10" ht="14.25" customHeight="1" x14ac:dyDescent="0.2">
      <c r="A387" s="15">
        <v>43962</v>
      </c>
      <c r="B387" s="4" t="s">
        <v>10</v>
      </c>
      <c r="C387" s="4">
        <v>27187.5</v>
      </c>
      <c r="D387" s="4">
        <v>2479396.5</v>
      </c>
      <c r="E387" s="4">
        <v>1950422.9030000002</v>
      </c>
      <c r="F387" s="5">
        <v>381635.95355384616</v>
      </c>
      <c r="G387" cm="1">
        <f t="array" ref="G387">INDEX(Лист2!C:C, MATCH(1, (Лист1!A387=Лист2!A:A) * (Лист1!B387=Лист2!B:B), 0))</f>
        <v>21</v>
      </c>
      <c r="H387" cm="1">
        <f t="array" ref="H387">INDEX(Лист2!D:D, MATCH(1, (Лист1!A387=Лист2!A:A) * (Лист1!B387=Лист2!B:B), 0))</f>
        <v>1597</v>
      </c>
      <c r="I387" cm="1">
        <f t="array" ref="I387">INDEX(Лист2!E:E, MATCH(1, (Лист1!A387=Лист2!A:A) * (Лист1!B387=Лист2!B:B), 0))</f>
        <v>1457</v>
      </c>
      <c r="J387" t="str">
        <f>Table2[[#This Row],[Дата]] &amp; _xlfn.SINGLE(Table2[Территория])</f>
        <v>43962Кемерово</v>
      </c>
    </row>
    <row r="388" spans="1:10" ht="14.25" customHeight="1" x14ac:dyDescent="0.2">
      <c r="A388" s="14">
        <v>43981</v>
      </c>
      <c r="B388" s="2" t="s">
        <v>23</v>
      </c>
      <c r="C388" s="2">
        <v>20688</v>
      </c>
      <c r="D388" s="2">
        <v>1773154.5</v>
      </c>
      <c r="E388" s="2">
        <v>1458979.4909999999</v>
      </c>
      <c r="F388" s="3">
        <v>98432.213407692296</v>
      </c>
      <c r="G388" cm="1">
        <f t="array" ref="G388">INDEX(Лист2!C:C, MATCH(1, (Лист1!A388=Лист2!A:A) * (Лист1!B388=Лист2!B:B), 0))</f>
        <v>18</v>
      </c>
      <c r="H388" cm="1">
        <f t="array" ref="H388">INDEX(Лист2!D:D, MATCH(1, (Лист1!A388=Лист2!A:A) * (Лист1!B388=Лист2!B:B), 0))</f>
        <v>1216</v>
      </c>
      <c r="I388" cm="1">
        <f t="array" ref="I388">INDEX(Лист2!E:E, MATCH(1, (Лист1!A388=Лист2!A:A) * (Лист1!B388=Лист2!B:B), 0))</f>
        <v>1101</v>
      </c>
      <c r="J388" t="str">
        <f>Table2[[#This Row],[Дата]] &amp; _xlfn.SINGLE(Table2[Территория])</f>
        <v>43981Новосибирск</v>
      </c>
    </row>
    <row r="389" spans="1:10" ht="14.25" customHeight="1" x14ac:dyDescent="0.2">
      <c r="A389" s="15">
        <v>43979</v>
      </c>
      <c r="B389" s="4" t="s">
        <v>23</v>
      </c>
      <c r="C389" s="4">
        <v>15678</v>
      </c>
      <c r="D389" s="4">
        <v>1387443</v>
      </c>
      <c r="E389" s="4">
        <v>1121336.507</v>
      </c>
      <c r="F389" s="5">
        <v>101620.2923076923</v>
      </c>
      <c r="G389" cm="1">
        <f t="array" ref="G389">INDEX(Лист2!C:C, MATCH(1, (Лист1!A389=Лист2!A:A) * (Лист1!B389=Лист2!B:B), 0))</f>
        <v>18</v>
      </c>
      <c r="H389" cm="1">
        <f t="array" ref="H389">INDEX(Лист2!D:D, MATCH(1, (Лист1!A389=Лист2!A:A) * (Лист1!B389=Лист2!B:B), 0))</f>
        <v>1020</v>
      </c>
      <c r="I389" cm="1">
        <f t="array" ref="I389">INDEX(Лист2!E:E, MATCH(1, (Лист1!A389=Лист2!A:A) * (Лист1!B389=Лист2!B:B), 0))</f>
        <v>911</v>
      </c>
      <c r="J389" t="str">
        <f>Table2[[#This Row],[Дата]] &amp; _xlfn.SINGLE(Table2[Территория])</f>
        <v>43979Новосибирск</v>
      </c>
    </row>
    <row r="390" spans="1:10" ht="14.25" customHeight="1" x14ac:dyDescent="0.2">
      <c r="A390" s="14">
        <v>43969</v>
      </c>
      <c r="B390" s="2" t="s">
        <v>10</v>
      </c>
      <c r="C390" s="2">
        <v>31329</v>
      </c>
      <c r="D390" s="2">
        <v>2826379.5</v>
      </c>
      <c r="E390" s="2">
        <v>2229453.5079999999</v>
      </c>
      <c r="F390" s="3">
        <v>331756.18072307692</v>
      </c>
      <c r="G390" cm="1">
        <f t="array" ref="G390">INDEX(Лист2!C:C, MATCH(1, (Лист1!A390=Лист2!A:A) * (Лист1!B390=Лист2!B:B), 0))</f>
        <v>21</v>
      </c>
      <c r="H390" cm="1">
        <f t="array" ref="H390">INDEX(Лист2!D:D, MATCH(1, (Лист1!A390=Лист2!A:A) * (Лист1!B390=Лист2!B:B), 0))</f>
        <v>1834</v>
      </c>
      <c r="I390" cm="1">
        <f t="array" ref="I390">INDEX(Лист2!E:E, MATCH(1, (Лист1!A390=Лист2!A:A) * (Лист1!B390=Лист2!B:B), 0))</f>
        <v>1660</v>
      </c>
      <c r="J390" t="str">
        <f>Table2[[#This Row],[Дата]] &amp; _xlfn.SINGLE(Table2[Территория])</f>
        <v>43969Кемерово</v>
      </c>
    </row>
    <row r="391" spans="1:10" ht="14.25" customHeight="1" x14ac:dyDescent="0.2">
      <c r="A391" s="15">
        <v>43965</v>
      </c>
      <c r="B391" s="4" t="s">
        <v>10</v>
      </c>
      <c r="C391" s="4">
        <v>29658</v>
      </c>
      <c r="D391" s="4">
        <v>2703132</v>
      </c>
      <c r="E391" s="4">
        <v>2160539.9959999998</v>
      </c>
      <c r="F391" s="5">
        <v>312856.16153846151</v>
      </c>
      <c r="G391" cm="1">
        <f t="array" ref="G391">INDEX(Лист2!C:C, MATCH(1, (Лист1!A391=Лист2!A:A) * (Лист1!B391=Лист2!B:B), 0))</f>
        <v>21</v>
      </c>
      <c r="H391" cm="1">
        <f t="array" ref="H391">INDEX(Лист2!D:D, MATCH(1, (Лист1!A391=Лист2!A:A) * (Лист1!B391=Лист2!B:B), 0))</f>
        <v>1706</v>
      </c>
      <c r="I391" cm="1">
        <f t="array" ref="I391">INDEX(Лист2!E:E, MATCH(1, (Лист1!A391=Лист2!A:A) * (Лист1!B391=Лист2!B:B), 0))</f>
        <v>1548</v>
      </c>
      <c r="J391" t="str">
        <f>Table2[[#This Row],[Дата]] &amp; _xlfn.SINGLE(Table2[Территория])</f>
        <v>43965Кемерово</v>
      </c>
    </row>
    <row r="392" spans="1:10" ht="14.25" customHeight="1" x14ac:dyDescent="0.2">
      <c r="A392" s="14">
        <v>43966</v>
      </c>
      <c r="B392" s="2" t="s">
        <v>10</v>
      </c>
      <c r="C392" s="2">
        <v>34150.5</v>
      </c>
      <c r="D392" s="2">
        <v>3038293.5</v>
      </c>
      <c r="E392" s="2">
        <v>2442084.5610000002</v>
      </c>
      <c r="F392" s="3">
        <v>277257.14947692305</v>
      </c>
      <c r="G392" cm="1">
        <f t="array" ref="G392">INDEX(Лист2!C:C, MATCH(1, (Лист1!A392=Лист2!A:A) * (Лист1!B392=Лист2!B:B), 0))</f>
        <v>21</v>
      </c>
      <c r="H392" cm="1">
        <f t="array" ref="H392">INDEX(Лист2!D:D, MATCH(1, (Лист1!A392=Лист2!A:A) * (Лист1!B392=Лист2!B:B), 0))</f>
        <v>1926</v>
      </c>
      <c r="I392" cm="1">
        <f t="array" ref="I392">INDEX(Лист2!E:E, MATCH(1, (Лист1!A392=Лист2!A:A) * (Лист1!B392=Лист2!B:B), 0))</f>
        <v>1742</v>
      </c>
      <c r="J392" t="str">
        <f>Table2[[#This Row],[Дата]] &amp; _xlfn.SINGLE(Table2[Территория])</f>
        <v>43966Кемерово</v>
      </c>
    </row>
    <row r="393" spans="1:10" ht="14.25" customHeight="1" x14ac:dyDescent="0.2">
      <c r="A393" s="15">
        <v>43983</v>
      </c>
      <c r="B393" s="4" t="s">
        <v>10</v>
      </c>
      <c r="C393" s="4">
        <v>31947</v>
      </c>
      <c r="D393" s="4">
        <v>2945035.5</v>
      </c>
      <c r="E393" s="4">
        <v>2320195.4450000003</v>
      </c>
      <c r="F393" s="5">
        <v>383761.6669230769</v>
      </c>
      <c r="G393" cm="1">
        <f t="array" ref="G393">INDEX(Лист2!C:C, MATCH(1, (Лист1!A393=Лист2!A:A) * (Лист1!B393=Лист2!B:B), 0))</f>
        <v>21</v>
      </c>
      <c r="H393" cm="1">
        <f t="array" ref="H393">INDEX(Лист2!D:D, MATCH(1, (Лист1!A393=Лист2!A:A) * (Лист1!B393=Лист2!B:B), 0))</f>
        <v>2025</v>
      </c>
      <c r="I393" cm="1">
        <f t="array" ref="I393">INDEX(Лист2!E:E, MATCH(1, (Лист1!A393=Лист2!A:A) * (Лист1!B393=Лист2!B:B), 0))</f>
        <v>1849</v>
      </c>
      <c r="J393" t="str">
        <f>Table2[[#This Row],[Дата]] &amp; _xlfn.SINGLE(Table2[Территория])</f>
        <v>43983Кемерово</v>
      </c>
    </row>
    <row r="394" spans="1:10" ht="14.25" customHeight="1" x14ac:dyDescent="0.2">
      <c r="A394" s="14">
        <v>43982</v>
      </c>
      <c r="B394" s="2" t="s">
        <v>24</v>
      </c>
      <c r="C394" s="2">
        <v>10416</v>
      </c>
      <c r="D394" s="2">
        <v>866023.5</v>
      </c>
      <c r="E394" s="2">
        <v>744833.00199999998</v>
      </c>
      <c r="F394" s="3">
        <v>19998.63846153846</v>
      </c>
      <c r="G394" cm="1">
        <f t="array" ref="G394">INDEX(Лист2!C:C, MATCH(1, (Лист1!A394=Лист2!A:A) * (Лист1!B394=Лист2!B:B), 0))</f>
        <v>7</v>
      </c>
      <c r="H394" cm="1">
        <f t="array" ref="H394">INDEX(Лист2!D:D, MATCH(1, (Лист1!A394=Лист2!A:A) * (Лист1!B394=Лист2!B:B), 0))</f>
        <v>530</v>
      </c>
      <c r="I394" cm="1">
        <f t="array" ref="I394">INDEX(Лист2!E:E, MATCH(1, (Лист1!A394=Лист2!A:A) * (Лист1!B394=Лист2!B:B), 0))</f>
        <v>447</v>
      </c>
      <c r="J394" t="str">
        <f>Table2[[#This Row],[Дата]] &amp; _xlfn.SINGLE(Table2[Территория])</f>
        <v>43982Тюмень</v>
      </c>
    </row>
    <row r="395" spans="1:10" ht="14.25" customHeight="1" x14ac:dyDescent="0.2">
      <c r="A395" s="15">
        <v>43980</v>
      </c>
      <c r="B395" s="4" t="s">
        <v>10</v>
      </c>
      <c r="C395" s="4">
        <v>35431.5</v>
      </c>
      <c r="D395" s="4">
        <v>3193167</v>
      </c>
      <c r="E395" s="4">
        <v>2545757.0549999997</v>
      </c>
      <c r="F395" s="5">
        <v>202281.06923076924</v>
      </c>
      <c r="G395" cm="1">
        <f t="array" ref="G395">INDEX(Лист2!C:C, MATCH(1, (Лист1!A395=Лист2!A:A) * (Лист1!B395=Лист2!B:B), 0))</f>
        <v>20</v>
      </c>
      <c r="H395" cm="1">
        <f t="array" ref="H395">INDEX(Лист2!D:D, MATCH(1, (Лист1!A395=Лист2!A:A) * (Лист1!B395=Лист2!B:B), 0))</f>
        <v>2111</v>
      </c>
      <c r="I395" cm="1">
        <f t="array" ref="I395">INDEX(Лист2!E:E, MATCH(1, (Лист1!A395=Лист2!A:A) * (Лист1!B395=Лист2!B:B), 0))</f>
        <v>1917</v>
      </c>
      <c r="J395" t="str">
        <f>Table2[[#This Row],[Дата]] &amp; _xlfn.SINGLE(Table2[Территория])</f>
        <v>43980Кемерово</v>
      </c>
    </row>
    <row r="396" spans="1:10" ht="14.25" customHeight="1" x14ac:dyDescent="0.2">
      <c r="A396" s="14">
        <v>43978</v>
      </c>
      <c r="B396" s="2" t="s">
        <v>11</v>
      </c>
      <c r="C396" s="2">
        <v>78544.5</v>
      </c>
      <c r="D396" s="2">
        <v>6701083.5</v>
      </c>
      <c r="E396" s="2">
        <v>5109499.6169999996</v>
      </c>
      <c r="F396" s="3">
        <v>76226.26923076922</v>
      </c>
      <c r="G396" cm="1">
        <f t="array" ref="G396">INDEX(Лист2!C:C, MATCH(1, (Лист1!A396=Лист2!A:A) * (Лист1!B396=Лист2!B:B), 0))</f>
        <v>31</v>
      </c>
      <c r="H396" cm="1">
        <f t="array" ref="H396">INDEX(Лист2!D:D, MATCH(1, (Лист1!A396=Лист2!A:A) * (Лист1!B396=Лист2!B:B), 0))</f>
        <v>5330</v>
      </c>
      <c r="I396" cm="1">
        <f t="array" ref="I396">INDEX(Лист2!E:E, MATCH(1, (Лист1!A396=Лист2!A:A) * (Лист1!B396=Лист2!B:B), 0))</f>
        <v>4977</v>
      </c>
      <c r="J396" t="str">
        <f>Table2[[#This Row],[Дата]] &amp; _xlfn.SINGLE(Table2[Территория])</f>
        <v>43978Екатеринбург</v>
      </c>
    </row>
    <row r="397" spans="1:10" ht="14.25" customHeight="1" x14ac:dyDescent="0.2">
      <c r="A397" s="15">
        <v>43973</v>
      </c>
      <c r="B397" s="4" t="s">
        <v>11</v>
      </c>
      <c r="C397" s="4">
        <v>97963.5</v>
      </c>
      <c r="D397" s="4">
        <v>7728465</v>
      </c>
      <c r="E397" s="4">
        <v>6415904.9240000006</v>
      </c>
      <c r="F397" s="5">
        <v>150138.82307692309</v>
      </c>
      <c r="G397" cm="1">
        <f t="array" ref="G397">INDEX(Лист2!C:C, MATCH(1, (Лист1!A397=Лист2!A:A) * (Лист1!B397=Лист2!B:B), 0))</f>
        <v>31</v>
      </c>
      <c r="H397" cm="1">
        <f t="array" ref="H397">INDEX(Лист2!D:D, MATCH(1, (Лист1!A397=Лист2!A:A) * (Лист1!B397=Лист2!B:B), 0))</f>
        <v>5965</v>
      </c>
      <c r="I397" cm="1">
        <f t="array" ref="I397">INDEX(Лист2!E:E, MATCH(1, (Лист1!A397=Лист2!A:A) * (Лист1!B397=Лист2!B:B), 0))</f>
        <v>5533</v>
      </c>
      <c r="J397" t="str">
        <f>Table2[[#This Row],[Дата]] &amp; _xlfn.SINGLE(Table2[Территория])</f>
        <v>43973Екатеринбург</v>
      </c>
    </row>
    <row r="398" spans="1:10" ht="14.25" customHeight="1" x14ac:dyDescent="0.2">
      <c r="A398" s="14">
        <v>43983</v>
      </c>
      <c r="B398" s="2" t="s">
        <v>11</v>
      </c>
      <c r="C398" s="2">
        <v>77269.5</v>
      </c>
      <c r="D398" s="2">
        <v>6829921.5</v>
      </c>
      <c r="E398" s="2">
        <v>5152925.182</v>
      </c>
      <c r="F398" s="3">
        <v>219200.11557692307</v>
      </c>
      <c r="G398" cm="1">
        <f t="array" ref="G398">INDEX(Лист2!C:C, MATCH(1, (Лист1!A398=Лист2!A:A) * (Лист1!B398=Лист2!B:B), 0))</f>
        <v>31</v>
      </c>
      <c r="H398" cm="1">
        <f t="array" ref="H398">INDEX(Лист2!D:D, MATCH(1, (Лист1!A398=Лист2!A:A) * (Лист1!B398=Лист2!B:B), 0))</f>
        <v>5468</v>
      </c>
      <c r="I398" cm="1">
        <f t="array" ref="I398">INDEX(Лист2!E:E, MATCH(1, (Лист1!A398=Лист2!A:A) * (Лист1!B398=Лист2!B:B), 0))</f>
        <v>5081</v>
      </c>
      <c r="J398" t="str">
        <f>Table2[[#This Row],[Дата]] &amp; _xlfn.SINGLE(Table2[Территория])</f>
        <v>43983Екатеринбург</v>
      </c>
    </row>
    <row r="399" spans="1:10" ht="14.25" customHeight="1" x14ac:dyDescent="0.2">
      <c r="A399" s="15">
        <v>43982</v>
      </c>
      <c r="B399" s="4" t="s">
        <v>23</v>
      </c>
      <c r="C399" s="4">
        <v>16143</v>
      </c>
      <c r="D399" s="4">
        <v>1423410</v>
      </c>
      <c r="E399" s="4">
        <v>1183524.9380000001</v>
      </c>
      <c r="F399" s="5">
        <v>41938.950392307692</v>
      </c>
      <c r="G399" cm="1">
        <f t="array" ref="G399">INDEX(Лист2!C:C, MATCH(1, (Лист1!A399=Лист2!A:A) * (Лист1!B399=Лист2!B:B), 0))</f>
        <v>18</v>
      </c>
      <c r="H399" cm="1">
        <f t="array" ref="H399">INDEX(Лист2!D:D, MATCH(1, (Лист1!A399=Лист2!A:A) * (Лист1!B399=Лист2!B:B), 0))</f>
        <v>1029</v>
      </c>
      <c r="I399" cm="1">
        <f t="array" ref="I399">INDEX(Лист2!E:E, MATCH(1, (Лист1!A399=Лист2!A:A) * (Лист1!B399=Лист2!B:B), 0))</f>
        <v>925</v>
      </c>
      <c r="J399" t="str">
        <f>Table2[[#This Row],[Дата]] &amp; _xlfn.SINGLE(Table2[Территория])</f>
        <v>43982Новосибирск</v>
      </c>
    </row>
    <row r="400" spans="1:10" ht="14.25" customHeight="1" x14ac:dyDescent="0.2">
      <c r="A400" s="14">
        <v>43962</v>
      </c>
      <c r="B400" s="2" t="s">
        <v>11</v>
      </c>
      <c r="C400" s="2">
        <v>72220.5</v>
      </c>
      <c r="D400" s="2">
        <v>6398719.5</v>
      </c>
      <c r="E400" s="2">
        <v>4782829.6060000006</v>
      </c>
      <c r="F400" s="3">
        <v>186502.14615384614</v>
      </c>
      <c r="G400" cm="1">
        <f t="array" ref="G400">INDEX(Лист2!C:C, MATCH(1, (Лист1!A400=Лист2!A:A) * (Лист1!B400=Лист2!B:B), 0))</f>
        <v>31</v>
      </c>
      <c r="H400" cm="1">
        <f t="array" ref="H400">INDEX(Лист2!D:D, MATCH(1, (Лист1!A400=Лист2!A:A) * (Лист1!B400=Лист2!B:B), 0))</f>
        <v>4826</v>
      </c>
      <c r="I400" cm="1">
        <f t="array" ref="I400">INDEX(Лист2!E:E, MATCH(1, (Лист1!A400=Лист2!A:A) * (Лист1!B400=Лист2!B:B), 0))</f>
        <v>4483</v>
      </c>
      <c r="J400" t="str">
        <f>Table2[[#This Row],[Дата]] &amp; _xlfn.SINGLE(Table2[Территория])</f>
        <v>43962Екатеринбург</v>
      </c>
    </row>
    <row r="401" spans="1:10" ht="14.25" customHeight="1" x14ac:dyDescent="0.2">
      <c r="A401" s="15">
        <v>43969</v>
      </c>
      <c r="B401" s="4" t="s">
        <v>11</v>
      </c>
      <c r="C401" s="4">
        <v>78058.5</v>
      </c>
      <c r="D401" s="4">
        <v>6609714</v>
      </c>
      <c r="E401" s="4">
        <v>5024858.7929999996</v>
      </c>
      <c r="F401" s="5">
        <v>140406.07692307691</v>
      </c>
      <c r="G401" cm="1">
        <f t="array" ref="G401">INDEX(Лист2!C:C, MATCH(1, (Лист1!A401=Лист2!A:A) * (Лист1!B401=Лист2!B:B), 0))</f>
        <v>31</v>
      </c>
      <c r="H401" cm="1">
        <f t="array" ref="H401">INDEX(Лист2!D:D, MATCH(1, (Лист1!A401=Лист2!A:A) * (Лист1!B401=Лист2!B:B), 0))</f>
        <v>5165</v>
      </c>
      <c r="I401" cm="1">
        <f t="array" ref="I401">INDEX(Лист2!E:E, MATCH(1, (Лист1!A401=Лист2!A:A) * (Лист1!B401=Лист2!B:B), 0))</f>
        <v>4813</v>
      </c>
      <c r="J401" t="str">
        <f>Table2[[#This Row],[Дата]] &amp; _xlfn.SINGLE(Table2[Территория])</f>
        <v>43969Екатеринбург</v>
      </c>
    </row>
    <row r="402" spans="1:10" ht="14.25" customHeight="1" x14ac:dyDescent="0.2">
      <c r="A402" s="14">
        <v>43965</v>
      </c>
      <c r="B402" s="2" t="s">
        <v>11</v>
      </c>
      <c r="C402" s="2">
        <v>70498.5</v>
      </c>
      <c r="D402" s="2">
        <v>6053649</v>
      </c>
      <c r="E402" s="2">
        <v>4580254.1549999993</v>
      </c>
      <c r="F402" s="3">
        <v>131801.93944615382</v>
      </c>
      <c r="G402" cm="1">
        <f t="array" ref="G402">INDEX(Лист2!C:C, MATCH(1, (Лист1!A402=Лист2!A:A) * (Лист1!B402=Лист2!B:B), 0))</f>
        <v>31</v>
      </c>
      <c r="H402" cm="1">
        <f t="array" ref="H402">INDEX(Лист2!D:D, MATCH(1, (Лист1!A402=Лист2!A:A) * (Лист1!B402=Лист2!B:B), 0))</f>
        <v>4695</v>
      </c>
      <c r="I402" cm="1">
        <f t="array" ref="I402">INDEX(Лист2!E:E, MATCH(1, (Лист1!A402=Лист2!A:A) * (Лист1!B402=Лист2!B:B), 0))</f>
        <v>4372</v>
      </c>
      <c r="J402" t="str">
        <f>Table2[[#This Row],[Дата]] &amp; _xlfn.SINGLE(Table2[Территория])</f>
        <v>43965Екатеринбург</v>
      </c>
    </row>
    <row r="403" spans="1:10" ht="14.25" customHeight="1" x14ac:dyDescent="0.2">
      <c r="A403" s="15">
        <v>43966</v>
      </c>
      <c r="B403" s="4" t="s">
        <v>11</v>
      </c>
      <c r="C403" s="4">
        <v>78961.5</v>
      </c>
      <c r="D403" s="4">
        <v>6876454.5</v>
      </c>
      <c r="E403" s="4">
        <v>5258162.2879999997</v>
      </c>
      <c r="F403" s="5">
        <v>162133.18461538461</v>
      </c>
      <c r="G403" cm="1">
        <f t="array" ref="G403">INDEX(Лист2!C:C, MATCH(1, (Лист1!A403=Лист2!A:A) * (Лист1!B403=Лист2!B:B), 0))</f>
        <v>31</v>
      </c>
      <c r="H403" cm="1">
        <f t="array" ref="H403">INDEX(Лист2!D:D, MATCH(1, (Лист1!A403=Лист2!A:A) * (Лист1!B403=Лист2!B:B), 0))</f>
        <v>5184</v>
      </c>
      <c r="I403" cm="1">
        <f t="array" ref="I403">INDEX(Лист2!E:E, MATCH(1, (Лист1!A403=Лист2!A:A) * (Лист1!B403=Лист2!B:B), 0))</f>
        <v>4778</v>
      </c>
      <c r="J403" t="str">
        <f>Table2[[#This Row],[Дата]] &amp; _xlfn.SINGLE(Table2[Территория])</f>
        <v>43966Екатеринбург</v>
      </c>
    </row>
    <row r="404" spans="1:10" ht="14.25" customHeight="1" x14ac:dyDescent="0.2">
      <c r="A404" s="14">
        <v>43978</v>
      </c>
      <c r="B404" s="2" t="s">
        <v>12</v>
      </c>
      <c r="C404" s="2">
        <v>12490.5</v>
      </c>
      <c r="D404" s="2">
        <v>1054798.5</v>
      </c>
      <c r="E404" s="2">
        <v>878389.06499999994</v>
      </c>
      <c r="F404" s="3">
        <v>67454.765369230765</v>
      </c>
      <c r="G404" cm="1">
        <f t="array" ref="G404">INDEX(Лист2!C:C, MATCH(1, (Лист1!A404=Лист2!A:A) * (Лист1!B404=Лист2!B:B), 0))</f>
        <v>10</v>
      </c>
      <c r="H404" cm="1">
        <f t="array" ref="H404">INDEX(Лист2!D:D, MATCH(1, (Лист1!A404=Лист2!A:A) * (Лист1!B404=Лист2!B:B), 0))</f>
        <v>757</v>
      </c>
      <c r="I404" cm="1">
        <f t="array" ref="I404">INDEX(Лист2!E:E, MATCH(1, (Лист1!A404=Лист2!A:A) * (Лист1!B404=Лист2!B:B), 0))</f>
        <v>660</v>
      </c>
      <c r="J404" t="str">
        <f>Table2[[#This Row],[Дата]] &amp; _xlfn.SINGLE(Table2[Территория])</f>
        <v>43978Тольятти</v>
      </c>
    </row>
    <row r="405" spans="1:10" ht="14.25" customHeight="1" x14ac:dyDescent="0.2">
      <c r="A405" s="15">
        <v>43973</v>
      </c>
      <c r="B405" s="4" t="s">
        <v>12</v>
      </c>
      <c r="C405" s="4">
        <v>18036</v>
      </c>
      <c r="D405" s="4">
        <v>1455049.5</v>
      </c>
      <c r="E405" s="4">
        <v>1301439.284</v>
      </c>
      <c r="F405" s="5">
        <v>69189.123076923075</v>
      </c>
      <c r="G405" cm="1">
        <f t="array" ref="G405">INDEX(Лист2!C:C, MATCH(1, (Лист1!A405=Лист2!A:A) * (Лист1!B405=Лист2!B:B), 0))</f>
        <v>10</v>
      </c>
      <c r="H405" cm="1">
        <f t="array" ref="H405">INDEX(Лист2!D:D, MATCH(1, (Лист1!A405=Лист2!A:A) * (Лист1!B405=Лист2!B:B), 0))</f>
        <v>965</v>
      </c>
      <c r="I405" cm="1">
        <f t="array" ref="I405">INDEX(Лист2!E:E, MATCH(1, (Лист1!A405=Лист2!A:A) * (Лист1!B405=Лист2!B:B), 0))</f>
        <v>861</v>
      </c>
      <c r="J405" t="str">
        <f>Table2[[#This Row],[Дата]] &amp; _xlfn.SINGLE(Table2[Территория])</f>
        <v>43973Тольятти</v>
      </c>
    </row>
    <row r="406" spans="1:10" ht="14.25" customHeight="1" x14ac:dyDescent="0.2">
      <c r="A406" s="14">
        <v>43983</v>
      </c>
      <c r="B406" s="2" t="s">
        <v>12</v>
      </c>
      <c r="C406" s="2">
        <v>11416.5</v>
      </c>
      <c r="D406" s="2">
        <v>1007742</v>
      </c>
      <c r="E406" s="2">
        <v>815296.88</v>
      </c>
      <c r="F406" s="3">
        <v>145147.84546153847</v>
      </c>
      <c r="G406" cm="1">
        <f t="array" ref="G406">INDEX(Лист2!C:C, MATCH(1, (Лист1!A406=Лист2!A:A) * (Лист1!B406=Лист2!B:B), 0))</f>
        <v>10</v>
      </c>
      <c r="H406" cm="1">
        <f t="array" ref="H406">INDEX(Лист2!D:D, MATCH(1, (Лист1!A406=Лист2!A:A) * (Лист1!B406=Лист2!B:B), 0))</f>
        <v>719</v>
      </c>
      <c r="I406" cm="1">
        <f t="array" ref="I406">INDEX(Лист2!E:E, MATCH(1, (Лист1!A406=Лист2!A:A) * (Лист1!B406=Лист2!B:B), 0))</f>
        <v>627</v>
      </c>
      <c r="J406" t="str">
        <f>Table2[[#This Row],[Дата]] &amp; _xlfn.SINGLE(Table2[Территория])</f>
        <v>43983Тольятти</v>
      </c>
    </row>
    <row r="407" spans="1:10" ht="14.25" customHeight="1" x14ac:dyDescent="0.2">
      <c r="A407" s="15">
        <v>43962</v>
      </c>
      <c r="B407" s="4" t="s">
        <v>12</v>
      </c>
      <c r="C407" s="4">
        <v>9007.5</v>
      </c>
      <c r="D407" s="4">
        <v>734335.5</v>
      </c>
      <c r="E407" s="4">
        <v>622482.40399999998</v>
      </c>
      <c r="F407" s="5">
        <v>113093.66153846154</v>
      </c>
      <c r="G407" cm="1">
        <f t="array" ref="G407">INDEX(Лист2!C:C, MATCH(1, (Лист1!A407=Лист2!A:A) * (Лист1!B407=Лист2!B:B), 0))</f>
        <v>10</v>
      </c>
      <c r="H407" cm="1">
        <f t="array" ref="H407">INDEX(Лист2!D:D, MATCH(1, (Лист1!A407=Лист2!A:A) * (Лист1!B407=Лист2!B:B), 0))</f>
        <v>494</v>
      </c>
      <c r="I407" cm="1">
        <f t="array" ref="I407">INDEX(Лист2!E:E, MATCH(1, (Лист1!A407=Лист2!A:A) * (Лист1!B407=Лист2!B:B), 0))</f>
        <v>421</v>
      </c>
      <c r="J407" t="str">
        <f>Table2[[#This Row],[Дата]] &amp; _xlfn.SINGLE(Table2[Территория])</f>
        <v>43962Тольятти</v>
      </c>
    </row>
    <row r="408" spans="1:10" ht="14.25" customHeight="1" x14ac:dyDescent="0.2">
      <c r="A408" s="14">
        <v>43980</v>
      </c>
      <c r="B408" s="2" t="s">
        <v>11</v>
      </c>
      <c r="C408" s="2">
        <v>87552</v>
      </c>
      <c r="D408" s="2">
        <v>7387116</v>
      </c>
      <c r="E408" s="2">
        <v>5815890.3319999995</v>
      </c>
      <c r="F408" s="3">
        <v>161811.89230769229</v>
      </c>
      <c r="G408" cm="1">
        <f t="array" ref="G408">INDEX(Лист2!C:C, MATCH(1, (Лист1!A408=Лист2!A:A) * (Лист1!B408=Лист2!B:B), 0))</f>
        <v>31</v>
      </c>
      <c r="H408" cm="1">
        <f t="array" ref="H408">INDEX(Лист2!D:D, MATCH(1, (Лист1!A408=Лист2!A:A) * (Лист1!B408=Лист2!B:B), 0))</f>
        <v>5751</v>
      </c>
      <c r="I408" cm="1">
        <f t="array" ref="I408">INDEX(Лист2!E:E, MATCH(1, (Лист1!A408=Лист2!A:A) * (Лист1!B408=Лист2!B:B), 0))</f>
        <v>5319</v>
      </c>
      <c r="J408" t="str">
        <f>Table2[[#This Row],[Дата]] &amp; _xlfn.SINGLE(Table2[Территория])</f>
        <v>43980Екатеринбург</v>
      </c>
    </row>
    <row r="409" spans="1:10" ht="14.25" customHeight="1" x14ac:dyDescent="0.2">
      <c r="A409" s="15">
        <v>43969</v>
      </c>
      <c r="B409" s="4" t="s">
        <v>12</v>
      </c>
      <c r="C409" s="4">
        <v>11680.5</v>
      </c>
      <c r="D409" s="4">
        <v>936427.5</v>
      </c>
      <c r="E409" s="4">
        <v>813406.68400000001</v>
      </c>
      <c r="F409" s="5">
        <v>117272.7846153846</v>
      </c>
      <c r="G409" cm="1">
        <f t="array" ref="G409">INDEX(Лист2!C:C, MATCH(1, (Лист1!A409=Лист2!A:A) * (Лист1!B409=Лист2!B:B), 0))</f>
        <v>10</v>
      </c>
      <c r="H409" cm="1">
        <f t="array" ref="H409">INDEX(Лист2!D:D, MATCH(1, (Лист1!A409=Лист2!A:A) * (Лист1!B409=Лист2!B:B), 0))</f>
        <v>645</v>
      </c>
      <c r="I409" cm="1">
        <f t="array" ref="I409">INDEX(Лист2!E:E, MATCH(1, (Лист1!A409=Лист2!A:A) * (Лист1!B409=Лист2!B:B), 0))</f>
        <v>565</v>
      </c>
      <c r="J409" t="str">
        <f>Table2[[#This Row],[Дата]] &amp; _xlfn.SINGLE(Table2[Территория])</f>
        <v>43969Тольятти</v>
      </c>
    </row>
    <row r="410" spans="1:10" ht="14.25" customHeight="1" x14ac:dyDescent="0.2">
      <c r="A410" s="14">
        <v>43965</v>
      </c>
      <c r="B410" s="2" t="s">
        <v>12</v>
      </c>
      <c r="C410" s="2">
        <v>12037.5</v>
      </c>
      <c r="D410" s="2">
        <v>981564</v>
      </c>
      <c r="E410" s="2">
        <v>877726.201</v>
      </c>
      <c r="F410" s="3">
        <v>69249.011815384612</v>
      </c>
      <c r="G410" cm="1">
        <f t="array" ref="G410">INDEX(Лист2!C:C, MATCH(1, (Лист1!A410=Лист2!A:A) * (Лист1!B410=Лист2!B:B), 0))</f>
        <v>10</v>
      </c>
      <c r="H410" cm="1">
        <f t="array" ref="H410">INDEX(Лист2!D:D, MATCH(1, (Лист1!A410=Лист2!A:A) * (Лист1!B410=Лист2!B:B), 0))</f>
        <v>627</v>
      </c>
      <c r="I410" cm="1">
        <f t="array" ref="I410">INDEX(Лист2!E:E, MATCH(1, (Лист1!A410=Лист2!A:A) * (Лист1!B410=Лист2!B:B), 0))</f>
        <v>545</v>
      </c>
      <c r="J410" t="str">
        <f>Table2[[#This Row],[Дата]] &amp; _xlfn.SINGLE(Table2[Территория])</f>
        <v>43965Тольятти</v>
      </c>
    </row>
    <row r="411" spans="1:10" ht="14.25" customHeight="1" x14ac:dyDescent="0.2">
      <c r="A411" s="15">
        <v>43966</v>
      </c>
      <c r="B411" s="4" t="s">
        <v>12</v>
      </c>
      <c r="C411" s="4">
        <v>14421</v>
      </c>
      <c r="D411" s="4">
        <v>1150579.5</v>
      </c>
      <c r="E411" s="4">
        <v>1038033.7869999999</v>
      </c>
      <c r="F411" s="5">
        <v>68487.358569230768</v>
      </c>
      <c r="G411" cm="1">
        <f t="array" ref="G411">INDEX(Лист2!C:C, MATCH(1, (Лист1!A411=Лист2!A:A) * (Лист1!B411=Лист2!B:B), 0))</f>
        <v>10</v>
      </c>
      <c r="H411" cm="1">
        <f t="array" ref="H411">INDEX(Лист2!D:D, MATCH(1, (Лист1!A411=Лист2!A:A) * (Лист1!B411=Лист2!B:B), 0))</f>
        <v>743</v>
      </c>
      <c r="I411" cm="1">
        <f t="array" ref="I411">INDEX(Лист2!E:E, MATCH(1, (Лист1!A411=Лист2!A:A) * (Лист1!B411=Лист2!B:B), 0))</f>
        <v>652</v>
      </c>
      <c r="J411" t="str">
        <f>Table2[[#This Row],[Дата]] &amp; _xlfn.SINGLE(Table2[Территория])</f>
        <v>43966Тольятти</v>
      </c>
    </row>
    <row r="412" spans="1:10" ht="14.25" customHeight="1" x14ac:dyDescent="0.2">
      <c r="A412" s="14">
        <v>43980</v>
      </c>
      <c r="B412" s="2" t="s">
        <v>12</v>
      </c>
      <c r="C412" s="2">
        <v>14823</v>
      </c>
      <c r="D412" s="2">
        <v>1273464</v>
      </c>
      <c r="E412" s="2">
        <v>1068326.9369999999</v>
      </c>
      <c r="F412" s="3">
        <v>76299.023384615386</v>
      </c>
      <c r="G412" cm="1">
        <f t="array" ref="G412">INDEX(Лист2!C:C, MATCH(1, (Лист1!A412=Лист2!A:A) * (Лист1!B412=Лист2!B:B), 0))</f>
        <v>10</v>
      </c>
      <c r="H412" cm="1">
        <f t="array" ref="H412">INDEX(Лист2!D:D, MATCH(1, (Лист1!A412=Лист2!A:A) * (Лист1!B412=Лист2!B:B), 0))</f>
        <v>873</v>
      </c>
      <c r="I412" cm="1">
        <f t="array" ref="I412">INDEX(Лист2!E:E, MATCH(1, (Лист1!A412=Лист2!A:A) * (Лист1!B412=Лист2!B:B), 0))</f>
        <v>770</v>
      </c>
      <c r="J412" t="str">
        <f>Table2[[#This Row],[Дата]] &amp; _xlfn.SINGLE(Table2[Территория])</f>
        <v>43980Тольятти</v>
      </c>
    </row>
    <row r="413" spans="1:10" ht="14.25" customHeight="1" x14ac:dyDescent="0.2">
      <c r="A413" s="15">
        <v>43978</v>
      </c>
      <c r="B413" s="4" t="s">
        <v>13</v>
      </c>
      <c r="C413" s="4">
        <v>31257</v>
      </c>
      <c r="D413" s="4">
        <v>2924133</v>
      </c>
      <c r="E413" s="4">
        <v>2311405.017</v>
      </c>
      <c r="F413" s="5">
        <v>148582.33846153846</v>
      </c>
      <c r="G413" cm="1">
        <f t="array" ref="G413">INDEX(Лист2!C:C, MATCH(1, (Лист1!A413=Лист2!A:A) * (Лист1!B413=Лист2!B:B), 0))</f>
        <v>20</v>
      </c>
      <c r="H413" cm="1">
        <f t="array" ref="H413">INDEX(Лист2!D:D, MATCH(1, (Лист1!A413=Лист2!A:A) * (Лист1!B413=Лист2!B:B), 0))</f>
        <v>2079</v>
      </c>
      <c r="I413" cm="1">
        <f t="array" ref="I413">INDEX(Лист2!E:E, MATCH(1, (Лист1!A413=Лист2!A:A) * (Лист1!B413=Лист2!B:B), 0))</f>
        <v>1856</v>
      </c>
      <c r="J413" t="str">
        <f>Table2[[#This Row],[Дата]] &amp; _xlfn.SINGLE(Table2[Территория])</f>
        <v>43978Нижний Новгород</v>
      </c>
    </row>
    <row r="414" spans="1:10" ht="14.25" customHeight="1" x14ac:dyDescent="0.2">
      <c r="A414" s="14">
        <v>43973</v>
      </c>
      <c r="B414" s="2" t="s">
        <v>13</v>
      </c>
      <c r="C414" s="2">
        <v>38074.5</v>
      </c>
      <c r="D414" s="2">
        <v>3414180</v>
      </c>
      <c r="E414" s="2">
        <v>2805831.5209999997</v>
      </c>
      <c r="F414" s="3">
        <v>124540.74078461538</v>
      </c>
      <c r="G414" cm="1">
        <f t="array" ref="G414">INDEX(Лист2!C:C, MATCH(1, (Лист1!A414=Лист2!A:A) * (Лист1!B414=Лист2!B:B), 0))</f>
        <v>20</v>
      </c>
      <c r="H414" cm="1">
        <f t="array" ref="H414">INDEX(Лист2!D:D, MATCH(1, (Лист1!A414=Лист2!A:A) * (Лист1!B414=Лист2!B:B), 0))</f>
        <v>2306</v>
      </c>
      <c r="I414" cm="1">
        <f t="array" ref="I414">INDEX(Лист2!E:E, MATCH(1, (Лист1!A414=Лист2!A:A) * (Лист1!B414=Лист2!B:B), 0))</f>
        <v>2054</v>
      </c>
      <c r="J414" t="str">
        <f>Table2[[#This Row],[Дата]] &amp; _xlfn.SINGLE(Table2[Территория])</f>
        <v>43973Нижний Новгород</v>
      </c>
    </row>
    <row r="415" spans="1:10" ht="14.25" customHeight="1" x14ac:dyDescent="0.2">
      <c r="A415" s="15">
        <v>43983</v>
      </c>
      <c r="B415" s="4" t="s">
        <v>13</v>
      </c>
      <c r="C415" s="4">
        <v>32170.5</v>
      </c>
      <c r="D415" s="4">
        <v>3013512</v>
      </c>
      <c r="E415" s="4">
        <v>2355616.679</v>
      </c>
      <c r="F415" s="5">
        <v>219429.2774153846</v>
      </c>
      <c r="G415" cm="1">
        <f t="array" ref="G415">INDEX(Лист2!C:C, MATCH(1, (Лист1!A415=Лист2!A:A) * (Лист1!B415=Лист2!B:B), 0))</f>
        <v>20</v>
      </c>
      <c r="H415" cm="1">
        <f t="array" ref="H415">INDEX(Лист2!D:D, MATCH(1, (Лист1!A415=Лист2!A:A) * (Лист1!B415=Лист2!B:B), 0))</f>
        <v>2136</v>
      </c>
      <c r="I415" cm="1">
        <f t="array" ref="I415">INDEX(Лист2!E:E, MATCH(1, (Лист1!A415=Лист2!A:A) * (Лист1!B415=Лист2!B:B), 0))</f>
        <v>1899</v>
      </c>
      <c r="J415" t="str">
        <f>Table2[[#This Row],[Дата]] &amp; _xlfn.SINGLE(Table2[Территория])</f>
        <v>43983Нижний Новгород</v>
      </c>
    </row>
    <row r="416" spans="1:10" ht="14.25" customHeight="1" x14ac:dyDescent="0.2">
      <c r="A416" s="14">
        <v>43962</v>
      </c>
      <c r="B416" s="2" t="s">
        <v>13</v>
      </c>
      <c r="C416" s="2">
        <v>42397.5</v>
      </c>
      <c r="D416" s="2">
        <v>3911979</v>
      </c>
      <c r="E416" s="2">
        <v>3086459.8370000003</v>
      </c>
      <c r="F416" s="3">
        <v>164514.63076923075</v>
      </c>
      <c r="G416" cm="1">
        <f t="array" ref="G416">INDEX(Лист2!C:C, MATCH(1, (Лист1!A416=Лист2!A:A) * (Лист1!B416=Лист2!B:B), 0))</f>
        <v>19</v>
      </c>
      <c r="H416" cm="1">
        <f t="array" ref="H416">INDEX(Лист2!D:D, MATCH(1, (Лист1!A416=Лист2!A:A) * (Лист1!B416=Лист2!B:B), 0))</f>
        <v>2530</v>
      </c>
      <c r="I416" cm="1">
        <f t="array" ref="I416">INDEX(Лист2!E:E, MATCH(1, (Лист1!A416=Лист2!A:A) * (Лист1!B416=Лист2!B:B), 0))</f>
        <v>2270</v>
      </c>
      <c r="J416" t="str">
        <f>Table2[[#This Row],[Дата]] &amp; _xlfn.SINGLE(Table2[Территория])</f>
        <v>43962Нижний Новгород</v>
      </c>
    </row>
    <row r="417" spans="1:10" ht="14.25" customHeight="1" x14ac:dyDescent="0.2">
      <c r="A417" s="15">
        <v>43969</v>
      </c>
      <c r="B417" s="4" t="s">
        <v>13</v>
      </c>
      <c r="C417" s="4">
        <v>28668</v>
      </c>
      <c r="D417" s="4">
        <v>2588148</v>
      </c>
      <c r="E417" s="4">
        <v>2042294.1669999999</v>
      </c>
      <c r="F417" s="5">
        <v>160977.42935384615</v>
      </c>
      <c r="G417" cm="1">
        <f t="array" ref="G417">INDEX(Лист2!C:C, MATCH(1, (Лист1!A417=Лист2!A:A) * (Лист1!B417=Лист2!B:B), 0))</f>
        <v>19</v>
      </c>
      <c r="H417" cm="1">
        <f t="array" ref="H417">INDEX(Лист2!D:D, MATCH(1, (Лист1!A417=Лист2!A:A) * (Лист1!B417=Лист2!B:B), 0))</f>
        <v>1858</v>
      </c>
      <c r="I417" cm="1">
        <f t="array" ref="I417">INDEX(Лист2!E:E, MATCH(1, (Лист1!A417=Лист2!A:A) * (Лист1!B417=Лист2!B:B), 0))</f>
        <v>1648</v>
      </c>
      <c r="J417" t="str">
        <f>Table2[[#This Row],[Дата]] &amp; _xlfn.SINGLE(Table2[Территория])</f>
        <v>43969Нижний Новгород</v>
      </c>
    </row>
    <row r="418" spans="1:10" ht="14.25" customHeight="1" x14ac:dyDescent="0.2">
      <c r="A418" s="14">
        <v>43965</v>
      </c>
      <c r="B418" s="2" t="s">
        <v>13</v>
      </c>
      <c r="C418" s="2">
        <v>27411</v>
      </c>
      <c r="D418" s="2">
        <v>2441520</v>
      </c>
      <c r="E418" s="2">
        <v>1933378.3459999997</v>
      </c>
      <c r="F418" s="3">
        <v>141658.27661538462</v>
      </c>
      <c r="G418" cm="1">
        <f t="array" ref="G418">INDEX(Лист2!C:C, MATCH(1, (Лист1!A418=Лист2!A:A) * (Лист1!B418=Лист2!B:B), 0))</f>
        <v>19</v>
      </c>
      <c r="H418" cm="1">
        <f t="array" ref="H418">INDEX(Лист2!D:D, MATCH(1, (Лист1!A418=Лист2!A:A) * (Лист1!B418=Лист2!B:B), 0))</f>
        <v>1675</v>
      </c>
      <c r="I418" cm="1">
        <f t="array" ref="I418">INDEX(Лист2!E:E, MATCH(1, (Лист1!A418=Лист2!A:A) * (Лист1!B418=Лист2!B:B), 0))</f>
        <v>1475</v>
      </c>
      <c r="J418" t="str">
        <f>Table2[[#This Row],[Дата]] &amp; _xlfn.SINGLE(Table2[Территория])</f>
        <v>43965Нижний Новгород</v>
      </c>
    </row>
    <row r="419" spans="1:10" ht="14.25" customHeight="1" x14ac:dyDescent="0.2">
      <c r="A419" s="15">
        <v>43966</v>
      </c>
      <c r="B419" s="4" t="s">
        <v>13</v>
      </c>
      <c r="C419" s="4">
        <v>32854.5</v>
      </c>
      <c r="D419" s="4">
        <v>2949078</v>
      </c>
      <c r="E419" s="4">
        <v>2391958.463</v>
      </c>
      <c r="F419" s="5">
        <v>129383.86666153846</v>
      </c>
      <c r="G419" cm="1">
        <f t="array" ref="G419">INDEX(Лист2!C:C, MATCH(1, (Лист1!A419=Лист2!A:A) * (Лист1!B419=Лист2!B:B), 0))</f>
        <v>19</v>
      </c>
      <c r="H419" cm="1">
        <f t="array" ref="H419">INDEX(Лист2!D:D, MATCH(1, (Лист1!A419=Лист2!A:A) * (Лист1!B419=Лист2!B:B), 0))</f>
        <v>1940</v>
      </c>
      <c r="I419" cm="1">
        <f t="array" ref="I419">INDEX(Лист2!E:E, MATCH(1, (Лист1!A419=Лист2!A:A) * (Лист1!B419=Лист2!B:B), 0))</f>
        <v>1715</v>
      </c>
      <c r="J419" t="str">
        <f>Table2[[#This Row],[Дата]] &amp; _xlfn.SINGLE(Table2[Территория])</f>
        <v>43966Нижний Новгород</v>
      </c>
    </row>
    <row r="420" spans="1:10" ht="14.25" customHeight="1" x14ac:dyDescent="0.2">
      <c r="A420" s="14">
        <v>43980</v>
      </c>
      <c r="B420" s="2" t="s">
        <v>13</v>
      </c>
      <c r="C420" s="2">
        <v>35346</v>
      </c>
      <c r="D420" s="2">
        <v>3258054</v>
      </c>
      <c r="E420" s="2">
        <v>2595610.66</v>
      </c>
      <c r="F420" s="3">
        <v>195198.78461538462</v>
      </c>
      <c r="G420" cm="1">
        <f t="array" ref="G420">INDEX(Лист2!C:C, MATCH(1, (Лист1!A420=Лист2!A:A) * (Лист1!B420=Лист2!B:B), 0))</f>
        <v>20</v>
      </c>
      <c r="H420" cm="1">
        <f t="array" ref="H420">INDEX(Лист2!D:D, MATCH(1, (Лист1!A420=Лист2!A:A) * (Лист1!B420=Лист2!B:B), 0))</f>
        <v>2249</v>
      </c>
      <c r="I420" cm="1">
        <f t="array" ref="I420">INDEX(Лист2!E:E, MATCH(1, (Лист1!A420=Лист2!A:A) * (Лист1!B420=Лист2!B:B), 0))</f>
        <v>2000</v>
      </c>
      <c r="J420" t="str">
        <f>Table2[[#This Row],[Дата]] &amp; _xlfn.SINGLE(Table2[Территория])</f>
        <v>43980Нижний Новгород</v>
      </c>
    </row>
    <row r="421" spans="1:10" ht="14.25" customHeight="1" x14ac:dyDescent="0.2">
      <c r="A421" s="15">
        <v>43978</v>
      </c>
      <c r="B421" s="4" t="s">
        <v>14</v>
      </c>
      <c r="C421" s="4">
        <v>286558.5</v>
      </c>
      <c r="D421" s="4">
        <v>29256993</v>
      </c>
      <c r="E421" s="4">
        <v>21169527.457000002</v>
      </c>
      <c r="F421" s="5">
        <v>646741.28130000003</v>
      </c>
      <c r="G421" cm="1">
        <f t="array" ref="G421">INDEX(Лист2!C:C, MATCH(1, (Лист1!A421=Лист2!A:A) * (Лист1!B421=Лист2!B:B), 0))</f>
        <v>129</v>
      </c>
      <c r="H421" cm="1">
        <f t="array" ref="H421">INDEX(Лист2!D:D, MATCH(1, (Лист1!A421=Лист2!A:A) * (Лист1!B421=Лист2!B:B), 0))</f>
        <v>17115</v>
      </c>
      <c r="I421" cm="1">
        <f t="array" ref="I421">INDEX(Лист2!E:E, MATCH(1, (Лист1!A421=Лист2!A:A) * (Лист1!B421=Лист2!B:B), 0))</f>
        <v>15962</v>
      </c>
      <c r="J421" t="str">
        <f>Table2[[#This Row],[Дата]] &amp; _xlfn.SINGLE(Table2[Территория])</f>
        <v>43978Санкт-Петербург Юг</v>
      </c>
    </row>
    <row r="422" spans="1:10" ht="14.25" customHeight="1" x14ac:dyDescent="0.2">
      <c r="A422" s="14">
        <v>43973</v>
      </c>
      <c r="B422" s="2" t="s">
        <v>14</v>
      </c>
      <c r="C422" s="2">
        <v>304092</v>
      </c>
      <c r="D422" s="2">
        <v>29465769</v>
      </c>
      <c r="E422" s="2">
        <v>22276452.264999997</v>
      </c>
      <c r="F422" s="3">
        <v>570447.6369538462</v>
      </c>
      <c r="G422" cm="1">
        <f t="array" ref="G422">INDEX(Лист2!C:C, MATCH(1, (Лист1!A422=Лист2!A:A) * (Лист1!B422=Лист2!B:B), 0))</f>
        <v>129</v>
      </c>
      <c r="H422" cm="1">
        <f t="array" ref="H422">INDEX(Лист2!D:D, MATCH(1, (Лист1!A422=Лист2!A:A) * (Лист1!B422=Лист2!B:B), 0))</f>
        <v>17088</v>
      </c>
      <c r="I422" cm="1">
        <f t="array" ref="I422">INDEX(Лист2!E:E, MATCH(1, (Лист1!A422=Лист2!A:A) * (Лист1!B422=Лист2!B:B), 0))</f>
        <v>15804</v>
      </c>
      <c r="J422" t="str">
        <f>Table2[[#This Row],[Дата]] &amp; _xlfn.SINGLE(Table2[Территория])</f>
        <v>43973Санкт-Петербург Юг</v>
      </c>
    </row>
    <row r="423" spans="1:10" ht="14.25" customHeight="1" x14ac:dyDescent="0.2">
      <c r="A423" s="15">
        <v>43983</v>
      </c>
      <c r="B423" s="4" t="s">
        <v>14</v>
      </c>
      <c r="C423" s="4">
        <v>272926.5</v>
      </c>
      <c r="D423" s="4">
        <v>27770092.5</v>
      </c>
      <c r="E423" s="4">
        <v>20952913.508000001</v>
      </c>
      <c r="F423" s="5">
        <v>872904.40428461542</v>
      </c>
      <c r="G423" cm="1">
        <f t="array" ref="G423">INDEX(Лист2!C:C, MATCH(1, (Лист1!A423=Лист2!A:A) * (Лист1!B423=Лист2!B:B), 0))</f>
        <v>128</v>
      </c>
      <c r="H423" cm="1">
        <f t="array" ref="H423">INDEX(Лист2!D:D, MATCH(1, (Лист1!A423=Лист2!A:A) * (Лист1!B423=Лист2!B:B), 0))</f>
        <v>16285</v>
      </c>
      <c r="I423" cm="1">
        <f t="array" ref="I423">INDEX(Лист2!E:E, MATCH(1, (Лист1!A423=Лист2!A:A) * (Лист1!B423=Лист2!B:B), 0))</f>
        <v>15130</v>
      </c>
      <c r="J423" t="str">
        <f>Table2[[#This Row],[Дата]] &amp; _xlfn.SINGLE(Table2[Территория])</f>
        <v>43983Санкт-Петербург Юг</v>
      </c>
    </row>
    <row r="424" spans="1:10" ht="14.25" customHeight="1" x14ac:dyDescent="0.2">
      <c r="A424" s="14">
        <v>43962</v>
      </c>
      <c r="B424" s="2" t="s">
        <v>14</v>
      </c>
      <c r="C424" s="2">
        <v>237099</v>
      </c>
      <c r="D424" s="2">
        <v>24628233.223949999</v>
      </c>
      <c r="E424" s="2">
        <v>17679930.469999999</v>
      </c>
      <c r="F424" s="3">
        <v>622499.33031538466</v>
      </c>
      <c r="G424" cm="1">
        <f t="array" ref="G424">INDEX(Лист2!C:C, MATCH(1, (Лист1!A424=Лист2!A:A) * (Лист1!B424=Лист2!B:B), 0))</f>
        <v>129</v>
      </c>
      <c r="H424" cm="1">
        <f t="array" ref="H424">INDEX(Лист2!D:D, MATCH(1, (Лист1!A424=Лист2!A:A) * (Лист1!B424=Лист2!B:B), 0))</f>
        <v>14043</v>
      </c>
      <c r="I424" cm="1">
        <f t="array" ref="I424">INDEX(Лист2!E:E, MATCH(1, (Лист1!A424=Лист2!A:A) * (Лист1!B424=Лист2!B:B), 0))</f>
        <v>13167</v>
      </c>
      <c r="J424" t="str">
        <f>Table2[[#This Row],[Дата]] &amp; _xlfn.SINGLE(Table2[Территория])</f>
        <v>43962Санкт-Петербург Юг</v>
      </c>
    </row>
    <row r="425" spans="1:10" ht="14.25" customHeight="1" x14ac:dyDescent="0.2">
      <c r="A425" s="15">
        <v>43969</v>
      </c>
      <c r="B425" s="4" t="s">
        <v>14</v>
      </c>
      <c r="C425" s="4">
        <v>273900</v>
      </c>
      <c r="D425" s="4">
        <v>27535284.147600003</v>
      </c>
      <c r="E425" s="4">
        <v>19680985.969000001</v>
      </c>
      <c r="F425" s="5">
        <v>764540.58792307694</v>
      </c>
      <c r="G425" cm="1">
        <f t="array" ref="G425">INDEX(Лист2!C:C, MATCH(1, (Лист1!A425=Лист2!A:A) * (Лист1!B425=Лист2!B:B), 0))</f>
        <v>129</v>
      </c>
      <c r="H425" cm="1">
        <f t="array" ref="H425">INDEX(Лист2!D:D, MATCH(1, (Лист1!A425=Лист2!A:A) * (Лист1!B425=Лист2!B:B), 0))</f>
        <v>16110</v>
      </c>
      <c r="I425" cm="1">
        <f t="array" ref="I425">INDEX(Лист2!E:E, MATCH(1, (Лист1!A425=Лист2!A:A) * (Лист1!B425=Лист2!B:B), 0))</f>
        <v>14992</v>
      </c>
      <c r="J425" t="str">
        <f>Table2[[#This Row],[Дата]] &amp; _xlfn.SINGLE(Table2[Территория])</f>
        <v>43969Санкт-Петербург Юг</v>
      </c>
    </row>
    <row r="426" spans="1:10" ht="14.25" customHeight="1" x14ac:dyDescent="0.2">
      <c r="A426" s="14">
        <v>43965</v>
      </c>
      <c r="B426" s="2" t="s">
        <v>14</v>
      </c>
      <c r="C426" s="2">
        <v>274059</v>
      </c>
      <c r="D426" s="2">
        <v>28181292</v>
      </c>
      <c r="E426" s="2">
        <v>20493717.226</v>
      </c>
      <c r="F426" s="3">
        <v>806120.19333076919</v>
      </c>
      <c r="G426" cm="1">
        <f t="array" ref="G426">INDEX(Лист2!C:C, MATCH(1, (Лист1!A426=Лист2!A:A) * (Лист1!B426=Лист2!B:B), 0))</f>
        <v>129</v>
      </c>
      <c r="H426" cm="1">
        <f t="array" ref="H426">INDEX(Лист2!D:D, MATCH(1, (Лист1!A426=Лист2!A:A) * (Лист1!B426=Лист2!B:B), 0))</f>
        <v>15804</v>
      </c>
      <c r="I426" cm="1">
        <f t="array" ref="I426">INDEX(Лист2!E:E, MATCH(1, (Лист1!A426=Лист2!A:A) * (Лист1!B426=Лист2!B:B), 0))</f>
        <v>14738</v>
      </c>
      <c r="J426" t="str">
        <f>Table2[[#This Row],[Дата]] &amp; _xlfn.SINGLE(Table2[Территория])</f>
        <v>43965Санкт-Петербург Юг</v>
      </c>
    </row>
    <row r="427" spans="1:10" ht="14.25" customHeight="1" x14ac:dyDescent="0.2">
      <c r="A427" s="15">
        <v>43966</v>
      </c>
      <c r="B427" s="4" t="s">
        <v>14</v>
      </c>
      <c r="C427" s="4">
        <v>318816</v>
      </c>
      <c r="D427" s="4">
        <v>32354331</v>
      </c>
      <c r="E427" s="4">
        <v>23895072.432</v>
      </c>
      <c r="F427" s="5">
        <v>616932.92353846144</v>
      </c>
      <c r="G427" cm="1">
        <f t="array" ref="G427">INDEX(Лист2!C:C, MATCH(1, (Лист1!A427=Лист2!A:A) * (Лист1!B427=Лист2!B:B), 0))</f>
        <v>129</v>
      </c>
      <c r="H427" cm="1">
        <f t="array" ref="H427">INDEX(Лист2!D:D, MATCH(1, (Лист1!A427=Лист2!A:A) * (Лист1!B427=Лист2!B:B), 0))</f>
        <v>17808</v>
      </c>
      <c r="I427" cm="1">
        <f t="array" ref="I427">INDEX(Лист2!E:E, MATCH(1, (Лист1!A427=Лист2!A:A) * (Лист1!B427=Лист2!B:B), 0))</f>
        <v>16486</v>
      </c>
      <c r="J427" t="str">
        <f>Table2[[#This Row],[Дата]] &amp; _xlfn.SINGLE(Table2[Территория])</f>
        <v>43966Санкт-Петербург Юг</v>
      </c>
    </row>
    <row r="428" spans="1:10" ht="14.25" customHeight="1" x14ac:dyDescent="0.2">
      <c r="A428" s="14">
        <v>43978</v>
      </c>
      <c r="B428" s="2" t="s">
        <v>15</v>
      </c>
      <c r="C428" s="2">
        <v>370012.5</v>
      </c>
      <c r="D428" s="2">
        <v>39034861.5</v>
      </c>
      <c r="E428" s="2">
        <v>28040467.216000002</v>
      </c>
      <c r="F428" s="3">
        <v>681486.56664615381</v>
      </c>
      <c r="G428" cm="1">
        <f t="array" ref="G428">INDEX(Лист2!C:C, MATCH(1, (Лист1!A428=Лист2!A:A) * (Лист1!B428=Лист2!B:B), 0))</f>
        <v>124</v>
      </c>
      <c r="H428" cm="1">
        <f t="array" ref="H428">INDEX(Лист2!D:D, MATCH(1, (Лист1!A428=Лист2!A:A) * (Лист1!B428=Лист2!B:B), 0))</f>
        <v>21384</v>
      </c>
      <c r="I428" cm="1">
        <f t="array" ref="I428">INDEX(Лист2!E:E, MATCH(1, (Лист1!A428=Лист2!A:A) * (Лист1!B428=Лист2!B:B), 0))</f>
        <v>19897</v>
      </c>
      <c r="J428" t="str">
        <f>Table2[[#This Row],[Дата]] &amp; _xlfn.SINGLE(Table2[Территория])</f>
        <v>43978Санкт-Петербург Север</v>
      </c>
    </row>
    <row r="429" spans="1:10" ht="14.25" customHeight="1" x14ac:dyDescent="0.2">
      <c r="A429" s="15">
        <v>43973</v>
      </c>
      <c r="B429" s="4" t="s">
        <v>15</v>
      </c>
      <c r="C429" s="4">
        <v>393018</v>
      </c>
      <c r="D429" s="4">
        <v>39498373.5</v>
      </c>
      <c r="E429" s="4">
        <v>29683782.432999995</v>
      </c>
      <c r="F429" s="5">
        <v>636230.32011538453</v>
      </c>
      <c r="G429" cm="1">
        <f t="array" ref="G429">INDEX(Лист2!C:C, MATCH(1, (Лист1!A429=Лист2!A:A) * (Лист1!B429=Лист2!B:B), 0))</f>
        <v>125</v>
      </c>
      <c r="H429" cm="1">
        <f t="array" ref="H429">INDEX(Лист2!D:D, MATCH(1, (Лист1!A429=Лист2!A:A) * (Лист1!B429=Лист2!B:B), 0))</f>
        <v>21427</v>
      </c>
      <c r="I429" cm="1">
        <f t="array" ref="I429">INDEX(Лист2!E:E, MATCH(1, (Лист1!A429=Лист2!A:A) * (Лист1!B429=Лист2!B:B), 0))</f>
        <v>19799</v>
      </c>
      <c r="J429" t="str">
        <f>Table2[[#This Row],[Дата]] &amp; _xlfn.SINGLE(Table2[Территория])</f>
        <v>43973Санкт-Петербург Север</v>
      </c>
    </row>
    <row r="430" spans="1:10" ht="14.25" customHeight="1" x14ac:dyDescent="0.2">
      <c r="A430" s="14">
        <v>43983</v>
      </c>
      <c r="B430" s="2" t="s">
        <v>15</v>
      </c>
      <c r="C430" s="2">
        <v>349699.5</v>
      </c>
      <c r="D430" s="2">
        <v>37257840.18135</v>
      </c>
      <c r="E430" s="2">
        <v>27640203.134</v>
      </c>
      <c r="F430" s="3">
        <v>744856.58547692304</v>
      </c>
      <c r="G430" cm="1">
        <f t="array" ref="G430">INDEX(Лист2!C:C, MATCH(1, (Лист1!A430=Лист2!A:A) * (Лист1!B430=Лист2!B:B), 0))</f>
        <v>123</v>
      </c>
      <c r="H430" cm="1">
        <f t="array" ref="H430">INDEX(Лист2!D:D, MATCH(1, (Лист1!A430=Лист2!A:A) * (Лист1!B430=Лист2!B:B), 0))</f>
        <v>20325</v>
      </c>
      <c r="I430" cm="1">
        <f t="array" ref="I430">INDEX(Лист2!E:E, MATCH(1, (Лист1!A430=Лист2!A:A) * (Лист1!B430=Лист2!B:B), 0))</f>
        <v>18935</v>
      </c>
      <c r="J430" t="str">
        <f>Table2[[#This Row],[Дата]] &amp; _xlfn.SINGLE(Table2[Территория])</f>
        <v>43983Санкт-Петербург Север</v>
      </c>
    </row>
    <row r="431" spans="1:10" ht="14.25" customHeight="1" x14ac:dyDescent="0.2">
      <c r="A431" s="15">
        <v>43962</v>
      </c>
      <c r="B431" s="4" t="s">
        <v>15</v>
      </c>
      <c r="C431" s="4">
        <v>318565.5</v>
      </c>
      <c r="D431" s="4">
        <v>33781581</v>
      </c>
      <c r="E431" s="4">
        <v>24232690.171</v>
      </c>
      <c r="F431" s="5">
        <v>605833.76570769225</v>
      </c>
      <c r="G431" cm="1">
        <f t="array" ref="G431">INDEX(Лист2!C:C, MATCH(1, (Лист1!A431=Лист2!A:A) * (Лист1!B431=Лист2!B:B), 0))</f>
        <v>125</v>
      </c>
      <c r="H431" cm="1">
        <f t="array" ref="H431">INDEX(Лист2!D:D, MATCH(1, (Лист1!A431=Лист2!A:A) * (Лист1!B431=Лист2!B:B), 0))</f>
        <v>18066</v>
      </c>
      <c r="I431" cm="1">
        <f t="array" ref="I431">INDEX(Лист2!E:E, MATCH(1, (Лист1!A431=Лист2!A:A) * (Лист1!B431=Лист2!B:B), 0))</f>
        <v>16883</v>
      </c>
      <c r="J431" t="str">
        <f>Table2[[#This Row],[Дата]] &amp; _xlfn.SINGLE(Table2[Территория])</f>
        <v>43962Санкт-Петербург Север</v>
      </c>
    </row>
    <row r="432" spans="1:10" ht="14.25" customHeight="1" x14ac:dyDescent="0.2">
      <c r="A432" s="14">
        <v>43980</v>
      </c>
      <c r="B432" s="2" t="s">
        <v>14</v>
      </c>
      <c r="C432" s="2">
        <v>422965.5</v>
      </c>
      <c r="D432" s="2">
        <v>41767140.105000004</v>
      </c>
      <c r="E432" s="2">
        <v>32361318.846999999</v>
      </c>
      <c r="F432" s="3">
        <v>525087.91538461542</v>
      </c>
      <c r="G432" cm="1">
        <f t="array" ref="G432">INDEX(Лист2!C:C, MATCH(1, (Лист1!A432=Лист2!A:A) * (Лист1!B432=Лист2!B:B), 0))</f>
        <v>129</v>
      </c>
      <c r="H432" cm="1">
        <f t="array" ref="H432">INDEX(Лист2!D:D, MATCH(1, (Лист1!A432=Лист2!A:A) * (Лист1!B432=Лист2!B:B), 0))</f>
        <v>22403</v>
      </c>
      <c r="I432" cm="1">
        <f t="array" ref="I432">INDEX(Лист2!E:E, MATCH(1, (Лист1!A432=Лист2!A:A) * (Лист1!B432=Лист2!B:B), 0))</f>
        <v>20676</v>
      </c>
      <c r="J432" t="str">
        <f>Table2[[#This Row],[Дата]] &amp; _xlfn.SINGLE(Table2[Территория])</f>
        <v>43980Санкт-Петербург Юг</v>
      </c>
    </row>
    <row r="433" spans="1:10" ht="14.25" customHeight="1" x14ac:dyDescent="0.2">
      <c r="A433" s="15">
        <v>43969</v>
      </c>
      <c r="B433" s="4" t="s">
        <v>15</v>
      </c>
      <c r="C433" s="4">
        <v>355081.5</v>
      </c>
      <c r="D433" s="4">
        <v>36876888</v>
      </c>
      <c r="E433" s="4">
        <v>26228948.559</v>
      </c>
      <c r="F433" s="5">
        <v>898617.75030769221</v>
      </c>
      <c r="G433" cm="1">
        <f t="array" ref="G433">INDEX(Лист2!C:C, MATCH(1, (Лист1!A433=Лист2!A:A) * (Лист1!B433=Лист2!B:B), 0))</f>
        <v>125</v>
      </c>
      <c r="H433" cm="1">
        <f t="array" ref="H433">INDEX(Лист2!D:D, MATCH(1, (Лист1!A433=Лист2!A:A) * (Лист1!B433=Лист2!B:B), 0))</f>
        <v>20449</v>
      </c>
      <c r="I433" cm="1">
        <f t="array" ref="I433">INDEX(Лист2!E:E, MATCH(1, (Лист1!A433=Лист2!A:A) * (Лист1!B433=Лист2!B:B), 0))</f>
        <v>19060</v>
      </c>
      <c r="J433" t="str">
        <f>Table2[[#This Row],[Дата]] &amp; _xlfn.SINGLE(Table2[Территория])</f>
        <v>43969Санкт-Петербург Север</v>
      </c>
    </row>
    <row r="434" spans="1:10" ht="14.25" customHeight="1" x14ac:dyDescent="0.2">
      <c r="A434" s="14">
        <v>43965</v>
      </c>
      <c r="B434" s="2" t="s">
        <v>15</v>
      </c>
      <c r="C434" s="2">
        <v>358387.5</v>
      </c>
      <c r="D434" s="2">
        <v>37963150.5</v>
      </c>
      <c r="E434" s="2">
        <v>27483828.208999999</v>
      </c>
      <c r="F434" s="3">
        <v>506964.83088461537</v>
      </c>
      <c r="G434" cm="1">
        <f t="array" ref="G434">INDEX(Лист2!C:C, MATCH(1, (Лист1!A434=Лист2!A:A) * (Лист1!B434=Лист2!B:B), 0))</f>
        <v>125</v>
      </c>
      <c r="H434" cm="1">
        <f t="array" ref="H434">INDEX(Лист2!D:D, MATCH(1, (Лист1!A434=Лист2!A:A) * (Лист1!B434=Лист2!B:B), 0))</f>
        <v>20247</v>
      </c>
      <c r="I434" cm="1">
        <f t="array" ref="I434">INDEX(Лист2!E:E, MATCH(1, (Лист1!A434=Лист2!A:A) * (Лист1!B434=Лист2!B:B), 0))</f>
        <v>18812</v>
      </c>
      <c r="J434" t="str">
        <f>Table2[[#This Row],[Дата]] &amp; _xlfn.SINGLE(Table2[Территория])</f>
        <v>43965Санкт-Петербург Север</v>
      </c>
    </row>
    <row r="435" spans="1:10" ht="14.25" customHeight="1" x14ac:dyDescent="0.2">
      <c r="A435" s="15">
        <v>43966</v>
      </c>
      <c r="B435" s="4" t="s">
        <v>15</v>
      </c>
      <c r="C435" s="4">
        <v>403261.5</v>
      </c>
      <c r="D435" s="4">
        <v>42271377</v>
      </c>
      <c r="E435" s="4">
        <v>31105053.390999999</v>
      </c>
      <c r="F435" s="5">
        <v>571050.76427692303</v>
      </c>
      <c r="G435" cm="1">
        <f t="array" ref="G435">INDEX(Лист2!C:C, MATCH(1, (Лист1!A435=Лист2!A:A) * (Лист1!B435=Лист2!B:B), 0))</f>
        <v>125</v>
      </c>
      <c r="H435" cm="1">
        <f t="array" ref="H435">INDEX(Лист2!D:D, MATCH(1, (Лист1!A435=Лист2!A:A) * (Лист1!B435=Лист2!B:B), 0))</f>
        <v>21862</v>
      </c>
      <c r="I435" cm="1">
        <f t="array" ref="I435">INDEX(Лист2!E:E, MATCH(1, (Лист1!A435=Лист2!A:A) * (Лист1!B435=Лист2!B:B), 0))</f>
        <v>20235</v>
      </c>
      <c r="J435" t="str">
        <f>Table2[[#This Row],[Дата]] &amp; _xlfn.SINGLE(Table2[Территория])</f>
        <v>43966Санкт-Петербург Север</v>
      </c>
    </row>
    <row r="436" spans="1:10" ht="14.25" customHeight="1" x14ac:dyDescent="0.2">
      <c r="A436" s="14">
        <v>43978</v>
      </c>
      <c r="B436" s="2" t="s">
        <v>16</v>
      </c>
      <c r="C436" s="2">
        <v>69010.5</v>
      </c>
      <c r="D436" s="2">
        <v>5985894</v>
      </c>
      <c r="E436" s="2">
        <v>4624968.49</v>
      </c>
      <c r="F436" s="3">
        <v>168769.33384615384</v>
      </c>
      <c r="G436" cm="1">
        <f t="array" ref="G436">INDEX(Лист2!C:C, MATCH(1, (Лист1!A436=Лист2!A:A) * (Лист1!B436=Лист2!B:B), 0))</f>
        <v>36</v>
      </c>
      <c r="H436" cm="1">
        <f t="array" ref="H436">INDEX(Лист2!D:D, MATCH(1, (Лист1!A436=Лист2!A:A) * (Лист1!B436=Лист2!B:B), 0))</f>
        <v>4951</v>
      </c>
      <c r="I436" cm="1">
        <f t="array" ref="I436">INDEX(Лист2!E:E, MATCH(1, (Лист1!A436=Лист2!A:A) * (Лист1!B436=Лист2!B:B), 0))</f>
        <v>4584</v>
      </c>
      <c r="J436" t="str">
        <f>Table2[[#This Row],[Дата]] &amp; _xlfn.SINGLE(Table2[Территория])</f>
        <v>43978Волгоград</v>
      </c>
    </row>
    <row r="437" spans="1:10" ht="14.25" customHeight="1" x14ac:dyDescent="0.2">
      <c r="A437" s="15">
        <v>43973</v>
      </c>
      <c r="B437" s="4" t="s">
        <v>16</v>
      </c>
      <c r="C437" s="4">
        <v>75820.5</v>
      </c>
      <c r="D437" s="4">
        <v>5943489</v>
      </c>
      <c r="E437" s="4">
        <v>5046963.6720000003</v>
      </c>
      <c r="F437" s="5">
        <v>196334.07284615384</v>
      </c>
      <c r="G437" cm="1">
        <f t="array" ref="G437">INDEX(Лист2!C:C, MATCH(1, (Лист1!A437=Лист2!A:A) * (Лист1!B437=Лист2!B:B), 0))</f>
        <v>36</v>
      </c>
      <c r="H437" cm="1">
        <f t="array" ref="H437">INDEX(Лист2!D:D, MATCH(1, (Лист1!A437=Лист2!A:A) * (Лист1!B437=Лист2!B:B), 0))</f>
        <v>4857</v>
      </c>
      <c r="I437" cm="1">
        <f t="array" ref="I437">INDEX(Лист2!E:E, MATCH(1, (Лист1!A437=Лист2!A:A) * (Лист1!B437=Лист2!B:B), 0))</f>
        <v>4456</v>
      </c>
      <c r="J437" t="str">
        <f>Table2[[#This Row],[Дата]] &amp; _xlfn.SINGLE(Table2[Территория])</f>
        <v>43973Волгоград</v>
      </c>
    </row>
    <row r="438" spans="1:10" ht="14.25" customHeight="1" x14ac:dyDescent="0.2">
      <c r="A438" s="14">
        <v>43983</v>
      </c>
      <c r="B438" s="2" t="s">
        <v>16</v>
      </c>
      <c r="C438" s="2">
        <v>64740</v>
      </c>
      <c r="D438" s="2">
        <v>5800290</v>
      </c>
      <c r="E438" s="2">
        <v>4332158.4330000002</v>
      </c>
      <c r="F438" s="3">
        <v>205428.24997692305</v>
      </c>
      <c r="G438" cm="1">
        <f t="array" ref="G438">INDEX(Лист2!C:C, MATCH(1, (Лист1!A438=Лист2!A:A) * (Лист1!B438=Лист2!B:B), 0))</f>
        <v>37</v>
      </c>
      <c r="H438" cm="1">
        <f t="array" ref="H438">INDEX(Лист2!D:D, MATCH(1, (Лист1!A438=Лист2!A:A) * (Лист1!B438=Лист2!B:B), 0))</f>
        <v>4722</v>
      </c>
      <c r="I438" cm="1">
        <f t="array" ref="I438">INDEX(Лист2!E:E, MATCH(1, (Лист1!A438=Лист2!A:A) * (Лист1!B438=Лист2!B:B), 0))</f>
        <v>4352</v>
      </c>
      <c r="J438" t="str">
        <f>Table2[[#This Row],[Дата]] &amp; _xlfn.SINGLE(Table2[Территория])</f>
        <v>43983Волгоград</v>
      </c>
    </row>
    <row r="439" spans="1:10" ht="14.25" customHeight="1" x14ac:dyDescent="0.2">
      <c r="A439" s="15">
        <v>43962</v>
      </c>
      <c r="B439" s="4" t="s">
        <v>16</v>
      </c>
      <c r="C439" s="4">
        <v>59574</v>
      </c>
      <c r="D439" s="4">
        <v>5178169.5</v>
      </c>
      <c r="E439" s="4">
        <v>3929032.2650000001</v>
      </c>
      <c r="F439" s="5">
        <v>208822.33076923079</v>
      </c>
      <c r="G439" cm="1">
        <f t="array" ref="G439">INDEX(Лист2!C:C, MATCH(1, (Лист1!A439=Лист2!A:A) * (Лист1!B439=Лист2!B:B), 0))</f>
        <v>36</v>
      </c>
      <c r="H439" cm="1">
        <f t="array" ref="H439">INDEX(Лист2!D:D, MATCH(1, (Лист1!A439=Лист2!A:A) * (Лист1!B439=Лист2!B:B), 0))</f>
        <v>4150</v>
      </c>
      <c r="I439" cm="1">
        <f t="array" ref="I439">INDEX(Лист2!E:E, MATCH(1, (Лист1!A439=Лист2!A:A) * (Лист1!B439=Лист2!B:B), 0))</f>
        <v>3838</v>
      </c>
      <c r="J439" t="str">
        <f>Table2[[#This Row],[Дата]] &amp; _xlfn.SINGLE(Table2[Территория])</f>
        <v>43962Волгоград</v>
      </c>
    </row>
    <row r="440" spans="1:10" ht="14.25" customHeight="1" x14ac:dyDescent="0.2">
      <c r="A440" s="14">
        <v>43980</v>
      </c>
      <c r="B440" s="2" t="s">
        <v>15</v>
      </c>
      <c r="C440" s="2">
        <v>524481</v>
      </c>
      <c r="D440" s="2">
        <v>54172029</v>
      </c>
      <c r="E440" s="2">
        <v>41382275.210999995</v>
      </c>
      <c r="F440" s="3">
        <v>512623.0388076923</v>
      </c>
      <c r="G440" cm="1">
        <f t="array" ref="G440">INDEX(Лист2!C:C, MATCH(1, (Лист1!A440=Лист2!A:A) * (Лист1!B440=Лист2!B:B), 0))</f>
        <v>124</v>
      </c>
      <c r="H440" cm="1">
        <f t="array" ref="H440">INDEX(Лист2!D:D, MATCH(1, (Лист1!A440=Лист2!A:A) * (Лист1!B440=Лист2!B:B), 0))</f>
        <v>25828</v>
      </c>
      <c r="I440" cm="1">
        <f t="array" ref="I440">INDEX(Лист2!E:E, MATCH(1, (Лист1!A440=Лист2!A:A) * (Лист1!B440=Лист2!B:B), 0))</f>
        <v>23974</v>
      </c>
      <c r="J440" t="str">
        <f>Table2[[#This Row],[Дата]] &amp; _xlfn.SINGLE(Table2[Территория])</f>
        <v>43980Санкт-Петербург Север</v>
      </c>
    </row>
    <row r="441" spans="1:10" ht="14.25" customHeight="1" x14ac:dyDescent="0.2">
      <c r="A441" s="15">
        <v>43969</v>
      </c>
      <c r="B441" s="4" t="s">
        <v>16</v>
      </c>
      <c r="C441" s="4">
        <v>70278</v>
      </c>
      <c r="D441" s="4">
        <v>5798476.5</v>
      </c>
      <c r="E441" s="4">
        <v>4485664.5060000001</v>
      </c>
      <c r="F441" s="5">
        <v>182019.63597692308</v>
      </c>
      <c r="G441" cm="1">
        <f t="array" ref="G441">INDEX(Лист2!C:C, MATCH(1, (Лист1!A441=Лист2!A:A) * (Лист1!B441=Лист2!B:B), 0))</f>
        <v>36</v>
      </c>
      <c r="H441" cm="1">
        <f t="array" ref="H441">INDEX(Лист2!D:D, MATCH(1, (Лист1!A441=Лист2!A:A) * (Лист1!B441=Лист2!B:B), 0))</f>
        <v>4885</v>
      </c>
      <c r="I441" cm="1">
        <f t="array" ref="I441">INDEX(Лист2!E:E, MATCH(1, (Лист1!A441=Лист2!A:A) * (Лист1!B441=Лист2!B:B), 0))</f>
        <v>4502</v>
      </c>
      <c r="J441" t="str">
        <f>Table2[[#This Row],[Дата]] &amp; _xlfn.SINGLE(Table2[Территория])</f>
        <v>43969Волгоград</v>
      </c>
    </row>
    <row r="442" spans="1:10" ht="14.25" customHeight="1" x14ac:dyDescent="0.2">
      <c r="A442" s="14">
        <v>43965</v>
      </c>
      <c r="B442" s="2" t="s">
        <v>16</v>
      </c>
      <c r="C442" s="2">
        <v>63645</v>
      </c>
      <c r="D442" s="2">
        <v>5366602.5</v>
      </c>
      <c r="E442" s="2">
        <v>4245727.3389999997</v>
      </c>
      <c r="F442" s="3">
        <v>137701.4149</v>
      </c>
      <c r="G442" cm="1">
        <f t="array" ref="G442">INDEX(Лист2!C:C, MATCH(1, (Лист1!A442=Лист2!A:A) * (Лист1!B442=Лист2!B:B), 0))</f>
        <v>36</v>
      </c>
      <c r="H442" cm="1">
        <f t="array" ref="H442">INDEX(Лист2!D:D, MATCH(1, (Лист1!A442=Лист2!A:A) * (Лист1!B442=Лист2!B:B), 0))</f>
        <v>4285</v>
      </c>
      <c r="I442" cm="1">
        <f t="array" ref="I442">INDEX(Лист2!E:E, MATCH(1, (Лист1!A442=Лист2!A:A) * (Лист1!B442=Лист2!B:B), 0))</f>
        <v>3950</v>
      </c>
      <c r="J442" t="str">
        <f>Table2[[#This Row],[Дата]] &amp; _xlfn.SINGLE(Table2[Территория])</f>
        <v>43965Волгоград</v>
      </c>
    </row>
    <row r="443" spans="1:10" ht="14.25" customHeight="1" x14ac:dyDescent="0.2">
      <c r="A443" s="15">
        <v>43966</v>
      </c>
      <c r="B443" s="4" t="s">
        <v>16</v>
      </c>
      <c r="C443" s="4">
        <v>75642</v>
      </c>
      <c r="D443" s="4">
        <v>6293952</v>
      </c>
      <c r="E443" s="4">
        <v>5100877.9309999999</v>
      </c>
      <c r="F443" s="5">
        <v>159537.61835384613</v>
      </c>
      <c r="G443" cm="1">
        <f t="array" ref="G443">INDEX(Лист2!C:C, MATCH(1, (Лист1!A443=Лист2!A:A) * (Лист1!B443=Лист2!B:B), 0))</f>
        <v>36</v>
      </c>
      <c r="H443" cm="1">
        <f t="array" ref="H443">INDEX(Лист2!D:D, MATCH(1, (Лист1!A443=Лист2!A:A) * (Лист1!B443=Лист2!B:B), 0))</f>
        <v>4862</v>
      </c>
      <c r="I443" cm="1">
        <f t="array" ref="I443">INDEX(Лист2!E:E, MATCH(1, (Лист1!A443=Лист2!A:A) * (Лист1!B443=Лист2!B:B), 0))</f>
        <v>4476</v>
      </c>
      <c r="J443" t="str">
        <f>Table2[[#This Row],[Дата]] &amp; _xlfn.SINGLE(Table2[Территория])</f>
        <v>43966Волгоград</v>
      </c>
    </row>
    <row r="444" spans="1:10" ht="14.25" customHeight="1" x14ac:dyDescent="0.2">
      <c r="A444" s="14">
        <v>43978</v>
      </c>
      <c r="B444" s="2" t="s">
        <v>17</v>
      </c>
      <c r="C444" s="2">
        <v>40420.5</v>
      </c>
      <c r="D444" s="2">
        <v>3780852</v>
      </c>
      <c r="E444" s="2">
        <v>2893288.4459999995</v>
      </c>
      <c r="F444" s="3">
        <v>291528.45785384614</v>
      </c>
      <c r="G444" cm="1">
        <f t="array" ref="G444">INDEX(Лист2!C:C, MATCH(1, (Лист1!A444=Лист2!A:A) * (Лист1!B444=Лист2!B:B), 0))</f>
        <v>21</v>
      </c>
      <c r="H444" cm="1">
        <f t="array" ref="H444">INDEX(Лист2!D:D, MATCH(1, (Лист1!A444=Лист2!A:A) * (Лист1!B444=Лист2!B:B), 0))</f>
        <v>2430</v>
      </c>
      <c r="I444" cm="1">
        <f t="array" ref="I444">INDEX(Лист2!E:E, MATCH(1, (Лист1!A444=Лист2!A:A) * (Лист1!B444=Лист2!B:B), 0))</f>
        <v>2216</v>
      </c>
      <c r="J444" t="str">
        <f>Table2[[#This Row],[Дата]] &amp; _xlfn.SINGLE(Table2[Территория])</f>
        <v>43978Казань</v>
      </c>
    </row>
    <row r="445" spans="1:10" ht="14.25" customHeight="1" x14ac:dyDescent="0.2">
      <c r="A445" s="15">
        <v>43973</v>
      </c>
      <c r="B445" s="4" t="s">
        <v>17</v>
      </c>
      <c r="C445" s="4">
        <v>53838</v>
      </c>
      <c r="D445" s="4">
        <v>4840833</v>
      </c>
      <c r="E445" s="4">
        <v>4017247.747</v>
      </c>
      <c r="F445" s="5">
        <v>147709.19777692307</v>
      </c>
      <c r="G445" cm="1">
        <f t="array" ref="G445">INDEX(Лист2!C:C, MATCH(1, (Лист1!A445=Лист2!A:A) * (Лист1!B445=Лист2!B:B), 0))</f>
        <v>21</v>
      </c>
      <c r="H445" cm="1">
        <f t="array" ref="H445">INDEX(Лист2!D:D, MATCH(1, (Лист1!A445=Лист2!A:A) * (Лист1!B445=Лист2!B:B), 0))</f>
        <v>2861</v>
      </c>
      <c r="I445" cm="1">
        <f t="array" ref="I445">INDEX(Лист2!E:E, MATCH(1, (Лист1!A445=Лист2!A:A) * (Лист1!B445=Лист2!B:B), 0))</f>
        <v>2612</v>
      </c>
      <c r="J445" t="str">
        <f>Table2[[#This Row],[Дата]] &amp; _xlfn.SINGLE(Table2[Территория])</f>
        <v>43973Казань</v>
      </c>
    </row>
    <row r="446" spans="1:10" ht="14.25" customHeight="1" x14ac:dyDescent="0.2">
      <c r="A446" s="14">
        <v>43983</v>
      </c>
      <c r="B446" s="2" t="s">
        <v>17</v>
      </c>
      <c r="C446" s="2">
        <v>40528.5</v>
      </c>
      <c r="D446" s="2">
        <v>3865251</v>
      </c>
      <c r="E446" s="2">
        <v>2972895.4169999999</v>
      </c>
      <c r="F446" s="3">
        <v>336001.08039230772</v>
      </c>
      <c r="G446" cm="1">
        <f t="array" ref="G446">INDEX(Лист2!C:C, MATCH(1, (Лист1!A446=Лист2!A:A) * (Лист1!B446=Лист2!B:B), 0))</f>
        <v>23</v>
      </c>
      <c r="H446" cm="1">
        <f t="array" ref="H446">INDEX(Лист2!D:D, MATCH(1, (Лист1!A446=Лист2!A:A) * (Лист1!B446=Лист2!B:B), 0))</f>
        <v>2531</v>
      </c>
      <c r="I446" cm="1">
        <f t="array" ref="I446">INDEX(Лист2!E:E, MATCH(1, (Лист1!A446=Лист2!A:A) * (Лист1!B446=Лист2!B:B), 0))</f>
        <v>2296</v>
      </c>
      <c r="J446" t="str">
        <f>Table2[[#This Row],[Дата]] &amp; _xlfn.SINGLE(Table2[Территория])</f>
        <v>43983Казань</v>
      </c>
    </row>
    <row r="447" spans="1:10" ht="14.25" customHeight="1" x14ac:dyDescent="0.2">
      <c r="A447" s="15">
        <v>43962</v>
      </c>
      <c r="B447" s="4" t="s">
        <v>17</v>
      </c>
      <c r="C447" s="4">
        <v>32733</v>
      </c>
      <c r="D447" s="4">
        <v>3079630.5</v>
      </c>
      <c r="E447" s="4">
        <v>2364369.4010000001</v>
      </c>
      <c r="F447" s="5">
        <v>281373.57021538459</v>
      </c>
      <c r="G447" cm="1">
        <f t="array" ref="G447">INDEX(Лист2!C:C, MATCH(1, (Лист1!A447=Лист2!A:A) * (Лист1!B447=Лист2!B:B), 0))</f>
        <v>21</v>
      </c>
      <c r="H447" cm="1">
        <f t="array" ref="H447">INDEX(Лист2!D:D, MATCH(1, (Лист1!A447=Лист2!A:A) * (Лист1!B447=Лист2!B:B), 0))</f>
        <v>1916</v>
      </c>
      <c r="I447" cm="1">
        <f t="array" ref="I447">INDEX(Лист2!E:E, MATCH(1, (Лист1!A447=Лист2!A:A) * (Лист1!B447=Лист2!B:B), 0))</f>
        <v>1733</v>
      </c>
      <c r="J447" t="str">
        <f>Table2[[#This Row],[Дата]] &amp; _xlfn.SINGLE(Table2[Территория])</f>
        <v>43962Казань</v>
      </c>
    </row>
    <row r="448" spans="1:10" ht="14.25" customHeight="1" x14ac:dyDescent="0.2">
      <c r="A448" s="14">
        <v>43980</v>
      </c>
      <c r="B448" s="2" t="s">
        <v>16</v>
      </c>
      <c r="C448" s="2">
        <v>84433.5</v>
      </c>
      <c r="D448" s="2">
        <v>7228395</v>
      </c>
      <c r="E448" s="2">
        <v>5795765.9359999998</v>
      </c>
      <c r="F448" s="3">
        <v>264121.66047692305</v>
      </c>
      <c r="G448" cm="1">
        <f t="array" ref="G448">INDEX(Лист2!C:C, MATCH(1, (Лист1!A448=Лист2!A:A) * (Лист1!B448=Лист2!B:B), 0))</f>
        <v>37</v>
      </c>
      <c r="H448" cm="1">
        <f t="array" ref="H448">INDEX(Лист2!D:D, MATCH(1, (Лист1!A448=Лист2!A:A) * (Лист1!B448=Лист2!B:B), 0))</f>
        <v>5672</v>
      </c>
      <c r="I448" cm="1">
        <f t="array" ref="I448">INDEX(Лист2!E:E, MATCH(1, (Лист1!A448=Лист2!A:A) * (Лист1!B448=Лист2!B:B), 0))</f>
        <v>5198</v>
      </c>
      <c r="J448" t="str">
        <f>Table2[[#This Row],[Дата]] &amp; _xlfn.SINGLE(Table2[Территория])</f>
        <v>43980Волгоград</v>
      </c>
    </row>
    <row r="449" spans="1:10" ht="14.25" customHeight="1" x14ac:dyDescent="0.2">
      <c r="A449" s="15">
        <v>43969</v>
      </c>
      <c r="B449" s="4" t="s">
        <v>17</v>
      </c>
      <c r="C449" s="4">
        <v>36655.5</v>
      </c>
      <c r="D449" s="4">
        <v>3360135</v>
      </c>
      <c r="E449" s="4">
        <v>2596293.8219999997</v>
      </c>
      <c r="F449" s="5">
        <v>202175.53846153847</v>
      </c>
      <c r="G449" cm="1">
        <f t="array" ref="G449">INDEX(Лист2!C:C, MATCH(1, (Лист1!A449=Лист2!A:A) * (Лист1!B449=Лист2!B:B), 0))</f>
        <v>21</v>
      </c>
      <c r="H449" cm="1">
        <f t="array" ref="H449">INDEX(Лист2!D:D, MATCH(1, (Лист1!A449=Лист2!A:A) * (Лист1!B449=Лист2!B:B), 0))</f>
        <v>2136</v>
      </c>
      <c r="I449" cm="1">
        <f t="array" ref="I449">INDEX(Лист2!E:E, MATCH(1, (Лист1!A449=Лист2!A:A) * (Лист1!B449=Лист2!B:B), 0))</f>
        <v>1947</v>
      </c>
      <c r="J449" t="str">
        <f>Table2[[#This Row],[Дата]] &amp; _xlfn.SINGLE(Table2[Территория])</f>
        <v>43969Казань</v>
      </c>
    </row>
    <row r="450" spans="1:10" ht="14.25" customHeight="1" x14ac:dyDescent="0.2">
      <c r="A450" s="14">
        <v>43965</v>
      </c>
      <c r="B450" s="2" t="s">
        <v>17</v>
      </c>
      <c r="C450" s="2">
        <v>33886.5</v>
      </c>
      <c r="D450" s="2">
        <v>3166479</v>
      </c>
      <c r="E450" s="2">
        <v>2522496.074</v>
      </c>
      <c r="F450" s="3">
        <v>156584.58769230769</v>
      </c>
      <c r="G450" cm="1">
        <f t="array" ref="G450">INDEX(Лист2!C:C, MATCH(1, (Лист1!A450=Лист2!A:A) * (Лист1!B450=Лист2!B:B), 0))</f>
        <v>21</v>
      </c>
      <c r="H450" cm="1">
        <f t="array" ref="H450">INDEX(Лист2!D:D, MATCH(1, (Лист1!A450=Лист2!A:A) * (Лист1!B450=Лист2!B:B), 0))</f>
        <v>1993</v>
      </c>
      <c r="I450" cm="1">
        <f t="array" ref="I450">INDEX(Лист2!E:E, MATCH(1, (Лист1!A450=Лист2!A:A) * (Лист1!B450=Лист2!B:B), 0))</f>
        <v>1796</v>
      </c>
      <c r="J450" t="str">
        <f>Table2[[#This Row],[Дата]] &amp; _xlfn.SINGLE(Table2[Территория])</f>
        <v>43965Казань</v>
      </c>
    </row>
    <row r="451" spans="1:10" ht="14.25" customHeight="1" x14ac:dyDescent="0.2">
      <c r="A451" s="15">
        <v>43966</v>
      </c>
      <c r="B451" s="4" t="s">
        <v>17</v>
      </c>
      <c r="C451" s="4">
        <v>41697</v>
      </c>
      <c r="D451" s="4">
        <v>3772258.5</v>
      </c>
      <c r="E451" s="4">
        <v>3092823.6680000001</v>
      </c>
      <c r="F451" s="5">
        <v>167669.98904615385</v>
      </c>
      <c r="G451" cm="1">
        <f t="array" ref="G451">INDEX(Лист2!C:C, MATCH(1, (Лист1!A451=Лист2!A:A) * (Лист1!B451=Лист2!B:B), 0))</f>
        <v>21</v>
      </c>
      <c r="H451" cm="1">
        <f t="array" ref="H451">INDEX(Лист2!D:D, MATCH(1, (Лист1!A451=Лист2!A:A) * (Лист1!B451=Лист2!B:B), 0))</f>
        <v>2255</v>
      </c>
      <c r="I451" cm="1">
        <f t="array" ref="I451">INDEX(Лист2!E:E, MATCH(1, (Лист1!A451=Лист2!A:A) * (Лист1!B451=Лист2!B:B), 0))</f>
        <v>2045</v>
      </c>
      <c r="J451" t="str">
        <f>Table2[[#This Row],[Дата]] &amp; _xlfn.SINGLE(Table2[Территория])</f>
        <v>43966Казань</v>
      </c>
    </row>
    <row r="452" spans="1:10" ht="14.25" customHeight="1" x14ac:dyDescent="0.2">
      <c r="A452" s="14">
        <v>43980</v>
      </c>
      <c r="B452" s="2" t="s">
        <v>17</v>
      </c>
      <c r="C452" s="2">
        <v>44569.5</v>
      </c>
      <c r="D452" s="2">
        <v>4108596</v>
      </c>
      <c r="E452" s="2">
        <v>3229427.0830000001</v>
      </c>
      <c r="F452" s="3">
        <v>121448.35925384614</v>
      </c>
      <c r="G452" cm="1">
        <f t="array" ref="G452">INDEX(Лист2!C:C, MATCH(1, (Лист1!A452=Лист2!A:A) * (Лист1!B452=Лист2!B:B), 0))</f>
        <v>22</v>
      </c>
      <c r="H452" cm="1">
        <f t="array" ref="H452">INDEX(Лист2!D:D, MATCH(1, (Лист1!A452=Лист2!A:A) * (Лист1!B452=Лист2!B:B), 0))</f>
        <v>2597</v>
      </c>
      <c r="I452" cm="1">
        <f t="array" ref="I452">INDEX(Лист2!E:E, MATCH(1, (Лист1!A452=Лист2!A:A) * (Лист1!B452=Лист2!B:B), 0))</f>
        <v>2379</v>
      </c>
      <c r="J452" t="str">
        <f>Table2[[#This Row],[Дата]] &amp; _xlfn.SINGLE(Table2[Территория])</f>
        <v>43980Казань</v>
      </c>
    </row>
    <row r="453" spans="1:10" ht="14.25" customHeight="1" x14ac:dyDescent="0.2">
      <c r="A453" s="15">
        <v>43978</v>
      </c>
      <c r="B453" s="4" t="s">
        <v>18</v>
      </c>
      <c r="C453" s="4">
        <v>18069</v>
      </c>
      <c r="D453" s="4">
        <v>1603084.5</v>
      </c>
      <c r="E453" s="4">
        <v>1312709.0090000001</v>
      </c>
      <c r="F453" s="5">
        <v>241760.20769230771</v>
      </c>
      <c r="G453" cm="1">
        <f t="array" ref="G453">INDEX(Лист2!C:C, MATCH(1, (Лист1!A453=Лист2!A:A) * (Лист1!B453=Лист2!B:B), 0))</f>
        <v>17</v>
      </c>
      <c r="H453" cm="1">
        <f t="array" ref="H453">INDEX(Лист2!D:D, MATCH(1, (Лист1!A453=Лист2!A:A) * (Лист1!B453=Лист2!B:B), 0))</f>
        <v>1203</v>
      </c>
      <c r="I453" cm="1">
        <f t="array" ref="I453">INDEX(Лист2!E:E, MATCH(1, (Лист1!A453=Лист2!A:A) * (Лист1!B453=Лист2!B:B), 0))</f>
        <v>1077</v>
      </c>
      <c r="J453" t="str">
        <f>Table2[[#This Row],[Дата]] &amp; _xlfn.SINGLE(Table2[Территория])</f>
        <v>43978Пермь</v>
      </c>
    </row>
    <row r="454" spans="1:10" ht="14.25" customHeight="1" x14ac:dyDescent="0.2">
      <c r="A454" s="14">
        <v>43973</v>
      </c>
      <c r="B454" s="2" t="s">
        <v>18</v>
      </c>
      <c r="C454" s="2">
        <v>21483</v>
      </c>
      <c r="D454" s="2">
        <v>1774329</v>
      </c>
      <c r="E454" s="2">
        <v>1460215.51</v>
      </c>
      <c r="F454" s="3">
        <v>181509.9923076923</v>
      </c>
      <c r="G454" cm="1">
        <f t="array" ref="G454">INDEX(Лист2!C:C, MATCH(1, (Лист1!A454=Лист2!A:A) * (Лист1!B454=Лист2!B:B), 0))</f>
        <v>17</v>
      </c>
      <c r="H454" cm="1">
        <f t="array" ref="H454">INDEX(Лист2!D:D, MATCH(1, (Лист1!A454=Лист2!A:A) * (Лист1!B454=Лист2!B:B), 0))</f>
        <v>1268</v>
      </c>
      <c r="I454" cm="1">
        <f t="array" ref="I454">INDEX(Лист2!E:E, MATCH(1, (Лист1!A454=Лист2!A:A) * (Лист1!B454=Лист2!B:B), 0))</f>
        <v>1129</v>
      </c>
      <c r="J454" t="str">
        <f>Table2[[#This Row],[Дата]] &amp; _xlfn.SINGLE(Table2[Территория])</f>
        <v>43973Пермь</v>
      </c>
    </row>
    <row r="455" spans="1:10" ht="14.25" customHeight="1" x14ac:dyDescent="0.2">
      <c r="A455" s="15">
        <v>43983</v>
      </c>
      <c r="B455" s="4" t="s">
        <v>18</v>
      </c>
      <c r="C455" s="4">
        <v>16687.5</v>
      </c>
      <c r="D455" s="4">
        <v>1526608.5</v>
      </c>
      <c r="E455" s="4">
        <v>1202670.0489999999</v>
      </c>
      <c r="F455" s="5">
        <v>340349.53369230771</v>
      </c>
      <c r="G455" cm="1">
        <f t="array" ref="G455">INDEX(Лист2!C:C, MATCH(1, (Лист1!A455=Лист2!A:A) * (Лист1!B455=Лист2!B:B), 0))</f>
        <v>17</v>
      </c>
      <c r="H455" cm="1">
        <f t="array" ref="H455">INDEX(Лист2!D:D, MATCH(1, (Лист1!A455=Лист2!A:A) * (Лист1!B455=Лист2!B:B), 0))</f>
        <v>1185</v>
      </c>
      <c r="I455" cm="1">
        <f t="array" ref="I455">INDEX(Лист2!E:E, MATCH(1, (Лист1!A455=Лист2!A:A) * (Лист1!B455=Лист2!B:B), 0))</f>
        <v>1042</v>
      </c>
      <c r="J455" t="str">
        <f>Table2[[#This Row],[Дата]] &amp; _xlfn.SINGLE(Table2[Территория])</f>
        <v>43983Пермь</v>
      </c>
    </row>
    <row r="456" spans="1:10" ht="14.25" customHeight="1" x14ac:dyDescent="0.2">
      <c r="A456" s="14">
        <v>43962</v>
      </c>
      <c r="B456" s="2" t="s">
        <v>18</v>
      </c>
      <c r="C456" s="2">
        <v>12238.5</v>
      </c>
      <c r="D456" s="2">
        <v>1096002</v>
      </c>
      <c r="E456" s="2">
        <v>872395.08600000001</v>
      </c>
      <c r="F456" s="3">
        <v>218895.40769230769</v>
      </c>
      <c r="G456" cm="1">
        <f t="array" ref="G456">INDEX(Лист2!C:C, MATCH(1, (Лист1!A456=Лист2!A:A) * (Лист1!B456=Лист2!B:B), 0))</f>
        <v>15</v>
      </c>
      <c r="H456" cm="1">
        <f t="array" ref="H456">INDEX(Лист2!D:D, MATCH(1, (Лист1!A456=Лист2!A:A) * (Лист1!B456=Лист2!B:B), 0))</f>
        <v>812</v>
      </c>
      <c r="I456" cm="1">
        <f t="array" ref="I456">INDEX(Лист2!E:E, MATCH(1, (Лист1!A456=Лист2!A:A) * (Лист1!B456=Лист2!B:B), 0))</f>
        <v>714</v>
      </c>
      <c r="J456" t="str">
        <f>Table2[[#This Row],[Дата]] &amp; _xlfn.SINGLE(Table2[Территория])</f>
        <v>43962Пермь</v>
      </c>
    </row>
    <row r="457" spans="1:10" ht="14.25" customHeight="1" x14ac:dyDescent="0.2">
      <c r="A457" s="15">
        <v>43969</v>
      </c>
      <c r="B457" s="4" t="s">
        <v>18</v>
      </c>
      <c r="C457" s="4">
        <v>14290.5</v>
      </c>
      <c r="D457" s="4">
        <v>1246162.5</v>
      </c>
      <c r="E457" s="4">
        <v>983143.48999999987</v>
      </c>
      <c r="F457" s="5">
        <v>263823.34615384613</v>
      </c>
      <c r="G457" cm="1">
        <f t="array" ref="G457">INDEX(Лист2!C:C, MATCH(1, (Лист1!A457=Лист2!A:A) * (Лист1!B457=Лист2!B:B), 0))</f>
        <v>16</v>
      </c>
      <c r="H457" cm="1">
        <f t="array" ref="H457">INDEX(Лист2!D:D, MATCH(1, (Лист1!A457=Лист2!A:A) * (Лист1!B457=Лист2!B:B), 0))</f>
        <v>925</v>
      </c>
      <c r="I457" cm="1">
        <f t="array" ref="I457">INDEX(Лист2!E:E, MATCH(1, (Лист1!A457=Лист2!A:A) * (Лист1!B457=Лист2!B:B), 0))</f>
        <v>816</v>
      </c>
      <c r="J457" t="str">
        <f>Table2[[#This Row],[Дата]] &amp; _xlfn.SINGLE(Table2[Территория])</f>
        <v>43969Пермь</v>
      </c>
    </row>
    <row r="458" spans="1:10" ht="14.25" customHeight="1" x14ac:dyDescent="0.2">
      <c r="A458" s="14">
        <v>43965</v>
      </c>
      <c r="B458" s="2" t="s">
        <v>18</v>
      </c>
      <c r="C458" s="2">
        <v>14385</v>
      </c>
      <c r="D458" s="2">
        <v>1223491.5</v>
      </c>
      <c r="E458" s="2">
        <v>977925.73100000003</v>
      </c>
      <c r="F458" s="3">
        <v>285708.40769230766</v>
      </c>
      <c r="G458" cm="1">
        <f t="array" ref="G458">INDEX(Лист2!C:C, MATCH(1, (Лист1!A458=Лист2!A:A) * (Лист1!B458=Лист2!B:B), 0))</f>
        <v>15</v>
      </c>
      <c r="H458" cm="1">
        <f t="array" ref="H458">INDEX(Лист2!D:D, MATCH(1, (Лист1!A458=Лист2!A:A) * (Лист1!B458=Лист2!B:B), 0))</f>
        <v>890</v>
      </c>
      <c r="I458" cm="1">
        <f t="array" ref="I458">INDEX(Лист2!E:E, MATCH(1, (Лист1!A458=Лист2!A:A) * (Лист1!B458=Лист2!B:B), 0))</f>
        <v>777</v>
      </c>
      <c r="J458" t="str">
        <f>Table2[[#This Row],[Дата]] &amp; _xlfn.SINGLE(Table2[Территория])</f>
        <v>43965Пермь</v>
      </c>
    </row>
    <row r="459" spans="1:10" ht="14.25" customHeight="1" x14ac:dyDescent="0.2">
      <c r="A459" s="15">
        <v>43966</v>
      </c>
      <c r="B459" s="4" t="s">
        <v>18</v>
      </c>
      <c r="C459" s="4">
        <v>16498.5</v>
      </c>
      <c r="D459" s="4">
        <v>1370482.5</v>
      </c>
      <c r="E459" s="4">
        <v>1095453.1229999999</v>
      </c>
      <c r="F459" s="5">
        <v>250663.81538461539</v>
      </c>
      <c r="G459" cm="1">
        <f t="array" ref="G459">INDEX(Лист2!C:C, MATCH(1, (Лист1!A459=Лист2!A:A) * (Лист1!B459=Лист2!B:B), 0))</f>
        <v>15</v>
      </c>
      <c r="H459" cm="1">
        <f t="array" ref="H459">INDEX(Лист2!D:D, MATCH(1, (Лист1!A459=Лист2!A:A) * (Лист1!B459=Лист2!B:B), 0))</f>
        <v>980</v>
      </c>
      <c r="I459" cm="1">
        <f t="array" ref="I459">INDEX(Лист2!E:E, MATCH(1, (Лист1!A459=Лист2!A:A) * (Лист1!B459=Лист2!B:B), 0))</f>
        <v>867</v>
      </c>
      <c r="J459" t="str">
        <f>Table2[[#This Row],[Дата]] &amp; _xlfn.SINGLE(Table2[Территория])</f>
        <v>43966Пермь</v>
      </c>
    </row>
    <row r="460" spans="1:10" ht="14.25" customHeight="1" x14ac:dyDescent="0.2">
      <c r="A460" s="14">
        <v>43978</v>
      </c>
      <c r="B460" s="2" t="s">
        <v>19</v>
      </c>
      <c r="C460" s="2">
        <v>13203</v>
      </c>
      <c r="D460" s="2">
        <v>1211457</v>
      </c>
      <c r="E460" s="2">
        <v>964554.21099999989</v>
      </c>
      <c r="F460" s="3">
        <v>156117.80846153846</v>
      </c>
      <c r="G460" cm="1">
        <f t="array" ref="G460">INDEX(Лист2!C:C, MATCH(1, (Лист1!A460=Лист2!A:A) * (Лист1!B460=Лист2!B:B), 0))</f>
        <v>15</v>
      </c>
      <c r="H460" cm="1">
        <f t="array" ref="H460">INDEX(Лист2!D:D, MATCH(1, (Лист1!A460=Лист2!A:A) * (Лист1!B460=Лист2!B:B), 0))</f>
        <v>809</v>
      </c>
      <c r="I460" cm="1">
        <f t="array" ref="I460">INDEX(Лист2!E:E, MATCH(1, (Лист1!A460=Лист2!A:A) * (Лист1!B460=Лист2!B:B), 0))</f>
        <v>702</v>
      </c>
      <c r="J460" t="str">
        <f>Table2[[#This Row],[Дата]] &amp; _xlfn.SINGLE(Table2[Территория])</f>
        <v>43978Ростов-на-Дону</v>
      </c>
    </row>
    <row r="461" spans="1:10" ht="14.25" customHeight="1" x14ac:dyDescent="0.2">
      <c r="A461" s="15">
        <v>43973</v>
      </c>
      <c r="B461" s="4" t="s">
        <v>19</v>
      </c>
      <c r="C461" s="4">
        <v>15802.5</v>
      </c>
      <c r="D461" s="4">
        <v>1411909.5</v>
      </c>
      <c r="E461" s="4">
        <v>1158841.584</v>
      </c>
      <c r="F461" s="5">
        <v>186035.59738461539</v>
      </c>
      <c r="G461" cm="1">
        <f t="array" ref="G461">INDEX(Лист2!C:C, MATCH(1, (Лист1!A461=Лист2!A:A) * (Лист1!B461=Лист2!B:B), 0))</f>
        <v>15</v>
      </c>
      <c r="H461" cm="1">
        <f t="array" ref="H461">INDEX(Лист2!D:D, MATCH(1, (Лист1!A461=Лист2!A:A) * (Лист1!B461=Лист2!B:B), 0))</f>
        <v>903</v>
      </c>
      <c r="I461" cm="1">
        <f t="array" ref="I461">INDEX(Лист2!E:E, MATCH(1, (Лист1!A461=Лист2!A:A) * (Лист1!B461=Лист2!B:B), 0))</f>
        <v>792</v>
      </c>
      <c r="J461" t="str">
        <f>Table2[[#This Row],[Дата]] &amp; _xlfn.SINGLE(Table2[Территория])</f>
        <v>43973Ростов-на-Дону</v>
      </c>
    </row>
    <row r="462" spans="1:10" ht="14.25" customHeight="1" x14ac:dyDescent="0.2">
      <c r="A462" s="14">
        <v>43983</v>
      </c>
      <c r="B462" s="2" t="s">
        <v>19</v>
      </c>
      <c r="C462" s="2">
        <v>16476</v>
      </c>
      <c r="D462" s="2">
        <v>1565632.5</v>
      </c>
      <c r="E462" s="2">
        <v>1234060.9909999999</v>
      </c>
      <c r="F462" s="3">
        <v>194827.87672307692</v>
      </c>
      <c r="G462" cm="1">
        <f t="array" ref="G462">INDEX(Лист2!C:C, MATCH(1, (Лист1!A462=Лист2!A:A) * (Лист1!B462=Лист2!B:B), 0))</f>
        <v>16</v>
      </c>
      <c r="H462" cm="1">
        <f t="array" ref="H462">INDEX(Лист2!D:D, MATCH(1, (Лист1!A462=Лист2!A:A) * (Лист1!B462=Лист2!B:B), 0))</f>
        <v>1019</v>
      </c>
      <c r="I462" cm="1">
        <f t="array" ref="I462">INDEX(Лист2!E:E, MATCH(1, (Лист1!A462=Лист2!A:A) * (Лист1!B462=Лист2!B:B), 0))</f>
        <v>895</v>
      </c>
      <c r="J462" t="str">
        <f>Table2[[#This Row],[Дата]] &amp; _xlfn.SINGLE(Table2[Территория])</f>
        <v>43983Ростов-на-Дону</v>
      </c>
    </row>
    <row r="463" spans="1:10" ht="14.25" customHeight="1" x14ac:dyDescent="0.2">
      <c r="A463" s="15">
        <v>43962</v>
      </c>
      <c r="B463" s="4" t="s">
        <v>19</v>
      </c>
      <c r="C463" s="4">
        <v>12654</v>
      </c>
      <c r="D463" s="4">
        <v>1081158</v>
      </c>
      <c r="E463" s="4">
        <v>927698.82299999986</v>
      </c>
      <c r="F463" s="5">
        <v>197299.08136923076</v>
      </c>
      <c r="G463" cm="1">
        <f t="array" ref="G463">INDEX(Лист2!C:C, MATCH(1, (Лист1!A463=Лист2!A:A) * (Лист1!B463=Лист2!B:B), 0))</f>
        <v>15</v>
      </c>
      <c r="H463" cm="1">
        <f t="array" ref="H463">INDEX(Лист2!D:D, MATCH(1, (Лист1!A463=Лист2!A:A) * (Лист1!B463=Лист2!B:B), 0))</f>
        <v>684</v>
      </c>
      <c r="I463" cm="1">
        <f t="array" ref="I463">INDEX(Лист2!E:E, MATCH(1, (Лист1!A463=Лист2!A:A) * (Лист1!B463=Лист2!B:B), 0))</f>
        <v>585</v>
      </c>
      <c r="J463" t="str">
        <f>Table2[[#This Row],[Дата]] &amp; _xlfn.SINGLE(Table2[Территория])</f>
        <v>43962Ростов-на-Дону</v>
      </c>
    </row>
    <row r="464" spans="1:10" ht="14.25" customHeight="1" x14ac:dyDescent="0.2">
      <c r="A464" s="14">
        <v>43980</v>
      </c>
      <c r="B464" s="2" t="s">
        <v>18</v>
      </c>
      <c r="C464" s="2">
        <v>19647</v>
      </c>
      <c r="D464" s="2">
        <v>1764669</v>
      </c>
      <c r="E464" s="2">
        <v>1409485.402</v>
      </c>
      <c r="F464" s="3">
        <v>182377.32307692306</v>
      </c>
      <c r="G464" cm="1">
        <f t="array" ref="G464">INDEX(Лист2!C:C, MATCH(1, (Лист1!A464=Лист2!A:A) * (Лист1!B464=Лист2!B:B), 0))</f>
        <v>17</v>
      </c>
      <c r="H464" cm="1">
        <f t="array" ref="H464">INDEX(Лист2!D:D, MATCH(1, (Лист1!A464=Лист2!A:A) * (Лист1!B464=Лист2!B:B), 0))</f>
        <v>1296</v>
      </c>
      <c r="I464" cm="1">
        <f t="array" ref="I464">INDEX(Лист2!E:E, MATCH(1, (Лист1!A464=Лист2!A:A) * (Лист1!B464=Лист2!B:B), 0))</f>
        <v>1153</v>
      </c>
      <c r="J464" t="str">
        <f>Table2[[#This Row],[Дата]] &amp; _xlfn.SINGLE(Table2[Территория])</f>
        <v>43980Пермь</v>
      </c>
    </row>
    <row r="465" spans="1:10" ht="14.25" customHeight="1" x14ac:dyDescent="0.2">
      <c r="A465" s="15">
        <v>43969</v>
      </c>
      <c r="B465" s="4" t="s">
        <v>19</v>
      </c>
      <c r="C465" s="4">
        <v>12450</v>
      </c>
      <c r="D465" s="4">
        <v>1115146.5</v>
      </c>
      <c r="E465" s="4">
        <v>897555.51099999994</v>
      </c>
      <c r="F465" s="5">
        <v>150809.61403846153</v>
      </c>
      <c r="G465" cm="1">
        <f t="array" ref="G465">INDEX(Лист2!C:C, MATCH(1, (Лист1!A465=Лист2!A:A) * (Лист1!B465=Лист2!B:B), 0))</f>
        <v>15</v>
      </c>
      <c r="H465" cm="1">
        <f t="array" ref="H465">INDEX(Лист2!D:D, MATCH(1, (Лист1!A465=Лист2!A:A) * (Лист1!B465=Лист2!B:B), 0))</f>
        <v>729</v>
      </c>
      <c r="I465" cm="1">
        <f t="array" ref="I465">INDEX(Лист2!E:E, MATCH(1, (Лист1!A465=Лист2!A:A) * (Лист1!B465=Лист2!B:B), 0))</f>
        <v>636</v>
      </c>
      <c r="J465" t="str">
        <f>Table2[[#This Row],[Дата]] &amp; _xlfn.SINGLE(Table2[Территория])</f>
        <v>43969Ростов-на-Дону</v>
      </c>
    </row>
    <row r="466" spans="1:10" ht="14.25" customHeight="1" x14ac:dyDescent="0.2">
      <c r="A466" s="14">
        <v>43965</v>
      </c>
      <c r="B466" s="2" t="s">
        <v>19</v>
      </c>
      <c r="C466" s="2">
        <v>11161.5</v>
      </c>
      <c r="D466" s="2">
        <v>963502.5</v>
      </c>
      <c r="E466" s="2">
        <v>812962.67800000007</v>
      </c>
      <c r="F466" s="3">
        <v>193118.32307692309</v>
      </c>
      <c r="G466" cm="1">
        <f t="array" ref="G466">INDEX(Лист2!C:C, MATCH(1, (Лист1!A466=Лист2!A:A) * (Лист1!B466=Лист2!B:B), 0))</f>
        <v>15</v>
      </c>
      <c r="H466" cm="1">
        <f t="array" ref="H466">INDEX(Лист2!D:D, MATCH(1, (Лист1!A466=Лист2!A:A) * (Лист1!B466=Лист2!B:B), 0))</f>
        <v>638</v>
      </c>
      <c r="I466" cm="1">
        <f t="array" ref="I466">INDEX(Лист2!E:E, MATCH(1, (Лист1!A466=Лист2!A:A) * (Лист1!B466=Лист2!B:B), 0))</f>
        <v>548</v>
      </c>
      <c r="J466" t="str">
        <f>Table2[[#This Row],[Дата]] &amp; _xlfn.SINGLE(Table2[Территория])</f>
        <v>43965Ростов-на-Дону</v>
      </c>
    </row>
    <row r="467" spans="1:10" ht="14.25" customHeight="1" x14ac:dyDescent="0.2">
      <c r="A467" s="15">
        <v>43966</v>
      </c>
      <c r="B467" s="4" t="s">
        <v>19</v>
      </c>
      <c r="C467" s="4">
        <v>12229.5</v>
      </c>
      <c r="D467" s="4">
        <v>1122730.5</v>
      </c>
      <c r="E467" s="4">
        <v>921566.44700000004</v>
      </c>
      <c r="F467" s="5">
        <v>147588</v>
      </c>
      <c r="G467" cm="1">
        <f t="array" ref="G467">INDEX(Лист2!C:C, MATCH(1, (Лист1!A467=Лист2!A:A) * (Лист1!B467=Лист2!B:B), 0))</f>
        <v>15</v>
      </c>
      <c r="H467" cm="1">
        <f t="array" ref="H467">INDEX(Лист2!D:D, MATCH(1, (Лист1!A467=Лист2!A:A) * (Лист1!B467=Лист2!B:B), 0))</f>
        <v>688</v>
      </c>
      <c r="I467" cm="1">
        <f t="array" ref="I467">INDEX(Лист2!E:E, MATCH(1, (Лист1!A467=Лист2!A:A) * (Лист1!B467=Лист2!B:B), 0))</f>
        <v>598</v>
      </c>
      <c r="J467" t="str">
        <f>Table2[[#This Row],[Дата]] &amp; _xlfn.SINGLE(Table2[Территория])</f>
        <v>43966Ростов-на-Дону</v>
      </c>
    </row>
    <row r="468" spans="1:10" ht="14.25" customHeight="1" x14ac:dyDescent="0.2">
      <c r="A468" s="14">
        <v>43978</v>
      </c>
      <c r="B468" s="2" t="s">
        <v>20</v>
      </c>
      <c r="C468" s="2">
        <v>28050</v>
      </c>
      <c r="D468" s="2">
        <v>2458555.5</v>
      </c>
      <c r="E468" s="2">
        <v>1979227.4479999999</v>
      </c>
      <c r="F468" s="3">
        <v>122940.53466153846</v>
      </c>
      <c r="G468" cm="1">
        <f t="array" ref="G468">INDEX(Лист2!C:C, MATCH(1, (Лист1!A468=Лист2!A:A) * (Лист1!B468=Лист2!B:B), 0))</f>
        <v>20</v>
      </c>
      <c r="H468" cm="1">
        <f t="array" ref="H468">INDEX(Лист2!D:D, MATCH(1, (Лист1!A468=Лист2!A:A) * (Лист1!B468=Лист2!B:B), 0))</f>
        <v>1873</v>
      </c>
      <c r="I468" cm="1">
        <f t="array" ref="I468">INDEX(Лист2!E:E, MATCH(1, (Лист1!A468=Лист2!A:A) * (Лист1!B468=Лист2!B:B), 0))</f>
        <v>1715</v>
      </c>
      <c r="J468" t="str">
        <f>Table2[[#This Row],[Дата]] &amp; _xlfn.SINGLE(Table2[Территория])</f>
        <v>43978Краснодар</v>
      </c>
    </row>
    <row r="469" spans="1:10" ht="14.25" customHeight="1" x14ac:dyDescent="0.2">
      <c r="A469" s="15">
        <v>43973</v>
      </c>
      <c r="B469" s="4" t="s">
        <v>20</v>
      </c>
      <c r="C469" s="4">
        <v>30781.5</v>
      </c>
      <c r="D469" s="4">
        <v>2540715</v>
      </c>
      <c r="E469" s="4">
        <v>2108065.5690000001</v>
      </c>
      <c r="F469" s="5">
        <v>90381.169230769228</v>
      </c>
      <c r="G469" cm="1">
        <f t="array" ref="G469">INDEX(Лист2!C:C, MATCH(1, (Лист1!A469=Лист2!A:A) * (Лист1!B469=Лист2!B:B), 0))</f>
        <v>19</v>
      </c>
      <c r="H469" cm="1">
        <f t="array" ref="H469">INDEX(Лист2!D:D, MATCH(1, (Лист1!A469=Лист2!A:A) * (Лист1!B469=Лист2!B:B), 0))</f>
        <v>1859</v>
      </c>
      <c r="I469" cm="1">
        <f t="array" ref="I469">INDEX(Лист2!E:E, MATCH(1, (Лист1!A469=Лист2!A:A) * (Лист1!B469=Лист2!B:B), 0))</f>
        <v>1697</v>
      </c>
      <c r="J469" t="str">
        <f>Table2[[#This Row],[Дата]] &amp; _xlfn.SINGLE(Table2[Территория])</f>
        <v>43973Краснодар</v>
      </c>
    </row>
    <row r="470" spans="1:10" ht="14.25" customHeight="1" x14ac:dyDescent="0.2">
      <c r="A470" s="14">
        <v>43983</v>
      </c>
      <c r="B470" s="2" t="s">
        <v>20</v>
      </c>
      <c r="C470" s="2">
        <v>27960</v>
      </c>
      <c r="D470" s="2">
        <v>2538967.5</v>
      </c>
      <c r="E470" s="2">
        <v>1983277.5959999997</v>
      </c>
      <c r="F470" s="3">
        <v>134168.53587692307</v>
      </c>
      <c r="G470" cm="1">
        <f t="array" ref="G470">INDEX(Лист2!C:C, MATCH(1, (Лист1!A470=Лист2!A:A) * (Лист1!B470=Лист2!B:B), 0))</f>
        <v>21</v>
      </c>
      <c r="H470" cm="1">
        <f t="array" ref="H470">INDEX(Лист2!D:D, MATCH(1, (Лист1!A470=Лист2!A:A) * (Лист1!B470=Лист2!B:B), 0))</f>
        <v>1879</v>
      </c>
      <c r="I470" cm="1">
        <f t="array" ref="I470">INDEX(Лист2!E:E, MATCH(1, (Лист1!A470=Лист2!A:A) * (Лист1!B470=Лист2!B:B), 0))</f>
        <v>1720</v>
      </c>
      <c r="J470" t="str">
        <f>Table2[[#This Row],[Дата]] &amp; _xlfn.SINGLE(Table2[Территория])</f>
        <v>43983Краснодар</v>
      </c>
    </row>
    <row r="471" spans="1:10" ht="14.25" customHeight="1" x14ac:dyDescent="0.2">
      <c r="A471" s="15">
        <v>43962</v>
      </c>
      <c r="B471" s="4" t="s">
        <v>20</v>
      </c>
      <c r="C471" s="4">
        <v>23629.5</v>
      </c>
      <c r="D471" s="4">
        <v>2164365</v>
      </c>
      <c r="E471" s="4">
        <v>1678039.8589999999</v>
      </c>
      <c r="F471" s="5">
        <v>151098.71538461538</v>
      </c>
      <c r="G471" cm="1">
        <f t="array" ref="G471">INDEX(Лист2!C:C, MATCH(1, (Лист1!A471=Лист2!A:A) * (Лист1!B471=Лист2!B:B), 0))</f>
        <v>19</v>
      </c>
      <c r="H471" cm="1">
        <f t="array" ref="H471">INDEX(Лист2!D:D, MATCH(1, (Лист1!A471=Лист2!A:A) * (Лист1!B471=Лист2!B:B), 0))</f>
        <v>1527</v>
      </c>
      <c r="I471" cm="1">
        <f t="array" ref="I471">INDEX(Лист2!E:E, MATCH(1, (Лист1!A471=Лист2!A:A) * (Лист1!B471=Лист2!B:B), 0))</f>
        <v>1389</v>
      </c>
      <c r="J471" t="str">
        <f>Table2[[#This Row],[Дата]] &amp; _xlfn.SINGLE(Table2[Территория])</f>
        <v>43962Краснодар</v>
      </c>
    </row>
    <row r="472" spans="1:10" ht="14.25" customHeight="1" x14ac:dyDescent="0.2">
      <c r="A472" s="14">
        <v>43980</v>
      </c>
      <c r="B472" s="2" t="s">
        <v>19</v>
      </c>
      <c r="C472" s="2">
        <v>17052</v>
      </c>
      <c r="D472" s="2">
        <v>1549020</v>
      </c>
      <c r="E472" s="2">
        <v>1246591.997</v>
      </c>
      <c r="F472" s="3">
        <v>104864.4846153846</v>
      </c>
      <c r="G472" cm="1">
        <f t="array" ref="G472">INDEX(Лист2!C:C, MATCH(1, (Лист1!A472=Лист2!A:A) * (Лист1!B472=Лист2!B:B), 0))</f>
        <v>16</v>
      </c>
      <c r="H472" cm="1">
        <f t="array" ref="H472">INDEX(Лист2!D:D, MATCH(1, (Лист1!A472=Лист2!A:A) * (Лист1!B472=Лист2!B:B), 0))</f>
        <v>981</v>
      </c>
      <c r="I472" cm="1">
        <f t="array" ref="I472">INDEX(Лист2!E:E, MATCH(1, (Лист1!A472=Лист2!A:A) * (Лист1!B472=Лист2!B:B), 0))</f>
        <v>859</v>
      </c>
      <c r="J472" t="str">
        <f>Table2[[#This Row],[Дата]] &amp; _xlfn.SINGLE(Table2[Территория])</f>
        <v>43980Ростов-на-Дону</v>
      </c>
    </row>
    <row r="473" spans="1:10" ht="14.25" customHeight="1" x14ac:dyDescent="0.2">
      <c r="A473" s="15">
        <v>43969</v>
      </c>
      <c r="B473" s="4" t="s">
        <v>20</v>
      </c>
      <c r="C473" s="4">
        <v>27181.5</v>
      </c>
      <c r="D473" s="4">
        <v>2324490</v>
      </c>
      <c r="E473" s="4">
        <v>1796459.4790000001</v>
      </c>
      <c r="F473" s="5">
        <v>129793.76153846155</v>
      </c>
      <c r="G473" cm="1">
        <f t="array" ref="G473">INDEX(Лист2!C:C, MATCH(1, (Лист1!A473=Лист2!A:A) * (Лист1!B473=Лист2!B:B), 0))</f>
        <v>19</v>
      </c>
      <c r="H473" cm="1">
        <f t="array" ref="H473">INDEX(Лист2!D:D, MATCH(1, (Лист1!A473=Лист2!A:A) * (Лист1!B473=Лист2!B:B), 0))</f>
        <v>1741</v>
      </c>
      <c r="I473" cm="1">
        <f t="array" ref="I473">INDEX(Лист2!E:E, MATCH(1, (Лист1!A473=Лист2!A:A) * (Лист1!B473=Лист2!B:B), 0))</f>
        <v>1597</v>
      </c>
      <c r="J473" t="str">
        <f>Table2[[#This Row],[Дата]] &amp; _xlfn.SINGLE(Table2[Территория])</f>
        <v>43969Краснодар</v>
      </c>
    </row>
    <row r="474" spans="1:10" ht="14.25" customHeight="1" x14ac:dyDescent="0.2">
      <c r="A474" s="14">
        <v>43965</v>
      </c>
      <c r="B474" s="2" t="s">
        <v>20</v>
      </c>
      <c r="C474" s="2">
        <v>25656</v>
      </c>
      <c r="D474" s="2">
        <v>2225341.5</v>
      </c>
      <c r="E474" s="2">
        <v>1766450.28</v>
      </c>
      <c r="F474" s="3">
        <v>91828.489107692309</v>
      </c>
      <c r="G474" cm="1">
        <f t="array" ref="G474">INDEX(Лист2!C:C, MATCH(1, (Лист1!A474=Лист2!A:A) * (Лист1!B474=Лист2!B:B), 0))</f>
        <v>19</v>
      </c>
      <c r="H474" cm="1">
        <f t="array" ref="H474">INDEX(Лист2!D:D, MATCH(1, (Лист1!A474=Лист2!A:A) * (Лист1!B474=Лист2!B:B), 0))</f>
        <v>1635</v>
      </c>
      <c r="I474" cm="1">
        <f t="array" ref="I474">INDEX(Лист2!E:E, MATCH(1, (Лист1!A474=Лист2!A:A) * (Лист1!B474=Лист2!B:B), 0))</f>
        <v>1487</v>
      </c>
      <c r="J474" t="str">
        <f>Table2[[#This Row],[Дата]] &amp; _xlfn.SINGLE(Table2[Территория])</f>
        <v>43965Краснодар</v>
      </c>
    </row>
    <row r="475" spans="1:10" ht="14.25" customHeight="1" x14ac:dyDescent="0.2">
      <c r="A475" s="15">
        <v>43966</v>
      </c>
      <c r="B475" s="4" t="s">
        <v>20</v>
      </c>
      <c r="C475" s="4">
        <v>29283</v>
      </c>
      <c r="D475" s="4">
        <v>2477487</v>
      </c>
      <c r="E475" s="4">
        <v>2005719.3469999998</v>
      </c>
      <c r="F475" s="5">
        <v>77264.32873846154</v>
      </c>
      <c r="G475" cm="1">
        <f t="array" ref="G475">INDEX(Лист2!C:C, MATCH(1, (Лист1!A475=Лист2!A:A) * (Лист1!B475=Лист2!B:B), 0))</f>
        <v>19</v>
      </c>
      <c r="H475" cm="1">
        <f t="array" ref="H475">INDEX(Лист2!D:D, MATCH(1, (Лист1!A475=Лист2!A:A) * (Лист1!B475=Лист2!B:B), 0))</f>
        <v>1780</v>
      </c>
      <c r="I475" cm="1">
        <f t="array" ref="I475">INDEX(Лист2!E:E, MATCH(1, (Лист1!A475=Лист2!A:A) * (Лист1!B475=Лист2!B:B), 0))</f>
        <v>1615</v>
      </c>
      <c r="J475" t="str">
        <f>Table2[[#This Row],[Дата]] &amp; _xlfn.SINGLE(Table2[Территория])</f>
        <v>43966Краснодар</v>
      </c>
    </row>
    <row r="476" spans="1:10" ht="14.25" customHeight="1" x14ac:dyDescent="0.2">
      <c r="A476" s="14">
        <v>43980</v>
      </c>
      <c r="B476" s="2" t="s">
        <v>20</v>
      </c>
      <c r="C476" s="2">
        <v>32782.5</v>
      </c>
      <c r="D476" s="2">
        <v>2854741.5</v>
      </c>
      <c r="E476" s="2">
        <v>2293738.9569999999</v>
      </c>
      <c r="F476" s="3">
        <v>58400.799200000001</v>
      </c>
      <c r="G476" cm="1">
        <f t="array" ref="G476">INDEX(Лист2!C:C, MATCH(1, (Лист1!A476=Лист2!A:A) * (Лист1!B476=Лист2!B:B), 0))</f>
        <v>20</v>
      </c>
      <c r="H476" cm="1">
        <f t="array" ref="H476">INDEX(Лист2!D:D, MATCH(1, (Лист1!A476=Лист2!A:A) * (Лист1!B476=Лист2!B:B), 0))</f>
        <v>2064</v>
      </c>
      <c r="I476" cm="1">
        <f t="array" ref="I476">INDEX(Лист2!E:E, MATCH(1, (Лист1!A476=Лист2!A:A) * (Лист1!B476=Лист2!B:B), 0))</f>
        <v>1896</v>
      </c>
      <c r="J476" t="str">
        <f>Table2[[#This Row],[Дата]] &amp; _xlfn.SINGLE(Table2[Территория])</f>
        <v>43980Краснодар</v>
      </c>
    </row>
    <row r="477" spans="1:10" ht="14.25" customHeight="1" x14ac:dyDescent="0.2">
      <c r="A477" s="15">
        <v>43978</v>
      </c>
      <c r="B477" s="4" t="s">
        <v>21</v>
      </c>
      <c r="C477" s="4">
        <v>215592</v>
      </c>
      <c r="D477" s="4">
        <v>22342300.5</v>
      </c>
      <c r="E477" s="4">
        <v>16240834.603999998</v>
      </c>
      <c r="F477" s="5">
        <v>285591.72307692305</v>
      </c>
      <c r="G477" cm="1">
        <f t="array" ref="G477">INDEX(Лист2!C:C, MATCH(1, (Лист1!A477=Лист2!A:A) * (Лист1!B477=Лист2!B:B), 0))</f>
        <v>59</v>
      </c>
      <c r="H477" cm="1">
        <f t="array" ref="H477">INDEX(Лист2!D:D, MATCH(1, (Лист1!A477=Лист2!A:A) * (Лист1!B477=Лист2!B:B), 0))</f>
        <v>13942</v>
      </c>
      <c r="I477" cm="1">
        <f t="array" ref="I477">INDEX(Лист2!E:E, MATCH(1, (Лист1!A477=Лист2!A:A) * (Лист1!B477=Лист2!B:B), 0))</f>
        <v>12986</v>
      </c>
      <c r="J477" t="str">
        <f>Table2[[#This Row],[Дата]] &amp; _xlfn.SINGLE(Table2[Территория])</f>
        <v>43978Москва Запад</v>
      </c>
    </row>
    <row r="478" spans="1:10" ht="14.25" customHeight="1" x14ac:dyDescent="0.2">
      <c r="A478" s="14">
        <v>43973</v>
      </c>
      <c r="B478" s="2" t="s">
        <v>21</v>
      </c>
      <c r="C478" s="2">
        <v>228334.5</v>
      </c>
      <c r="D478" s="2">
        <v>22380772.5</v>
      </c>
      <c r="E478" s="2">
        <v>17031004.072999999</v>
      </c>
      <c r="F478" s="3">
        <v>275436.23846153845</v>
      </c>
      <c r="G478" cm="1">
        <f t="array" ref="G478">INDEX(Лист2!C:C, MATCH(1, (Лист1!A478=Лист2!A:A) * (Лист1!B478=Лист2!B:B), 0))</f>
        <v>60</v>
      </c>
      <c r="H478" cm="1">
        <f t="array" ref="H478">INDEX(Лист2!D:D, MATCH(1, (Лист1!A478=Лист2!A:A) * (Лист1!B478=Лист2!B:B), 0))</f>
        <v>14050</v>
      </c>
      <c r="I478" cm="1">
        <f t="array" ref="I478">INDEX(Лист2!E:E, MATCH(1, (Лист1!A478=Лист2!A:A) * (Лист1!B478=Лист2!B:B), 0))</f>
        <v>13027</v>
      </c>
      <c r="J478" t="str">
        <f>Table2[[#This Row],[Дата]] &amp; _xlfn.SINGLE(Table2[Территория])</f>
        <v>43973Москва Запад</v>
      </c>
    </row>
    <row r="479" spans="1:10" ht="14.25" customHeight="1" x14ac:dyDescent="0.2">
      <c r="A479" s="15">
        <v>43983</v>
      </c>
      <c r="B479" s="4" t="s">
        <v>21</v>
      </c>
      <c r="C479" s="4">
        <v>188776.5</v>
      </c>
      <c r="D479" s="4">
        <v>19465372.5</v>
      </c>
      <c r="E479" s="4">
        <v>14354207.141999999</v>
      </c>
      <c r="F479" s="5">
        <v>467483.70729230763</v>
      </c>
      <c r="G479" cm="1">
        <f t="array" ref="G479">INDEX(Лист2!C:C, MATCH(1, (Лист1!A479=Лист2!A:A) * (Лист1!B479=Лист2!B:B), 0))</f>
        <v>59</v>
      </c>
      <c r="H479" cm="1">
        <f t="array" ref="H479">INDEX(Лист2!D:D, MATCH(1, (Лист1!A479=Лист2!A:A) * (Лист1!B479=Лист2!B:B), 0))</f>
        <v>12299</v>
      </c>
      <c r="I479" cm="1">
        <f t="array" ref="I479">INDEX(Лист2!E:E, MATCH(1, (Лист1!A479=Лист2!A:A) * (Лист1!B479=Лист2!B:B), 0))</f>
        <v>11448</v>
      </c>
      <c r="J479" t="str">
        <f>Table2[[#This Row],[Дата]] &amp; _xlfn.SINGLE(Table2[Территория])</f>
        <v>43983Москва Запад</v>
      </c>
    </row>
    <row r="480" spans="1:10" ht="14.25" customHeight="1" x14ac:dyDescent="0.2">
      <c r="A480" s="14">
        <v>43962</v>
      </c>
      <c r="B480" s="2" t="s">
        <v>21</v>
      </c>
      <c r="C480" s="2">
        <v>175293</v>
      </c>
      <c r="D480" s="2">
        <v>17919144</v>
      </c>
      <c r="E480" s="2">
        <v>12903628.608999999</v>
      </c>
      <c r="F480" s="3">
        <v>355401.60769230768</v>
      </c>
      <c r="G480" cm="1">
        <f t="array" ref="G480">INDEX(Лист2!C:C, MATCH(1, (Лист1!A480=Лист2!A:A) * (Лист1!B480=Лист2!B:B), 0))</f>
        <v>60</v>
      </c>
      <c r="H480" cm="1">
        <f t="array" ref="H480">INDEX(Лист2!D:D, MATCH(1, (Лист1!A480=Лист2!A:A) * (Лист1!B480=Лист2!B:B), 0))</f>
        <v>11100</v>
      </c>
      <c r="I480" cm="1">
        <f t="array" ref="I480">INDEX(Лист2!E:E, MATCH(1, (Лист1!A480=Лист2!A:A) * (Лист1!B480=Лист2!B:B), 0))</f>
        <v>10407</v>
      </c>
      <c r="J480" t="str">
        <f>Table2[[#This Row],[Дата]] &amp; _xlfn.SINGLE(Table2[Территория])</f>
        <v>43962Москва Запад</v>
      </c>
    </row>
    <row r="481" spans="1:10" ht="14.25" customHeight="1" x14ac:dyDescent="0.2">
      <c r="A481" s="15">
        <v>43969</v>
      </c>
      <c r="B481" s="4" t="s">
        <v>21</v>
      </c>
      <c r="C481" s="4">
        <v>201999</v>
      </c>
      <c r="D481" s="4">
        <v>20422435.5</v>
      </c>
      <c r="E481" s="4">
        <v>14541626.939999998</v>
      </c>
      <c r="F481" s="5">
        <v>279597.86153846153</v>
      </c>
      <c r="G481" cm="1">
        <f t="array" ref="G481">INDEX(Лист2!C:C, MATCH(1, (Лист1!A481=Лист2!A:A) * (Лист1!B481=Лист2!B:B), 0))</f>
        <v>60</v>
      </c>
      <c r="H481" cm="1">
        <f t="array" ref="H481">INDEX(Лист2!D:D, MATCH(1, (Лист1!A481=Лист2!A:A) * (Лист1!B481=Лист2!B:B), 0))</f>
        <v>12460</v>
      </c>
      <c r="I481" cm="1">
        <f t="array" ref="I481">INDEX(Лист2!E:E, MATCH(1, (Лист1!A481=Лист2!A:A) * (Лист1!B481=Лист2!B:B), 0))</f>
        <v>11665</v>
      </c>
      <c r="J481" t="str">
        <f>Table2[[#This Row],[Дата]] &amp; _xlfn.SINGLE(Table2[Территория])</f>
        <v>43969Москва Запад</v>
      </c>
    </row>
    <row r="482" spans="1:10" ht="14.25" customHeight="1" x14ac:dyDescent="0.2">
      <c r="A482" s="14">
        <v>43965</v>
      </c>
      <c r="B482" s="2" t="s">
        <v>21</v>
      </c>
      <c r="C482" s="2">
        <v>197946</v>
      </c>
      <c r="D482" s="2">
        <v>19942435.5</v>
      </c>
      <c r="E482" s="2">
        <v>14561721.772999998</v>
      </c>
      <c r="F482" s="3">
        <v>363750.55692307692</v>
      </c>
      <c r="G482" cm="1">
        <f t="array" ref="G482">INDEX(Лист2!C:C, MATCH(1, (Лист1!A482=Лист2!A:A) * (Лист1!B482=Лист2!B:B), 0))</f>
        <v>60</v>
      </c>
      <c r="H482" cm="1">
        <f t="array" ref="H482">INDEX(Лист2!D:D, MATCH(1, (Лист1!A482=Лист2!A:A) * (Лист1!B482=Лист2!B:B), 0))</f>
        <v>11935</v>
      </c>
      <c r="I482" cm="1">
        <f t="array" ref="I482">INDEX(Лист2!E:E, MATCH(1, (Лист1!A482=Лист2!A:A) * (Лист1!B482=Лист2!B:B), 0))</f>
        <v>11178</v>
      </c>
      <c r="J482" t="str">
        <f>Table2[[#This Row],[Дата]] &amp; _xlfn.SINGLE(Table2[Территория])</f>
        <v>43965Москва Запад</v>
      </c>
    </row>
    <row r="483" spans="1:10" ht="14.25" customHeight="1" x14ac:dyDescent="0.2">
      <c r="A483" s="15">
        <v>43966</v>
      </c>
      <c r="B483" s="4" t="s">
        <v>21</v>
      </c>
      <c r="C483" s="4">
        <v>230896.5</v>
      </c>
      <c r="D483" s="4">
        <v>23085222</v>
      </c>
      <c r="E483" s="4">
        <v>17099721.813000001</v>
      </c>
      <c r="F483" s="5">
        <v>329754.63076923077</v>
      </c>
      <c r="G483" cm="1">
        <f t="array" ref="G483">INDEX(Лист2!C:C, MATCH(1, (Лист1!A483=Лист2!A:A) * (Лист1!B483=Лист2!B:B), 0))</f>
        <v>60</v>
      </c>
      <c r="H483" cm="1">
        <f t="array" ref="H483">INDEX(Лист2!D:D, MATCH(1, (Лист1!A483=Лист2!A:A) * (Лист1!B483=Лист2!B:B), 0))</f>
        <v>13544</v>
      </c>
      <c r="I483" cm="1">
        <f t="array" ref="I483">INDEX(Лист2!E:E, MATCH(1, (Лист1!A483=Лист2!A:A) * (Лист1!B483=Лист2!B:B), 0))</f>
        <v>12643</v>
      </c>
      <c r="J483" t="str">
        <f>Table2[[#This Row],[Дата]] &amp; _xlfn.SINGLE(Table2[Территория])</f>
        <v>43966Москва Запад</v>
      </c>
    </row>
    <row r="484" spans="1:10" ht="14.25" customHeight="1" x14ac:dyDescent="0.2">
      <c r="A484" s="14">
        <v>43978</v>
      </c>
      <c r="B484" s="2" t="s">
        <v>22</v>
      </c>
      <c r="C484" s="2">
        <v>203532</v>
      </c>
      <c r="D484" s="2">
        <v>20953324.5</v>
      </c>
      <c r="E484" s="2">
        <v>15301120.521000002</v>
      </c>
      <c r="F484" s="3">
        <v>356339.00384615385</v>
      </c>
      <c r="G484" cm="1">
        <f t="array" ref="G484">INDEX(Лист2!C:C, MATCH(1, (Лист1!A484=Лист2!A:A) * (Лист1!B484=Лист2!B:B), 0))</f>
        <v>54</v>
      </c>
      <c r="H484" cm="1">
        <f t="array" ref="H484">INDEX(Лист2!D:D, MATCH(1, (Лист1!A484=Лист2!A:A) * (Лист1!B484=Лист2!B:B), 0))</f>
        <v>13091</v>
      </c>
      <c r="I484" cm="1">
        <f t="array" ref="I484">INDEX(Лист2!E:E, MATCH(1, (Лист1!A484=Лист2!A:A) * (Лист1!B484=Лист2!B:B), 0))</f>
        <v>12216</v>
      </c>
      <c r="J484" t="str">
        <f>Table2[[#This Row],[Дата]] &amp; _xlfn.SINGLE(Table2[Территория])</f>
        <v>43978Москва Восток</v>
      </c>
    </row>
    <row r="485" spans="1:10" ht="14.25" customHeight="1" x14ac:dyDescent="0.2">
      <c r="A485" s="15">
        <v>43973</v>
      </c>
      <c r="B485" s="4" t="s">
        <v>22</v>
      </c>
      <c r="C485" s="4">
        <v>214428</v>
      </c>
      <c r="D485" s="4">
        <v>20812585.5</v>
      </c>
      <c r="E485" s="4">
        <v>15857489.721000001</v>
      </c>
      <c r="F485" s="5">
        <v>256649.16153846151</v>
      </c>
      <c r="G485" cm="1">
        <f t="array" ref="G485">INDEX(Лист2!C:C, MATCH(1, (Лист1!A485=Лист2!A:A) * (Лист1!B485=Лист2!B:B), 0))</f>
        <v>54</v>
      </c>
      <c r="H485" cm="1">
        <f t="array" ref="H485">INDEX(Лист2!D:D, MATCH(1, (Лист1!A485=Лист2!A:A) * (Лист1!B485=Лист2!B:B), 0))</f>
        <v>13014</v>
      </c>
      <c r="I485" cm="1">
        <f t="array" ref="I485">INDEX(Лист2!E:E, MATCH(1, (Лист1!A485=Лист2!A:A) * (Лист1!B485=Лист2!B:B), 0))</f>
        <v>12095</v>
      </c>
      <c r="J485" t="str">
        <f>Table2[[#This Row],[Дата]] &amp; _xlfn.SINGLE(Table2[Территория])</f>
        <v>43973Москва Восток</v>
      </c>
    </row>
    <row r="486" spans="1:10" ht="14.25" customHeight="1" x14ac:dyDescent="0.2">
      <c r="A486" s="14">
        <v>43983</v>
      </c>
      <c r="B486" s="2" t="s">
        <v>22</v>
      </c>
      <c r="C486" s="2">
        <v>183228</v>
      </c>
      <c r="D486" s="2">
        <v>18914194.5</v>
      </c>
      <c r="E486" s="2">
        <v>13959979.012</v>
      </c>
      <c r="F486" s="3">
        <v>464232.54846153839</v>
      </c>
      <c r="G486" cm="1">
        <f t="array" ref="G486">INDEX(Лист2!C:C, MATCH(1, (Лист1!A486=Лист2!A:A) * (Лист1!B486=Лист2!B:B), 0))</f>
        <v>54</v>
      </c>
      <c r="H486" cm="1">
        <f t="array" ref="H486">INDEX(Лист2!D:D, MATCH(1, (Лист1!A486=Лист2!A:A) * (Лист1!B486=Лист2!B:B), 0))</f>
        <v>11864</v>
      </c>
      <c r="I486" cm="1">
        <f t="array" ref="I486">INDEX(Лист2!E:E, MATCH(1, (Лист1!A486=Лист2!A:A) * (Лист1!B486=Лист2!B:B), 0))</f>
        <v>11071</v>
      </c>
      <c r="J486" t="str">
        <f>Table2[[#This Row],[Дата]] &amp; _xlfn.SINGLE(Table2[Территория])</f>
        <v>43983Москва Восток</v>
      </c>
    </row>
    <row r="487" spans="1:10" ht="14.25" customHeight="1" x14ac:dyDescent="0.2">
      <c r="A487" s="15">
        <v>43962</v>
      </c>
      <c r="B487" s="4" t="s">
        <v>22</v>
      </c>
      <c r="C487" s="4">
        <v>166948.5</v>
      </c>
      <c r="D487" s="4">
        <v>16971231</v>
      </c>
      <c r="E487" s="4">
        <v>12200989.641000001</v>
      </c>
      <c r="F487" s="5">
        <v>416475.07692307688</v>
      </c>
      <c r="G487" cm="1">
        <f t="array" ref="G487">INDEX(Лист2!C:C, MATCH(1, (Лист1!A487=Лист2!A:A) * (Лист1!B487=Лист2!B:B), 0))</f>
        <v>54</v>
      </c>
      <c r="H487" cm="1">
        <f t="array" ref="H487">INDEX(Лист2!D:D, MATCH(1, (Лист1!A487=Лист2!A:A) * (Лист1!B487=Лист2!B:B), 0))</f>
        <v>10570</v>
      </c>
      <c r="I487" cm="1">
        <f t="array" ref="I487">INDEX(Лист2!E:E, MATCH(1, (Лист1!A487=Лист2!A:A) * (Лист1!B487=Лист2!B:B), 0))</f>
        <v>9926</v>
      </c>
      <c r="J487" t="str">
        <f>Table2[[#This Row],[Дата]] &amp; _xlfn.SINGLE(Table2[Территория])</f>
        <v>43962Москва Восток</v>
      </c>
    </row>
    <row r="488" spans="1:10" ht="14.25" customHeight="1" x14ac:dyDescent="0.2">
      <c r="A488" s="14">
        <v>43980</v>
      </c>
      <c r="B488" s="2" t="s">
        <v>21</v>
      </c>
      <c r="C488" s="2">
        <v>232102.5</v>
      </c>
      <c r="D488" s="2">
        <v>23120443.5</v>
      </c>
      <c r="E488" s="2">
        <v>17632080.519000001</v>
      </c>
      <c r="F488" s="3">
        <v>331721.66923076921</v>
      </c>
      <c r="G488" cm="1">
        <f t="array" ref="G488">INDEX(Лист2!C:C, MATCH(1, (Лист1!A488=Лист2!A:A) * (Лист1!B488=Лист2!B:B), 0))</f>
        <v>59</v>
      </c>
      <c r="H488" cm="1">
        <f t="array" ref="H488">INDEX(Лист2!D:D, MATCH(1, (Лист1!A488=Лист2!A:A) * (Лист1!B488=Лист2!B:B), 0))</f>
        <v>14507</v>
      </c>
      <c r="I488" cm="1">
        <f t="array" ref="I488">INDEX(Лист2!E:E, MATCH(1, (Лист1!A488=Лист2!A:A) * (Лист1!B488=Лист2!B:B), 0))</f>
        <v>13386</v>
      </c>
      <c r="J488" t="str">
        <f>Table2[[#This Row],[Дата]] &amp; _xlfn.SINGLE(Table2[Территория])</f>
        <v>43980Москва Запад</v>
      </c>
    </row>
    <row r="489" spans="1:10" ht="14.25" customHeight="1" x14ac:dyDescent="0.2">
      <c r="A489" s="15">
        <v>43969</v>
      </c>
      <c r="B489" s="4" t="s">
        <v>22</v>
      </c>
      <c r="C489" s="4">
        <v>196560</v>
      </c>
      <c r="D489" s="4">
        <v>19855122</v>
      </c>
      <c r="E489" s="4">
        <v>14172342.450999999</v>
      </c>
      <c r="F489" s="5">
        <v>269626.30769230769</v>
      </c>
      <c r="G489" cm="1">
        <f t="array" ref="G489">INDEX(Лист2!C:C, MATCH(1, (Лист1!A489=Лист2!A:A) * (Лист1!B489=Лист2!B:B), 0))</f>
        <v>54</v>
      </c>
      <c r="H489" cm="1">
        <f t="array" ref="H489">INDEX(Лист2!D:D, MATCH(1, (Лист1!A489=Лист2!A:A) * (Лист1!B489=Лист2!B:B), 0))</f>
        <v>12012</v>
      </c>
      <c r="I489" cm="1">
        <f t="array" ref="I489">INDEX(Лист2!E:E, MATCH(1, (Лист1!A489=Лист2!A:A) * (Лист1!B489=Лист2!B:B), 0))</f>
        <v>11308</v>
      </c>
      <c r="J489" t="str">
        <f>Table2[[#This Row],[Дата]] &amp; _xlfn.SINGLE(Table2[Территория])</f>
        <v>43969Москва Восток</v>
      </c>
    </row>
    <row r="490" spans="1:10" ht="14.25" customHeight="1" x14ac:dyDescent="0.2">
      <c r="A490" s="14">
        <v>43965</v>
      </c>
      <c r="B490" s="2" t="s">
        <v>22</v>
      </c>
      <c r="C490" s="2">
        <v>186496.5</v>
      </c>
      <c r="D490" s="2">
        <v>18640998</v>
      </c>
      <c r="E490" s="2">
        <v>13641908.620999999</v>
      </c>
      <c r="F490" s="3">
        <v>364896.93846153846</v>
      </c>
      <c r="G490" cm="1">
        <f t="array" ref="G490">INDEX(Лист2!C:C, MATCH(1, (Лист1!A490=Лист2!A:A) * (Лист1!B490=Лист2!B:B), 0))</f>
        <v>54</v>
      </c>
      <c r="H490" cm="1">
        <f t="array" ref="H490">INDEX(Лист2!D:D, MATCH(1, (Лист1!A490=Лист2!A:A) * (Лист1!B490=Лист2!B:B), 0))</f>
        <v>11194</v>
      </c>
      <c r="I490" cm="1">
        <f t="array" ref="I490">INDEX(Лист2!E:E, MATCH(1, (Лист1!A490=Лист2!A:A) * (Лист1!B490=Лист2!B:B), 0))</f>
        <v>10554</v>
      </c>
      <c r="J490" t="str">
        <f>Table2[[#This Row],[Дата]] &amp; _xlfn.SINGLE(Table2[Территория])</f>
        <v>43965Москва Восток</v>
      </c>
    </row>
    <row r="491" spans="1:10" ht="14.25" customHeight="1" x14ac:dyDescent="0.2">
      <c r="A491" s="15">
        <v>43966</v>
      </c>
      <c r="B491" s="4" t="s">
        <v>22</v>
      </c>
      <c r="C491" s="4">
        <v>219772.5</v>
      </c>
      <c r="D491" s="4">
        <v>21895294.5</v>
      </c>
      <c r="E491" s="4">
        <v>16241999.308</v>
      </c>
      <c r="F491" s="5">
        <v>317179.04615384614</v>
      </c>
      <c r="G491" cm="1">
        <f t="array" ref="G491">INDEX(Лист2!C:C, MATCH(1, (Лист1!A491=Лист2!A:A) * (Лист1!B491=Лист2!B:B), 0))</f>
        <v>54</v>
      </c>
      <c r="H491" cm="1">
        <f t="array" ref="H491">INDEX(Лист2!D:D, MATCH(1, (Лист1!A491=Лист2!A:A) * (Лист1!B491=Лист2!B:B), 0))</f>
        <v>12791</v>
      </c>
      <c r="I491" cm="1">
        <f t="array" ref="I491">INDEX(Лист2!E:E, MATCH(1, (Лист1!A491=Лист2!A:A) * (Лист1!B491=Лист2!B:B), 0))</f>
        <v>11950</v>
      </c>
      <c r="J491" t="str">
        <f>Table2[[#This Row],[Дата]] &amp; _xlfn.SINGLE(Table2[Территория])</f>
        <v>43966Москва Восток</v>
      </c>
    </row>
    <row r="492" spans="1:10" ht="14.25" customHeight="1" x14ac:dyDescent="0.2">
      <c r="A492" s="14">
        <v>43980</v>
      </c>
      <c r="B492" s="2" t="s">
        <v>22</v>
      </c>
      <c r="C492" s="2">
        <v>226476</v>
      </c>
      <c r="D492" s="2">
        <v>22416151.5</v>
      </c>
      <c r="E492" s="2">
        <v>17175270.221000001</v>
      </c>
      <c r="F492" s="3">
        <v>306548.18846153846</v>
      </c>
      <c r="G492" cm="1">
        <f t="array" ref="G492">INDEX(Лист2!C:C, MATCH(1, (Лист1!A492=Лист2!A:A) * (Лист1!B492=Лист2!B:B), 0))</f>
        <v>54</v>
      </c>
      <c r="H492" cm="1">
        <f t="array" ref="H492">INDEX(Лист2!D:D, MATCH(1, (Лист1!A492=Лист2!A:A) * (Лист1!B492=Лист2!B:B), 0))</f>
        <v>14031</v>
      </c>
      <c r="I492" cm="1">
        <f t="array" ref="I492">INDEX(Лист2!E:E, MATCH(1, (Лист1!A492=Лист2!A:A) * (Лист1!B492=Лист2!B:B), 0))</f>
        <v>12943</v>
      </c>
      <c r="J492" t="str">
        <f>Table2[[#This Row],[Дата]] &amp; _xlfn.SINGLE(Table2[Территория])</f>
        <v>43980Москва Восток</v>
      </c>
    </row>
    <row r="493" spans="1:10" ht="14.25" customHeight="1" x14ac:dyDescent="0.2">
      <c r="A493" s="15">
        <v>43978</v>
      </c>
      <c r="B493" s="4" t="s">
        <v>24</v>
      </c>
      <c r="C493" s="4">
        <v>8362.5</v>
      </c>
      <c r="D493" s="4">
        <v>687684</v>
      </c>
      <c r="E493" s="4">
        <v>597300.38899999997</v>
      </c>
      <c r="F493" s="5">
        <v>48380.499253846152</v>
      </c>
      <c r="G493" cm="1">
        <f t="array" ref="G493">INDEX(Лист2!C:C, MATCH(1, (Лист1!A493=Лист2!A:A) * (Лист1!B493=Лист2!B:B), 0))</f>
        <v>7</v>
      </c>
      <c r="H493" cm="1">
        <f t="array" ref="H493">INDEX(Лист2!D:D, MATCH(1, (Лист1!A493=Лист2!A:A) * (Лист1!B493=Лист2!B:B), 0))</f>
        <v>409</v>
      </c>
      <c r="I493" cm="1">
        <f t="array" ref="I493">INDEX(Лист2!E:E, MATCH(1, (Лист1!A493=Лист2!A:A) * (Лист1!B493=Лист2!B:B), 0))</f>
        <v>329</v>
      </c>
      <c r="J493" t="str">
        <f>Table2[[#This Row],[Дата]] &amp; _xlfn.SINGLE(Table2[Территория])</f>
        <v>43978Тюмень</v>
      </c>
    </row>
    <row r="494" spans="1:10" ht="14.25" customHeight="1" x14ac:dyDescent="0.2">
      <c r="A494" s="14">
        <v>43973</v>
      </c>
      <c r="B494" s="2" t="s">
        <v>23</v>
      </c>
      <c r="C494" s="2">
        <v>17008.5</v>
      </c>
      <c r="D494" s="2">
        <v>1398771</v>
      </c>
      <c r="E494" s="2">
        <v>1144986.3970000001</v>
      </c>
      <c r="F494" s="3">
        <v>158820.4117</v>
      </c>
      <c r="G494" cm="1">
        <f t="array" ref="G494">INDEX(Лист2!C:C, MATCH(1, (Лист1!A494=Лист2!A:A) * (Лист1!B494=Лист2!B:B), 0))</f>
        <v>18</v>
      </c>
      <c r="H494" cm="1">
        <f t="array" ref="H494">INDEX(Лист2!D:D, MATCH(1, (Лист1!A494=Лист2!A:A) * (Лист1!B494=Лист2!B:B), 0))</f>
        <v>985</v>
      </c>
      <c r="I494" cm="1">
        <f t="array" ref="I494">INDEX(Лист2!E:E, MATCH(1, (Лист1!A494=Лист2!A:A) * (Лист1!B494=Лист2!B:B), 0))</f>
        <v>861</v>
      </c>
      <c r="J494" t="str">
        <f>Table2[[#This Row],[Дата]] &amp; _xlfn.SINGLE(Table2[Территория])</f>
        <v>43973Новосибирск</v>
      </c>
    </row>
    <row r="495" spans="1:10" ht="14.25" customHeight="1" x14ac:dyDescent="0.2">
      <c r="A495" s="15">
        <v>43983</v>
      </c>
      <c r="B495" s="4" t="s">
        <v>25</v>
      </c>
      <c r="C495" s="4">
        <v>5166</v>
      </c>
      <c r="D495" s="4">
        <v>389013</v>
      </c>
      <c r="E495" s="4">
        <v>357353.07299999997</v>
      </c>
      <c r="F495" s="5">
        <v>141592.70844615385</v>
      </c>
      <c r="G495" cm="1">
        <f t="array" ref="G495">INDEX(Лист2!C:C, MATCH(1, (Лист1!A495=Лист2!A:A) * (Лист1!B495=Лист2!B:B), 0))</f>
        <v>9</v>
      </c>
      <c r="H495" cm="1">
        <f t="array" ref="H495">INDEX(Лист2!D:D, MATCH(1, (Лист1!A495=Лист2!A:A) * (Лист1!B495=Лист2!B:B), 0))</f>
        <v>294</v>
      </c>
      <c r="I495" cm="1">
        <f t="array" ref="I495">INDEX(Лист2!E:E, MATCH(1, (Лист1!A495=Лист2!A:A) * (Лист1!B495=Лист2!B:B), 0))</f>
        <v>224</v>
      </c>
      <c r="J495" t="str">
        <f>Table2[[#This Row],[Дата]] &amp; _xlfn.SINGLE(Table2[Территория])</f>
        <v>43983Томск</v>
      </c>
    </row>
    <row r="496" spans="1:10" ht="14.25" customHeight="1" x14ac:dyDescent="0.2">
      <c r="A496" s="14">
        <v>43962</v>
      </c>
      <c r="B496" s="2" t="s">
        <v>23</v>
      </c>
      <c r="C496" s="2">
        <v>10941</v>
      </c>
      <c r="D496" s="2">
        <v>880356</v>
      </c>
      <c r="E496" s="2">
        <v>723289.05500000005</v>
      </c>
      <c r="F496" s="3">
        <v>166333.57363076921</v>
      </c>
      <c r="G496" cm="1">
        <f t="array" ref="G496">INDEX(Лист2!C:C, MATCH(1, (Лист1!A496=Лист2!A:A) * (Лист1!B496=Лист2!B:B), 0))</f>
        <v>15</v>
      </c>
      <c r="H496" cm="1">
        <f t="array" ref="H496">INDEX(Лист2!D:D, MATCH(1, (Лист1!A496=Лист2!A:A) * (Лист1!B496=Лист2!B:B), 0))</f>
        <v>654</v>
      </c>
      <c r="I496" cm="1">
        <f t="array" ref="I496">INDEX(Лист2!E:E, MATCH(1, (Лист1!A496=Лист2!A:A) * (Лист1!B496=Лист2!B:B), 0))</f>
        <v>564</v>
      </c>
      <c r="J496" t="str">
        <f>Table2[[#This Row],[Дата]] &amp; _xlfn.SINGLE(Table2[Территория])</f>
        <v>43962Новосибирск</v>
      </c>
    </row>
    <row r="497" spans="1:10" ht="14.25" customHeight="1" x14ac:dyDescent="0.2">
      <c r="A497" s="15">
        <v>43969</v>
      </c>
      <c r="B497" s="4" t="s">
        <v>23</v>
      </c>
      <c r="C497" s="4">
        <v>14497.5</v>
      </c>
      <c r="D497" s="4">
        <v>1230711</v>
      </c>
      <c r="E497" s="4">
        <v>1005560.455</v>
      </c>
      <c r="F497" s="5">
        <v>171097.83406153845</v>
      </c>
      <c r="G497" cm="1">
        <f t="array" ref="G497">INDEX(Лист2!C:C, MATCH(1, (Лист1!A497=Лист2!A:A) * (Лист1!B497=Лист2!B:B), 0))</f>
        <v>16</v>
      </c>
      <c r="H497" cm="1">
        <f t="array" ref="H497">INDEX(Лист2!D:D, MATCH(1, (Лист1!A497=Лист2!A:A) * (Лист1!B497=Лист2!B:B), 0))</f>
        <v>864</v>
      </c>
      <c r="I497" cm="1">
        <f t="array" ref="I497">INDEX(Лист2!E:E, MATCH(1, (Лист1!A497=Лист2!A:A) * (Лист1!B497=Лист2!B:B), 0))</f>
        <v>765</v>
      </c>
      <c r="J497" t="str">
        <f>Table2[[#This Row],[Дата]] &amp; _xlfn.SINGLE(Table2[Территория])</f>
        <v>43969Новосибирск</v>
      </c>
    </row>
    <row r="498" spans="1:10" ht="14.25" customHeight="1" x14ac:dyDescent="0.2">
      <c r="A498" s="14">
        <v>43965</v>
      </c>
      <c r="B498" s="2" t="s">
        <v>23</v>
      </c>
      <c r="C498" s="2">
        <v>13810.5</v>
      </c>
      <c r="D498" s="2">
        <v>1131676.5</v>
      </c>
      <c r="E498" s="2">
        <v>966968.63599999994</v>
      </c>
      <c r="F498" s="3">
        <v>195740.02307692307</v>
      </c>
      <c r="G498" cm="1">
        <f t="array" ref="G498">INDEX(Лист2!C:C, MATCH(1, (Лист1!A498=Лист2!A:A) * (Лист1!B498=Лист2!B:B), 0))</f>
        <v>16</v>
      </c>
      <c r="H498" cm="1">
        <f t="array" ref="H498">INDEX(Лист2!D:D, MATCH(1, (Лист1!A498=Лист2!A:A) * (Лист1!B498=Лист2!B:B), 0))</f>
        <v>834</v>
      </c>
      <c r="I498" cm="1">
        <f t="array" ref="I498">INDEX(Лист2!E:E, MATCH(1, (Лист1!A498=Лист2!A:A) * (Лист1!B498=Лист2!B:B), 0))</f>
        <v>735</v>
      </c>
      <c r="J498" t="str">
        <f>Table2[[#This Row],[Дата]] &amp; _xlfn.SINGLE(Table2[Территория])</f>
        <v>43965Новосибирск</v>
      </c>
    </row>
    <row r="499" spans="1:10" ht="14.25" customHeight="1" x14ac:dyDescent="0.2">
      <c r="A499" s="15">
        <v>43966</v>
      </c>
      <c r="B499" s="4" t="s">
        <v>23</v>
      </c>
      <c r="C499" s="4">
        <v>13752</v>
      </c>
      <c r="D499" s="4">
        <v>1091040</v>
      </c>
      <c r="E499" s="4">
        <v>898790.64599999995</v>
      </c>
      <c r="F499" s="5">
        <v>149313.46028461537</v>
      </c>
      <c r="G499" cm="1">
        <f t="array" ref="G499">INDEX(Лист2!C:C, MATCH(1, (Лист1!A499=Лист2!A:A) * (Лист1!B499=Лист2!B:B), 0))</f>
        <v>16</v>
      </c>
      <c r="H499" cm="1">
        <f t="array" ref="H499">INDEX(Лист2!D:D, MATCH(1, (Лист1!A499=Лист2!A:A) * (Лист1!B499=Лист2!B:B), 0))</f>
        <v>817</v>
      </c>
      <c r="I499" cm="1">
        <f t="array" ref="I499">INDEX(Лист2!E:E, MATCH(1, (Лист1!A499=Лист2!A:A) * (Лист1!B499=Лист2!B:B), 0))</f>
        <v>718</v>
      </c>
      <c r="J499" t="str">
        <f>Table2[[#This Row],[Дата]] &amp; _xlfn.SINGLE(Table2[Территория])</f>
        <v>43966Новосибирск</v>
      </c>
    </row>
    <row r="500" spans="1:10" ht="14.25" customHeight="1" x14ac:dyDescent="0.2">
      <c r="A500" s="14">
        <v>43978</v>
      </c>
      <c r="B500" s="2" t="s">
        <v>23</v>
      </c>
      <c r="C500" s="2">
        <v>15276</v>
      </c>
      <c r="D500" s="2">
        <v>1350199.5</v>
      </c>
      <c r="E500" s="2">
        <v>1100106.21</v>
      </c>
      <c r="F500" s="3">
        <v>107692.85196923077</v>
      </c>
      <c r="G500" cm="1">
        <f t="array" ref="G500">INDEX(Лист2!C:C, MATCH(1, (Лист1!A500=Лист2!A:A) * (Лист1!B500=Лист2!B:B), 0))</f>
        <v>18</v>
      </c>
      <c r="H500" cm="1">
        <f t="array" ref="H500">INDEX(Лист2!D:D, MATCH(1, (Лист1!A500=Лист2!A:A) * (Лист1!B500=Лист2!B:B), 0))</f>
        <v>962</v>
      </c>
      <c r="I500" cm="1">
        <f t="array" ref="I500">INDEX(Лист2!E:E, MATCH(1, (Лист1!A500=Лист2!A:A) * (Лист1!B500=Лист2!B:B), 0))</f>
        <v>859</v>
      </c>
      <c r="J500" t="str">
        <f>Table2[[#This Row],[Дата]] &amp; _xlfn.SINGLE(Table2[Территория])</f>
        <v>43978Новосибирск</v>
      </c>
    </row>
    <row r="501" spans="1:10" ht="14.25" customHeight="1" x14ac:dyDescent="0.2">
      <c r="A501" s="15">
        <v>43983</v>
      </c>
      <c r="B501" s="4" t="s">
        <v>26</v>
      </c>
      <c r="C501" s="4">
        <v>4408.5</v>
      </c>
      <c r="D501" s="4">
        <v>410892</v>
      </c>
      <c r="E501" s="4">
        <v>346029.05</v>
      </c>
      <c r="F501" s="5">
        <v>36168.753846153842</v>
      </c>
      <c r="G501" cm="1">
        <f t="array" ref="G501">INDEX(Лист2!C:C, MATCH(1, (Лист1!A501=Лист2!A:A) * (Лист1!B501=Лист2!B:B), 0))</f>
        <v>6</v>
      </c>
      <c r="H501" cm="1">
        <f t="array" ref="H501">INDEX(Лист2!D:D, MATCH(1, (Лист1!A501=Лист2!A:A) * (Лист1!B501=Лист2!B:B), 0))</f>
        <v>237</v>
      </c>
      <c r="I501" cm="1">
        <f t="array" ref="I501">INDEX(Лист2!E:E, MATCH(1, (Лист1!A501=Лист2!A:A) * (Лист1!B501=Лист2!B:B), 0))</f>
        <v>175</v>
      </c>
      <c r="J501" t="str">
        <f>Table2[[#This Row],[Дата]] &amp; _xlfn.SINGLE(Table2[Территория])</f>
        <v>43983Уфа</v>
      </c>
    </row>
    <row r="502" spans="1:10" ht="14.25" customHeight="1" x14ac:dyDescent="0.2">
      <c r="A502" s="14">
        <v>43980</v>
      </c>
      <c r="B502" s="2" t="s">
        <v>24</v>
      </c>
      <c r="C502" s="2">
        <v>9927</v>
      </c>
      <c r="D502" s="2">
        <v>850840.5</v>
      </c>
      <c r="E502" s="2">
        <v>733232.38899999997</v>
      </c>
      <c r="F502" s="3">
        <v>51066.353846153841</v>
      </c>
      <c r="G502" cm="1">
        <f t="array" ref="G502">INDEX(Лист2!C:C, MATCH(1, (Лист1!A502=Лист2!A:A) * (Лист1!B502=Лист2!B:B), 0))</f>
        <v>7</v>
      </c>
      <c r="H502" cm="1">
        <f t="array" ref="H502">INDEX(Лист2!D:D, MATCH(1, (Лист1!A502=Лист2!A:A) * (Лист1!B502=Лист2!B:B), 0))</f>
        <v>491</v>
      </c>
      <c r="I502" cm="1">
        <f t="array" ref="I502">INDEX(Лист2!E:E, MATCH(1, (Лист1!A502=Лист2!A:A) * (Лист1!B502=Лист2!B:B), 0))</f>
        <v>411</v>
      </c>
      <c r="J502" t="str">
        <f>Table2[[#This Row],[Дата]] &amp; _xlfn.SINGLE(Table2[Территория])</f>
        <v>43980Тюмень</v>
      </c>
    </row>
    <row r="503" spans="1:10" ht="14.25" customHeight="1" x14ac:dyDescent="0.2">
      <c r="A503" s="15">
        <v>43983</v>
      </c>
      <c r="B503" s="4" t="s">
        <v>24</v>
      </c>
      <c r="C503" s="4">
        <v>9474</v>
      </c>
      <c r="D503" s="4">
        <v>802447.5</v>
      </c>
      <c r="E503" s="4">
        <v>682814.14599999995</v>
      </c>
      <c r="F503" s="5">
        <v>81560.983369230773</v>
      </c>
      <c r="G503" cm="1">
        <f t="array" ref="G503">INDEX(Лист2!C:C, MATCH(1, (Лист1!A503=Лист2!A:A) * (Лист1!B503=Лист2!B:B), 0))</f>
        <v>7</v>
      </c>
      <c r="H503" cm="1">
        <f t="array" ref="H503">INDEX(Лист2!D:D, MATCH(1, (Лист1!A503=Лист2!A:A) * (Лист1!B503=Лист2!B:B), 0))</f>
        <v>500</v>
      </c>
      <c r="I503" cm="1">
        <f t="array" ref="I503">INDEX(Лист2!E:E, MATCH(1, (Лист1!A503=Лист2!A:A) * (Лист1!B503=Лист2!B:B), 0))</f>
        <v>418</v>
      </c>
      <c r="J503" t="str">
        <f>Table2[[#This Row],[Дата]] &amp; _xlfn.SINGLE(Table2[Территория])</f>
        <v>43983Тюмень</v>
      </c>
    </row>
    <row r="504" spans="1:10" ht="14.25" customHeight="1" x14ac:dyDescent="0.2">
      <c r="A504" s="14">
        <v>43980</v>
      </c>
      <c r="B504" s="2" t="s">
        <v>23</v>
      </c>
      <c r="C504" s="2">
        <v>16878</v>
      </c>
      <c r="D504" s="2">
        <v>1438255.5</v>
      </c>
      <c r="E504" s="2">
        <v>1180692.7039999999</v>
      </c>
      <c r="F504" s="3">
        <v>102040.10621538461</v>
      </c>
      <c r="G504" cm="1">
        <f t="array" ref="G504">INDEX(Лист2!C:C, MATCH(1, (Лист1!A504=Лист2!A:A) * (Лист1!B504=Лист2!B:B), 0))</f>
        <v>18</v>
      </c>
      <c r="H504" cm="1">
        <f t="array" ref="H504">INDEX(Лист2!D:D, MATCH(1, (Лист1!A504=Лист2!A:A) * (Лист1!B504=Лист2!B:B), 0))</f>
        <v>1014</v>
      </c>
      <c r="I504" cm="1">
        <f t="array" ref="I504">INDEX(Лист2!E:E, MATCH(1, (Лист1!A504=Лист2!A:A) * (Лист1!B504=Лист2!B:B), 0))</f>
        <v>893</v>
      </c>
      <c r="J504" t="str">
        <f>Table2[[#This Row],[Дата]] &amp; _xlfn.SINGLE(Table2[Территория])</f>
        <v>43980Новосибирск</v>
      </c>
    </row>
    <row r="505" spans="1:10" ht="14.25" customHeight="1" x14ac:dyDescent="0.2">
      <c r="A505" s="16">
        <v>43983</v>
      </c>
      <c r="B505" s="6" t="s">
        <v>23</v>
      </c>
      <c r="C505" s="6">
        <v>14238</v>
      </c>
      <c r="D505" s="6">
        <v>1293219</v>
      </c>
      <c r="E505" s="6">
        <v>1006008.1159999999</v>
      </c>
      <c r="F505" s="7">
        <v>129348.2923076923</v>
      </c>
      <c r="G505" cm="1">
        <f t="array" ref="G505">INDEX(Лист2!C:C, MATCH(1, (Лист1!A505=Лист2!A:A) * (Лист1!B505=Лист2!B:B), 0))</f>
        <v>18</v>
      </c>
      <c r="H505" cm="1">
        <f t="array" ref="H505">INDEX(Лист2!D:D, MATCH(1, (Лист1!A505=Лист2!A:A) * (Лист1!B505=Лист2!B:B), 0))</f>
        <v>923</v>
      </c>
      <c r="I505" cm="1">
        <f t="array" ref="I505">INDEX(Лист2!E:E, MATCH(1, (Лист1!A505=Лист2!A:A) * (Лист1!B505=Лист2!B:B), 0))</f>
        <v>824</v>
      </c>
      <c r="J505" t="str">
        <f>Table2[[#This Row],[Дата]] &amp; _xlfn.SINGLE(Table2[Территория])</f>
        <v>43983Новосибирск</v>
      </c>
    </row>
    <row r="506" spans="1:10" ht="14.25" customHeight="1" x14ac:dyDescent="0.2"/>
    <row r="507" spans="1:10" ht="14.25" customHeight="1" x14ac:dyDescent="0.2"/>
    <row r="508" spans="1:10" ht="14.25" customHeight="1" x14ac:dyDescent="0.2"/>
    <row r="509" spans="1:10" ht="14.25" customHeight="1" x14ac:dyDescent="0.2"/>
    <row r="510" spans="1:10" ht="14.25" customHeight="1" x14ac:dyDescent="0.2"/>
    <row r="511" spans="1:10" ht="14.25" customHeight="1" x14ac:dyDescent="0.2"/>
    <row r="512" spans="1:10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C1" sqref="C1:E1048576"/>
    </sheetView>
  </sheetViews>
  <sheetFormatPr baseColWidth="10" defaultColWidth="14.5" defaultRowHeight="15" customHeight="1" x14ac:dyDescent="0.2"/>
  <cols>
    <col min="1" max="1" width="10.5" customWidth="1"/>
    <col min="2" max="2" width="22.83203125" customWidth="1"/>
    <col min="3" max="3" width="19.33203125" customWidth="1"/>
    <col min="4" max="4" width="19" customWidth="1"/>
    <col min="5" max="5" width="20.33203125" customWidth="1"/>
    <col min="6" max="6" width="25" customWidth="1"/>
    <col min="7" max="26" width="8.6640625" customWidth="1"/>
  </cols>
  <sheetData>
    <row r="1" spans="1:6" ht="14.25" customHeight="1" x14ac:dyDescent="0.2">
      <c r="A1" s="13" t="s">
        <v>0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27</v>
      </c>
    </row>
    <row r="2" spans="1:6" ht="14.25" customHeight="1" x14ac:dyDescent="0.2">
      <c r="A2" s="8">
        <v>43949</v>
      </c>
      <c r="B2" s="9" t="s">
        <v>16</v>
      </c>
      <c r="C2" s="9">
        <v>36</v>
      </c>
      <c r="D2" s="9">
        <v>4923</v>
      </c>
      <c r="E2" s="9">
        <v>4560</v>
      </c>
      <c r="F2" s="9" t="str">
        <f>Table4[[#This Row],[Дата]] &amp;Table4[[#This Row],[Территория]]</f>
        <v>43949Волгоград</v>
      </c>
    </row>
    <row r="3" spans="1:6" ht="14.25" customHeight="1" x14ac:dyDescent="0.2">
      <c r="A3" s="8">
        <v>43949</v>
      </c>
      <c r="B3" s="9" t="s">
        <v>11</v>
      </c>
      <c r="C3" s="9">
        <v>31</v>
      </c>
      <c r="D3" s="9">
        <v>5465</v>
      </c>
      <c r="E3" s="9">
        <v>5096</v>
      </c>
      <c r="F3" s="9" t="str">
        <f>Table4[[#This Row],[Дата]] &amp; _xlfn.SINGLE(Table4[Территория])</f>
        <v>43949Екатеринбург</v>
      </c>
    </row>
    <row r="4" spans="1:6" ht="14.25" customHeight="1" x14ac:dyDescent="0.2">
      <c r="A4" s="8">
        <v>43949</v>
      </c>
      <c r="B4" s="9" t="s">
        <v>17</v>
      </c>
      <c r="C4" s="9">
        <v>19</v>
      </c>
      <c r="D4" s="9">
        <v>1846</v>
      </c>
      <c r="E4" s="9">
        <v>1681</v>
      </c>
      <c r="F4" s="9" t="str">
        <f>Table4[[#This Row],[Дата]] &amp;Table4[[#This Row],[Территория]]</f>
        <v>43949Казань</v>
      </c>
    </row>
    <row r="5" spans="1:6" ht="14.25" customHeight="1" x14ac:dyDescent="0.2">
      <c r="A5" s="8">
        <v>43949</v>
      </c>
      <c r="B5" s="9" t="s">
        <v>10</v>
      </c>
      <c r="C5" s="9">
        <v>18</v>
      </c>
      <c r="D5" s="9">
        <v>1539</v>
      </c>
      <c r="E5" s="9">
        <v>1404</v>
      </c>
      <c r="F5" s="9" t="str">
        <f>Table4[[#This Row],[Дата]] &amp; _xlfn.SINGLE(Table4[Территория])</f>
        <v>43949Кемерово</v>
      </c>
    </row>
    <row r="6" spans="1:6" ht="14.25" customHeight="1" x14ac:dyDescent="0.2">
      <c r="A6" s="8">
        <v>43949</v>
      </c>
      <c r="B6" s="9" t="s">
        <v>20</v>
      </c>
      <c r="C6" s="9">
        <v>18</v>
      </c>
      <c r="D6" s="9">
        <v>1505</v>
      </c>
      <c r="E6" s="9">
        <v>1368</v>
      </c>
      <c r="F6" s="9" t="str">
        <f>Table4[[#This Row],[Дата]] &amp; _xlfn.SINGLE(Table4[Территория])</f>
        <v>43949Краснодар</v>
      </c>
    </row>
    <row r="7" spans="1:6" ht="14.25" customHeight="1" x14ac:dyDescent="0.2">
      <c r="A7" s="8">
        <v>43949</v>
      </c>
      <c r="B7" s="9" t="s">
        <v>22</v>
      </c>
      <c r="C7" s="9">
        <v>54</v>
      </c>
      <c r="D7" s="9">
        <v>12306</v>
      </c>
      <c r="E7" s="9">
        <v>11532</v>
      </c>
      <c r="F7" s="9" t="str">
        <f>Table4[[#This Row],[Дата]] &amp; _xlfn.SINGLE(Table4[Территория])</f>
        <v>43949Москва Восток</v>
      </c>
    </row>
    <row r="8" spans="1:6" ht="14.25" customHeight="1" x14ac:dyDescent="0.2">
      <c r="A8" s="8">
        <v>43949</v>
      </c>
      <c r="B8" s="9" t="s">
        <v>21</v>
      </c>
      <c r="C8" s="9">
        <v>59</v>
      </c>
      <c r="D8" s="9">
        <v>12943</v>
      </c>
      <c r="E8" s="9">
        <v>12072</v>
      </c>
      <c r="F8" s="9" t="str">
        <f>Table4[[#This Row],[Дата]] &amp; _xlfn.SINGLE(Table4[Территория])</f>
        <v>43949Москва Запад</v>
      </c>
    </row>
    <row r="9" spans="1:6" ht="14.25" customHeight="1" x14ac:dyDescent="0.2">
      <c r="A9" s="8">
        <v>43949</v>
      </c>
      <c r="B9" s="9" t="s">
        <v>13</v>
      </c>
      <c r="C9" s="9">
        <v>17</v>
      </c>
      <c r="D9" s="9">
        <v>1439</v>
      </c>
      <c r="E9" s="9">
        <v>1265</v>
      </c>
      <c r="F9" s="9" t="str">
        <f>Table4[[#This Row],[Дата]] &amp; _xlfn.SINGLE(Table4[Территория])</f>
        <v>43949Нижний Новгород</v>
      </c>
    </row>
    <row r="10" spans="1:6" ht="14.25" customHeight="1" x14ac:dyDescent="0.2">
      <c r="A10" s="8">
        <v>43949</v>
      </c>
      <c r="B10" s="9" t="s">
        <v>23</v>
      </c>
      <c r="C10" s="9">
        <v>15</v>
      </c>
      <c r="D10" s="9">
        <v>636</v>
      </c>
      <c r="E10" s="9">
        <v>547</v>
      </c>
      <c r="F10" s="9" t="str">
        <f>Table4[[#This Row],[Дата]] &amp; _xlfn.SINGLE(Table4[Территория])</f>
        <v>43949Новосибирск</v>
      </c>
    </row>
    <row r="11" spans="1:6" ht="14.25" customHeight="1" x14ac:dyDescent="0.2">
      <c r="A11" s="8">
        <v>43949</v>
      </c>
      <c r="B11" s="9" t="s">
        <v>18</v>
      </c>
      <c r="C11" s="9">
        <v>15</v>
      </c>
      <c r="D11" s="9">
        <v>780</v>
      </c>
      <c r="E11" s="9">
        <v>690</v>
      </c>
      <c r="F11" s="9" t="str">
        <f>Table4[[#This Row],[Дата]] &amp; _xlfn.SINGLE(Table4[Территория])</f>
        <v>43949Пермь</v>
      </c>
    </row>
    <row r="12" spans="1:6" ht="14.25" customHeight="1" x14ac:dyDescent="0.2">
      <c r="A12" s="8">
        <v>43949</v>
      </c>
      <c r="B12" s="9" t="s">
        <v>15</v>
      </c>
      <c r="C12" s="9">
        <v>125</v>
      </c>
      <c r="D12" s="9">
        <v>20914</v>
      </c>
      <c r="E12" s="9">
        <v>19479</v>
      </c>
      <c r="F12" s="9" t="str">
        <f>Table4[[#This Row],[Дата]] &amp; _xlfn.SINGLE(Table4[Территория])</f>
        <v>43949Санкт-Петербург Север</v>
      </c>
    </row>
    <row r="13" spans="1:6" ht="14.25" customHeight="1" x14ac:dyDescent="0.2">
      <c r="A13" s="8">
        <v>43949</v>
      </c>
      <c r="B13" s="9" t="s">
        <v>14</v>
      </c>
      <c r="C13" s="9">
        <v>128</v>
      </c>
      <c r="D13" s="9">
        <v>16450</v>
      </c>
      <c r="E13" s="9">
        <v>15320</v>
      </c>
      <c r="F13" s="9" t="str">
        <f>Table4[[#This Row],[Дата]] &amp; _xlfn.SINGLE(Table4[Территория])</f>
        <v>43949Санкт-Петербург Юг</v>
      </c>
    </row>
    <row r="14" spans="1:6" ht="14.25" customHeight="1" x14ac:dyDescent="0.2">
      <c r="A14" s="8">
        <v>43949</v>
      </c>
      <c r="B14" s="9" t="s">
        <v>12</v>
      </c>
      <c r="C14" s="9">
        <v>10</v>
      </c>
      <c r="D14" s="9">
        <v>580</v>
      </c>
      <c r="E14" s="9">
        <v>506</v>
      </c>
      <c r="F14" s="9" t="str">
        <f>Table4[[#This Row],[Дата]] &amp; _xlfn.SINGLE(Table4[Территория])</f>
        <v>43949Тольятти</v>
      </c>
    </row>
    <row r="15" spans="1:6" ht="14.25" customHeight="1" x14ac:dyDescent="0.2">
      <c r="A15" s="8">
        <v>43950</v>
      </c>
      <c r="B15" s="9" t="s">
        <v>16</v>
      </c>
      <c r="C15" s="9">
        <v>36</v>
      </c>
      <c r="D15" s="9">
        <v>4937</v>
      </c>
      <c r="E15" s="9">
        <v>4561</v>
      </c>
      <c r="F15" s="9" t="str">
        <f>Table4[[#This Row],[Дата]] &amp; _xlfn.SINGLE(Table4[Территория])</f>
        <v>43950Волгоград</v>
      </c>
    </row>
    <row r="16" spans="1:6" ht="14.25" customHeight="1" x14ac:dyDescent="0.2">
      <c r="A16" s="8">
        <v>43950</v>
      </c>
      <c r="B16" s="9" t="s">
        <v>11</v>
      </c>
      <c r="C16" s="9">
        <v>31</v>
      </c>
      <c r="D16" s="9">
        <v>5378</v>
      </c>
      <c r="E16" s="9">
        <v>4985</v>
      </c>
      <c r="F16" s="9" t="str">
        <f>Table4[[#This Row],[Дата]] &amp; _xlfn.SINGLE(Table4[Территория])</f>
        <v>43950Екатеринбург</v>
      </c>
    </row>
    <row r="17" spans="1:6" ht="14.25" customHeight="1" x14ac:dyDescent="0.2">
      <c r="A17" s="8">
        <v>43950</v>
      </c>
      <c r="B17" s="9" t="s">
        <v>17</v>
      </c>
      <c r="C17" s="9">
        <v>19</v>
      </c>
      <c r="D17" s="9">
        <v>1676</v>
      </c>
      <c r="E17" s="9">
        <v>1516</v>
      </c>
      <c r="F17" s="9" t="str">
        <f>Table4[[#This Row],[Дата]] &amp; _xlfn.SINGLE(Table4[Территория])</f>
        <v>43950Казань</v>
      </c>
    </row>
    <row r="18" spans="1:6" ht="14.25" customHeight="1" x14ac:dyDescent="0.2">
      <c r="A18" s="8">
        <v>43950</v>
      </c>
      <c r="B18" s="9" t="s">
        <v>10</v>
      </c>
      <c r="C18" s="9">
        <v>18</v>
      </c>
      <c r="D18" s="9">
        <v>1684</v>
      </c>
      <c r="E18" s="9">
        <v>1528</v>
      </c>
      <c r="F18" s="9" t="str">
        <f>Table4[[#This Row],[Дата]] &amp; _xlfn.SINGLE(Table4[Территория])</f>
        <v>43950Кемерово</v>
      </c>
    </row>
    <row r="19" spans="1:6" ht="14.25" customHeight="1" x14ac:dyDescent="0.2">
      <c r="A19" s="8">
        <v>43950</v>
      </c>
      <c r="B19" s="9" t="s">
        <v>20</v>
      </c>
      <c r="C19" s="9">
        <v>18</v>
      </c>
      <c r="D19" s="9">
        <v>1599</v>
      </c>
      <c r="E19" s="9">
        <v>1450</v>
      </c>
      <c r="F19" s="9" t="str">
        <f>Table4[[#This Row],[Дата]] &amp; _xlfn.SINGLE(Table4[Территория])</f>
        <v>43950Краснодар</v>
      </c>
    </row>
    <row r="20" spans="1:6" ht="14.25" customHeight="1" x14ac:dyDescent="0.2">
      <c r="A20" s="8">
        <v>43950</v>
      </c>
      <c r="B20" s="9" t="s">
        <v>22</v>
      </c>
      <c r="C20" s="9">
        <v>54</v>
      </c>
      <c r="D20" s="9">
        <v>12747</v>
      </c>
      <c r="E20" s="9">
        <v>11884</v>
      </c>
      <c r="F20" s="9" t="str">
        <f>Table4[[#This Row],[Дата]] &amp; _xlfn.SINGLE(Table4[Территория])</f>
        <v>43950Москва Восток</v>
      </c>
    </row>
    <row r="21" spans="1:6" ht="14.25" customHeight="1" x14ac:dyDescent="0.2">
      <c r="A21" s="8">
        <v>43950</v>
      </c>
      <c r="B21" s="9" t="s">
        <v>21</v>
      </c>
      <c r="C21" s="9">
        <v>59</v>
      </c>
      <c r="D21" s="9">
        <v>13186</v>
      </c>
      <c r="E21" s="9">
        <v>12251</v>
      </c>
      <c r="F21" s="9" t="str">
        <f>Table4[[#This Row],[Дата]] &amp; _xlfn.SINGLE(Table4[Территория])</f>
        <v>43950Москва Запад</v>
      </c>
    </row>
    <row r="22" spans="1:6" ht="14.25" customHeight="1" x14ac:dyDescent="0.2">
      <c r="A22" s="8">
        <v>43950</v>
      </c>
      <c r="B22" s="9" t="s">
        <v>13</v>
      </c>
      <c r="C22" s="9">
        <v>18</v>
      </c>
      <c r="D22" s="9">
        <v>1534</v>
      </c>
      <c r="E22" s="9">
        <v>1369</v>
      </c>
      <c r="F22" s="9" t="str">
        <f>Table4[[#This Row],[Дата]] &amp; _xlfn.SINGLE(Table4[Территория])</f>
        <v>43950Нижний Новгород</v>
      </c>
    </row>
    <row r="23" spans="1:6" ht="14.25" customHeight="1" x14ac:dyDescent="0.2">
      <c r="A23" s="8">
        <v>43950</v>
      </c>
      <c r="B23" s="9" t="s">
        <v>23</v>
      </c>
      <c r="C23" s="9">
        <v>15</v>
      </c>
      <c r="D23" s="9">
        <v>659</v>
      </c>
      <c r="E23" s="9">
        <v>575</v>
      </c>
      <c r="F23" s="9" t="str">
        <f>Table4[[#This Row],[Дата]] &amp; _xlfn.SINGLE(Table4[Территория])</f>
        <v>43950Новосибирск</v>
      </c>
    </row>
    <row r="24" spans="1:6" ht="14.25" customHeight="1" x14ac:dyDescent="0.2">
      <c r="A24" s="8">
        <v>43950</v>
      </c>
      <c r="B24" s="9" t="s">
        <v>18</v>
      </c>
      <c r="C24" s="9">
        <v>15</v>
      </c>
      <c r="D24" s="9">
        <v>786</v>
      </c>
      <c r="E24" s="9">
        <v>695</v>
      </c>
      <c r="F24" s="9" t="str">
        <f>Table4[[#This Row],[Дата]] &amp; _xlfn.SINGLE(Table4[Территория])</f>
        <v>43950Пермь</v>
      </c>
    </row>
    <row r="25" spans="1:6" ht="14.25" customHeight="1" x14ac:dyDescent="0.2">
      <c r="A25" s="8">
        <v>43950</v>
      </c>
      <c r="B25" s="9" t="s">
        <v>15</v>
      </c>
      <c r="C25" s="9">
        <v>125</v>
      </c>
      <c r="D25" s="9">
        <v>21863</v>
      </c>
      <c r="E25" s="9">
        <v>20160</v>
      </c>
      <c r="F25" s="9" t="str">
        <f>Table4[[#This Row],[Дата]] &amp; _xlfn.SINGLE(Table4[Территория])</f>
        <v>43950Санкт-Петербург Север</v>
      </c>
    </row>
    <row r="26" spans="1:6" ht="14.25" customHeight="1" x14ac:dyDescent="0.2">
      <c r="A26" s="8">
        <v>43950</v>
      </c>
      <c r="B26" s="9" t="s">
        <v>14</v>
      </c>
      <c r="C26" s="9">
        <v>128</v>
      </c>
      <c r="D26" s="9">
        <v>17368</v>
      </c>
      <c r="E26" s="9">
        <v>16077</v>
      </c>
      <c r="F26" s="9" t="str">
        <f>Table4[[#This Row],[Дата]] &amp; _xlfn.SINGLE(Table4[Территория])</f>
        <v>43950Санкт-Петербург Юг</v>
      </c>
    </row>
    <row r="27" spans="1:6" ht="14.25" customHeight="1" x14ac:dyDescent="0.2">
      <c r="A27" s="8">
        <v>43950</v>
      </c>
      <c r="B27" s="9" t="s">
        <v>12</v>
      </c>
      <c r="C27" s="9">
        <v>10</v>
      </c>
      <c r="D27" s="9">
        <v>502</v>
      </c>
      <c r="E27" s="9">
        <v>433</v>
      </c>
      <c r="F27" s="9" t="str">
        <f>Table4[[#This Row],[Дата]] &amp; _xlfn.SINGLE(Table4[Территория])</f>
        <v>43950Тольятти</v>
      </c>
    </row>
    <row r="28" spans="1:6" ht="14.25" customHeight="1" x14ac:dyDescent="0.2">
      <c r="A28" s="8">
        <v>43951</v>
      </c>
      <c r="B28" s="9" t="s">
        <v>16</v>
      </c>
      <c r="C28" s="9">
        <v>36</v>
      </c>
      <c r="D28" s="9">
        <v>5143</v>
      </c>
      <c r="E28" s="9">
        <v>4715</v>
      </c>
      <c r="F28" s="9" t="str">
        <f>Table4[[#This Row],[Дата]] &amp; _xlfn.SINGLE(Table4[Территория])</f>
        <v>43951Волгоград</v>
      </c>
    </row>
    <row r="29" spans="1:6" ht="14.25" customHeight="1" x14ac:dyDescent="0.2">
      <c r="A29" s="8">
        <v>43951</v>
      </c>
      <c r="B29" s="9" t="s">
        <v>11</v>
      </c>
      <c r="C29" s="9">
        <v>31</v>
      </c>
      <c r="D29" s="9">
        <v>5120</v>
      </c>
      <c r="E29" s="9">
        <v>4737</v>
      </c>
      <c r="F29" s="9" t="str">
        <f>Table4[[#This Row],[Дата]] &amp; _xlfn.SINGLE(Table4[Территория])</f>
        <v>43951Екатеринбург</v>
      </c>
    </row>
    <row r="30" spans="1:6" ht="14.25" customHeight="1" x14ac:dyDescent="0.2">
      <c r="A30" s="8">
        <v>43951</v>
      </c>
      <c r="B30" s="9" t="s">
        <v>17</v>
      </c>
      <c r="C30" s="9">
        <v>20</v>
      </c>
      <c r="D30" s="9">
        <v>1756</v>
      </c>
      <c r="E30" s="9">
        <v>1586</v>
      </c>
      <c r="F30" s="9" t="str">
        <f>Table4[[#This Row],[Дата]] &amp; _xlfn.SINGLE(Table4[Территория])</f>
        <v>43951Казань</v>
      </c>
    </row>
    <row r="31" spans="1:6" ht="14.25" customHeight="1" x14ac:dyDescent="0.2">
      <c r="A31" s="8">
        <v>43951</v>
      </c>
      <c r="B31" s="9" t="s">
        <v>10</v>
      </c>
      <c r="C31" s="9">
        <v>19</v>
      </c>
      <c r="D31" s="9">
        <v>1712</v>
      </c>
      <c r="E31" s="9">
        <v>1552</v>
      </c>
      <c r="F31" s="9" t="str">
        <f>Table4[[#This Row],[Дата]] &amp; _xlfn.SINGLE(Table4[Территория])</f>
        <v>43951Кемерово</v>
      </c>
    </row>
    <row r="32" spans="1:6" ht="14.25" customHeight="1" x14ac:dyDescent="0.2">
      <c r="A32" s="8">
        <v>43951</v>
      </c>
      <c r="B32" s="9" t="s">
        <v>20</v>
      </c>
      <c r="C32" s="9">
        <v>19</v>
      </c>
      <c r="D32" s="9">
        <v>1662</v>
      </c>
      <c r="E32" s="9">
        <v>1506</v>
      </c>
      <c r="F32" s="9" t="str">
        <f>Table4[[#This Row],[Дата]] &amp; _xlfn.SINGLE(Table4[Территория])</f>
        <v>43951Краснодар</v>
      </c>
    </row>
    <row r="33" spans="1:6" ht="14.25" customHeight="1" x14ac:dyDescent="0.2">
      <c r="A33" s="8">
        <v>43951</v>
      </c>
      <c r="B33" s="9" t="s">
        <v>22</v>
      </c>
      <c r="C33" s="9">
        <v>54</v>
      </c>
      <c r="D33" s="9">
        <v>12817</v>
      </c>
      <c r="E33" s="9">
        <v>11865</v>
      </c>
      <c r="F33" s="9" t="str">
        <f>Table4[[#This Row],[Дата]] &amp; _xlfn.SINGLE(Table4[Территория])</f>
        <v>43951Москва Восток</v>
      </c>
    </row>
    <row r="34" spans="1:6" ht="14.25" customHeight="1" x14ac:dyDescent="0.2">
      <c r="A34" s="8">
        <v>43951</v>
      </c>
      <c r="B34" s="9" t="s">
        <v>21</v>
      </c>
      <c r="C34" s="9">
        <v>59</v>
      </c>
      <c r="D34" s="9">
        <v>13251</v>
      </c>
      <c r="E34" s="9">
        <v>12255</v>
      </c>
      <c r="F34" s="9" t="str">
        <f>Table4[[#This Row],[Дата]] &amp; _xlfn.SINGLE(Table4[Территория])</f>
        <v>43951Москва Запад</v>
      </c>
    </row>
    <row r="35" spans="1:6" ht="14.25" customHeight="1" x14ac:dyDescent="0.2">
      <c r="A35" s="8">
        <v>43951</v>
      </c>
      <c r="B35" s="9" t="s">
        <v>13</v>
      </c>
      <c r="C35" s="9">
        <v>19</v>
      </c>
      <c r="D35" s="9">
        <v>1499</v>
      </c>
      <c r="E35" s="9">
        <v>1322</v>
      </c>
      <c r="F35" s="9" t="str">
        <f>Table4[[#This Row],[Дата]] &amp; _xlfn.SINGLE(Table4[Территория])</f>
        <v>43951Нижний Новгород</v>
      </c>
    </row>
    <row r="36" spans="1:6" ht="14.25" customHeight="1" x14ac:dyDescent="0.2">
      <c r="A36" s="8">
        <v>43951</v>
      </c>
      <c r="B36" s="9" t="s">
        <v>23</v>
      </c>
      <c r="C36" s="9">
        <v>15</v>
      </c>
      <c r="D36" s="9">
        <v>644</v>
      </c>
      <c r="E36" s="9">
        <v>550</v>
      </c>
      <c r="F36" s="9" t="str">
        <f>Table4[[#This Row],[Дата]] &amp; _xlfn.SINGLE(Table4[Территория])</f>
        <v>43951Новосибирск</v>
      </c>
    </row>
    <row r="37" spans="1:6" ht="14.25" customHeight="1" x14ac:dyDescent="0.2">
      <c r="A37" s="8">
        <v>43951</v>
      </c>
      <c r="B37" s="9" t="s">
        <v>18</v>
      </c>
      <c r="C37" s="9">
        <v>15</v>
      </c>
      <c r="D37" s="9">
        <v>791</v>
      </c>
      <c r="E37" s="9">
        <v>691</v>
      </c>
      <c r="F37" s="9" t="str">
        <f>Table4[[#This Row],[Дата]] &amp; _xlfn.SINGLE(Table4[Территория])</f>
        <v>43951Пермь</v>
      </c>
    </row>
    <row r="38" spans="1:6" ht="14.25" customHeight="1" x14ac:dyDescent="0.2">
      <c r="A38" s="8">
        <v>43951</v>
      </c>
      <c r="B38" s="9" t="s">
        <v>19</v>
      </c>
      <c r="C38" s="9">
        <v>15</v>
      </c>
      <c r="D38" s="9">
        <v>262</v>
      </c>
      <c r="E38" s="9">
        <v>195</v>
      </c>
      <c r="F38" s="9" t="str">
        <f>Table4[[#This Row],[Дата]] &amp; _xlfn.SINGLE(Table4[Территория])</f>
        <v>43951Ростов-на-Дону</v>
      </c>
    </row>
    <row r="39" spans="1:6" ht="14.25" customHeight="1" x14ac:dyDescent="0.2">
      <c r="A39" s="8">
        <v>43951</v>
      </c>
      <c r="B39" s="9" t="s">
        <v>15</v>
      </c>
      <c r="C39" s="9">
        <v>125</v>
      </c>
      <c r="D39" s="9">
        <v>22368</v>
      </c>
      <c r="E39" s="9">
        <v>20625</v>
      </c>
      <c r="F39" s="9" t="str">
        <f>Table4[[#This Row],[Дата]] &amp; _xlfn.SINGLE(Table4[Территория])</f>
        <v>43951Санкт-Петербург Север</v>
      </c>
    </row>
    <row r="40" spans="1:6" ht="14.25" customHeight="1" x14ac:dyDescent="0.2">
      <c r="A40" s="8">
        <v>43951</v>
      </c>
      <c r="B40" s="9" t="s">
        <v>14</v>
      </c>
      <c r="C40" s="9">
        <v>129</v>
      </c>
      <c r="D40" s="9">
        <v>18042</v>
      </c>
      <c r="E40" s="9">
        <v>16631</v>
      </c>
      <c r="F40" s="9" t="str">
        <f>Table4[[#This Row],[Дата]] &amp; _xlfn.SINGLE(Table4[Территория])</f>
        <v>43951Санкт-Петербург Юг</v>
      </c>
    </row>
    <row r="41" spans="1:6" ht="14.25" customHeight="1" x14ac:dyDescent="0.2">
      <c r="A41" s="8">
        <v>43951</v>
      </c>
      <c r="B41" s="9" t="s">
        <v>12</v>
      </c>
      <c r="C41" s="9">
        <v>10</v>
      </c>
      <c r="D41" s="9">
        <v>448</v>
      </c>
      <c r="E41" s="9">
        <v>376</v>
      </c>
      <c r="F41" s="9" t="str">
        <f>Table4[[#This Row],[Дата]] &amp; _xlfn.SINGLE(Table4[Территория])</f>
        <v>43951Тольятти</v>
      </c>
    </row>
    <row r="42" spans="1:6" ht="14.25" customHeight="1" x14ac:dyDescent="0.2">
      <c r="A42" s="8">
        <v>43952</v>
      </c>
      <c r="B42" s="9" t="s">
        <v>16</v>
      </c>
      <c r="C42" s="9">
        <v>36</v>
      </c>
      <c r="D42" s="9">
        <v>5457</v>
      </c>
      <c r="E42" s="9">
        <v>4916</v>
      </c>
      <c r="F42" s="9" t="str">
        <f>Table4[[#This Row],[Дата]] &amp; _xlfn.SINGLE(Table4[Территория])</f>
        <v>43952Волгоград</v>
      </c>
    </row>
    <row r="43" spans="1:6" ht="14.25" customHeight="1" x14ac:dyDescent="0.2">
      <c r="A43" s="8">
        <v>43952</v>
      </c>
      <c r="B43" s="9" t="s">
        <v>11</v>
      </c>
      <c r="C43" s="9">
        <v>31</v>
      </c>
      <c r="D43" s="9">
        <v>6118</v>
      </c>
      <c r="E43" s="9">
        <v>5564</v>
      </c>
      <c r="F43" s="9" t="str">
        <f>Table4[[#This Row],[Дата]] &amp; _xlfn.SINGLE(Table4[Территория])</f>
        <v>43952Екатеринбург</v>
      </c>
    </row>
    <row r="44" spans="1:6" ht="14.25" customHeight="1" x14ac:dyDescent="0.2">
      <c r="A44" s="8">
        <v>43952</v>
      </c>
      <c r="B44" s="9" t="s">
        <v>17</v>
      </c>
      <c r="C44" s="9">
        <v>20</v>
      </c>
      <c r="D44" s="9">
        <v>2468</v>
      </c>
      <c r="E44" s="9">
        <v>2221</v>
      </c>
      <c r="F44" s="9" t="str">
        <f>Table4[[#This Row],[Дата]] &amp; _xlfn.SINGLE(Table4[Территория])</f>
        <v>43952Казань</v>
      </c>
    </row>
    <row r="45" spans="1:6" ht="14.25" customHeight="1" x14ac:dyDescent="0.2">
      <c r="A45" s="8">
        <v>43952</v>
      </c>
      <c r="B45" s="9" t="s">
        <v>10</v>
      </c>
      <c r="C45" s="9">
        <v>18</v>
      </c>
      <c r="D45" s="9">
        <v>1826</v>
      </c>
      <c r="E45" s="9">
        <v>1633</v>
      </c>
      <c r="F45" s="9" t="str">
        <f>Table4[[#This Row],[Дата]] &amp; _xlfn.SINGLE(Table4[Территория])</f>
        <v>43952Кемерово</v>
      </c>
    </row>
    <row r="46" spans="1:6" ht="14.25" customHeight="1" x14ac:dyDescent="0.2">
      <c r="A46" s="8">
        <v>43952</v>
      </c>
      <c r="B46" s="9" t="s">
        <v>20</v>
      </c>
      <c r="C46" s="9">
        <v>19</v>
      </c>
      <c r="D46" s="9">
        <v>1987</v>
      </c>
      <c r="E46" s="9">
        <v>1791</v>
      </c>
      <c r="F46" s="9" t="str">
        <f>Table4[[#This Row],[Дата]] &amp; _xlfn.SINGLE(Table4[Территория])</f>
        <v>43952Краснодар</v>
      </c>
    </row>
    <row r="47" spans="1:6" ht="14.25" customHeight="1" x14ac:dyDescent="0.2">
      <c r="A47" s="8">
        <v>43952</v>
      </c>
      <c r="B47" s="9" t="s">
        <v>22</v>
      </c>
      <c r="C47" s="9">
        <v>54</v>
      </c>
      <c r="D47" s="9">
        <v>14205</v>
      </c>
      <c r="E47" s="9">
        <v>13026</v>
      </c>
      <c r="F47" s="9" t="str">
        <f>Table4[[#This Row],[Дата]] &amp; _xlfn.SINGLE(Table4[Территория])</f>
        <v>43952Москва Восток</v>
      </c>
    </row>
    <row r="48" spans="1:6" ht="14.25" customHeight="1" x14ac:dyDescent="0.2">
      <c r="A48" s="8">
        <v>43952</v>
      </c>
      <c r="B48" s="9" t="s">
        <v>21</v>
      </c>
      <c r="C48" s="9">
        <v>59</v>
      </c>
      <c r="D48" s="9">
        <v>15222</v>
      </c>
      <c r="E48" s="9">
        <v>13873</v>
      </c>
      <c r="F48" s="9" t="str">
        <f>Table4[[#This Row],[Дата]] &amp; _xlfn.SINGLE(Table4[Территория])</f>
        <v>43952Москва Запад</v>
      </c>
    </row>
    <row r="49" spans="1:6" ht="14.25" customHeight="1" x14ac:dyDescent="0.2">
      <c r="A49" s="8">
        <v>43952</v>
      </c>
      <c r="B49" s="9" t="s">
        <v>13</v>
      </c>
      <c r="C49" s="9">
        <v>19</v>
      </c>
      <c r="D49" s="9">
        <v>1497</v>
      </c>
      <c r="E49" s="9">
        <v>1291</v>
      </c>
      <c r="F49" s="9" t="str">
        <f>Table4[[#This Row],[Дата]] &amp; _xlfn.SINGLE(Table4[Территория])</f>
        <v>43952Нижний Новгород</v>
      </c>
    </row>
    <row r="50" spans="1:6" ht="14.25" customHeight="1" x14ac:dyDescent="0.2">
      <c r="A50" s="8">
        <v>43952</v>
      </c>
      <c r="B50" s="9" t="s">
        <v>23</v>
      </c>
      <c r="C50" s="9">
        <v>15</v>
      </c>
      <c r="D50" s="9">
        <v>721</v>
      </c>
      <c r="E50" s="9">
        <v>625</v>
      </c>
      <c r="F50" s="9" t="str">
        <f>Table4[[#This Row],[Дата]] &amp; _xlfn.SINGLE(Table4[Территория])</f>
        <v>43952Новосибирск</v>
      </c>
    </row>
    <row r="51" spans="1:6" ht="14.25" customHeight="1" x14ac:dyDescent="0.2">
      <c r="A51" s="8">
        <v>43952</v>
      </c>
      <c r="B51" s="9" t="s">
        <v>18</v>
      </c>
      <c r="C51" s="9">
        <v>15</v>
      </c>
      <c r="D51" s="9">
        <v>996</v>
      </c>
      <c r="E51" s="9">
        <v>888</v>
      </c>
      <c r="F51" s="9" t="str">
        <f>Table4[[#This Row],[Дата]] &amp; _xlfn.SINGLE(Table4[Территория])</f>
        <v>43952Пермь</v>
      </c>
    </row>
    <row r="52" spans="1:6" ht="14.25" customHeight="1" x14ac:dyDescent="0.2">
      <c r="A52" s="8">
        <v>43952</v>
      </c>
      <c r="B52" s="9" t="s">
        <v>19</v>
      </c>
      <c r="C52" s="9">
        <v>15</v>
      </c>
      <c r="D52" s="9">
        <v>294</v>
      </c>
      <c r="E52" s="9">
        <v>225</v>
      </c>
      <c r="F52" s="9" t="str">
        <f>Table4[[#This Row],[Дата]] &amp; _xlfn.SINGLE(Table4[Территория])</f>
        <v>43952Ростов-на-Дону</v>
      </c>
    </row>
    <row r="53" spans="1:6" ht="14.25" customHeight="1" x14ac:dyDescent="0.2">
      <c r="A53" s="8">
        <v>43952</v>
      </c>
      <c r="B53" s="9" t="s">
        <v>15</v>
      </c>
      <c r="C53" s="9">
        <v>125</v>
      </c>
      <c r="D53" s="9">
        <v>20602</v>
      </c>
      <c r="E53" s="9">
        <v>18845</v>
      </c>
      <c r="F53" s="9" t="str">
        <f>Table4[[#This Row],[Дата]] &amp; _xlfn.SINGLE(Table4[Территория])</f>
        <v>43952Санкт-Петербург Север</v>
      </c>
    </row>
    <row r="54" spans="1:6" ht="14.25" customHeight="1" x14ac:dyDescent="0.2">
      <c r="A54" s="8">
        <v>43952</v>
      </c>
      <c r="B54" s="9" t="s">
        <v>14</v>
      </c>
      <c r="C54" s="9">
        <v>129</v>
      </c>
      <c r="D54" s="9">
        <v>17002</v>
      </c>
      <c r="E54" s="9">
        <v>15570</v>
      </c>
      <c r="F54" s="9" t="str">
        <f>Table4[[#This Row],[Дата]] &amp; _xlfn.SINGLE(Table4[Территория])</f>
        <v>43952Санкт-Петербург Юг</v>
      </c>
    </row>
    <row r="55" spans="1:6" ht="14.25" customHeight="1" x14ac:dyDescent="0.2">
      <c r="A55" s="8">
        <v>43952</v>
      </c>
      <c r="B55" s="9" t="s">
        <v>12</v>
      </c>
      <c r="C55" s="9">
        <v>10</v>
      </c>
      <c r="D55" s="9">
        <v>554</v>
      </c>
      <c r="E55" s="9">
        <v>472</v>
      </c>
      <c r="F55" s="9" t="str">
        <f>Table4[[#This Row],[Дата]] &amp; _xlfn.SINGLE(Table4[Территория])</f>
        <v>43952Тольятти</v>
      </c>
    </row>
    <row r="56" spans="1:6" ht="14.25" customHeight="1" x14ac:dyDescent="0.2">
      <c r="A56" s="8">
        <v>43953</v>
      </c>
      <c r="B56" s="9" t="s">
        <v>16</v>
      </c>
      <c r="C56" s="9">
        <v>36</v>
      </c>
      <c r="D56" s="9">
        <v>3442</v>
      </c>
      <c r="E56" s="9">
        <v>3147</v>
      </c>
      <c r="F56" s="9" t="str">
        <f>Table4[[#This Row],[Дата]] &amp; _xlfn.SINGLE(Table4[Территория])</f>
        <v>43953Волгоград</v>
      </c>
    </row>
    <row r="57" spans="1:6" ht="14.25" customHeight="1" x14ac:dyDescent="0.2">
      <c r="A57" s="8">
        <v>43953</v>
      </c>
      <c r="B57" s="9" t="s">
        <v>11</v>
      </c>
      <c r="C57" s="9">
        <v>31</v>
      </c>
      <c r="D57" s="9">
        <v>4157</v>
      </c>
      <c r="E57" s="9">
        <v>3823</v>
      </c>
      <c r="F57" s="9" t="str">
        <f>Table4[[#This Row],[Дата]] &amp; _xlfn.SINGLE(Table4[Территория])</f>
        <v>43953Екатеринбург</v>
      </c>
    </row>
    <row r="58" spans="1:6" ht="14.25" customHeight="1" x14ac:dyDescent="0.2">
      <c r="A58" s="8">
        <v>43953</v>
      </c>
      <c r="B58" s="9" t="s">
        <v>17</v>
      </c>
      <c r="C58" s="9">
        <v>20</v>
      </c>
      <c r="D58" s="9">
        <v>1613</v>
      </c>
      <c r="E58" s="9">
        <v>1457</v>
      </c>
      <c r="F58" s="9" t="str">
        <f>Table4[[#This Row],[Дата]] &amp; _xlfn.SINGLE(Table4[Территория])</f>
        <v>43953Казань</v>
      </c>
    </row>
    <row r="59" spans="1:6" ht="14.25" customHeight="1" x14ac:dyDescent="0.2">
      <c r="A59" s="8">
        <v>43953</v>
      </c>
      <c r="B59" s="9" t="s">
        <v>10</v>
      </c>
      <c r="C59" s="9">
        <v>18</v>
      </c>
      <c r="D59" s="9">
        <v>1708</v>
      </c>
      <c r="E59" s="9">
        <v>1534</v>
      </c>
      <c r="F59" s="9" t="str">
        <f>Table4[[#This Row],[Дата]] &amp; _xlfn.SINGLE(Table4[Территория])</f>
        <v>43953Кемерово</v>
      </c>
    </row>
    <row r="60" spans="1:6" ht="14.25" customHeight="1" x14ac:dyDescent="0.2">
      <c r="A60" s="8">
        <v>43953</v>
      </c>
      <c r="B60" s="9" t="s">
        <v>20</v>
      </c>
      <c r="C60" s="9">
        <v>19</v>
      </c>
      <c r="D60" s="9">
        <v>1206</v>
      </c>
      <c r="E60" s="9">
        <v>1080</v>
      </c>
      <c r="F60" s="9" t="str">
        <f>Table4[[#This Row],[Дата]] &amp; _xlfn.SINGLE(Table4[Территория])</f>
        <v>43953Краснодар</v>
      </c>
    </row>
    <row r="61" spans="1:6" ht="14.25" customHeight="1" x14ac:dyDescent="0.2">
      <c r="A61" s="8">
        <v>43953</v>
      </c>
      <c r="B61" s="9" t="s">
        <v>22</v>
      </c>
      <c r="C61" s="9">
        <v>54</v>
      </c>
      <c r="D61" s="9">
        <v>11622</v>
      </c>
      <c r="E61" s="9">
        <v>10754</v>
      </c>
      <c r="F61" s="9" t="str">
        <f>Table4[[#This Row],[Дата]] &amp; _xlfn.SINGLE(Table4[Территория])</f>
        <v>43953Москва Восток</v>
      </c>
    </row>
    <row r="62" spans="1:6" ht="14.25" customHeight="1" x14ac:dyDescent="0.2">
      <c r="A62" s="8">
        <v>43953</v>
      </c>
      <c r="B62" s="9" t="s">
        <v>21</v>
      </c>
      <c r="C62" s="9">
        <v>59</v>
      </c>
      <c r="D62" s="9">
        <v>12429</v>
      </c>
      <c r="E62" s="9">
        <v>11477</v>
      </c>
      <c r="F62" s="9" t="str">
        <f>Table4[[#This Row],[Дата]] &amp; _xlfn.SINGLE(Table4[Территория])</f>
        <v>43953Москва Запад</v>
      </c>
    </row>
    <row r="63" spans="1:6" ht="14.25" customHeight="1" x14ac:dyDescent="0.2">
      <c r="A63" s="8">
        <v>43953</v>
      </c>
      <c r="B63" s="9" t="s">
        <v>13</v>
      </c>
      <c r="C63" s="9">
        <v>19</v>
      </c>
      <c r="D63" s="9">
        <v>1217</v>
      </c>
      <c r="E63" s="9">
        <v>1048</v>
      </c>
      <c r="F63" s="9" t="str">
        <f>Table4[[#This Row],[Дата]] &amp; _xlfn.SINGLE(Table4[Территория])</f>
        <v>43953Нижний Новгород</v>
      </c>
    </row>
    <row r="64" spans="1:6" ht="14.25" customHeight="1" x14ac:dyDescent="0.2">
      <c r="A64" s="8">
        <v>43953</v>
      </c>
      <c r="B64" s="9" t="s">
        <v>23</v>
      </c>
      <c r="C64" s="9">
        <v>15</v>
      </c>
      <c r="D64" s="9">
        <v>567</v>
      </c>
      <c r="E64" s="9">
        <v>493</v>
      </c>
      <c r="F64" s="9" t="str">
        <f>Table4[[#This Row],[Дата]] &amp; _xlfn.SINGLE(Table4[Территория])</f>
        <v>43953Новосибирск</v>
      </c>
    </row>
    <row r="65" spans="1:6" ht="14.25" customHeight="1" x14ac:dyDescent="0.2">
      <c r="A65" s="8">
        <v>43953</v>
      </c>
      <c r="B65" s="9" t="s">
        <v>18</v>
      </c>
      <c r="C65" s="9">
        <v>15</v>
      </c>
      <c r="D65" s="9">
        <v>751</v>
      </c>
      <c r="E65" s="9">
        <v>651</v>
      </c>
      <c r="F65" s="9" t="str">
        <f>Table4[[#This Row],[Дата]] &amp; _xlfn.SINGLE(Table4[Территория])</f>
        <v>43953Пермь</v>
      </c>
    </row>
    <row r="66" spans="1:6" ht="14.25" customHeight="1" x14ac:dyDescent="0.2">
      <c r="A66" s="8">
        <v>43953</v>
      </c>
      <c r="B66" s="9" t="s">
        <v>19</v>
      </c>
      <c r="C66" s="9">
        <v>15</v>
      </c>
      <c r="D66" s="9">
        <v>274</v>
      </c>
      <c r="E66" s="9">
        <v>203</v>
      </c>
      <c r="F66" s="9" t="str">
        <f>Table4[[#This Row],[Дата]] &amp; _xlfn.SINGLE(Table4[Территория])</f>
        <v>43953Ростов-на-Дону</v>
      </c>
    </row>
    <row r="67" spans="1:6" ht="14.25" customHeight="1" x14ac:dyDescent="0.2">
      <c r="A67" s="8">
        <v>43953</v>
      </c>
      <c r="B67" s="9" t="s">
        <v>15</v>
      </c>
      <c r="C67" s="9">
        <v>125</v>
      </c>
      <c r="D67" s="9">
        <v>16932</v>
      </c>
      <c r="E67" s="9">
        <v>15601</v>
      </c>
      <c r="F67" s="9" t="str">
        <f>Table4[[#This Row],[Дата]] &amp; _xlfn.SINGLE(Table4[Территория])</f>
        <v>43953Санкт-Петербург Север</v>
      </c>
    </row>
    <row r="68" spans="1:6" ht="14.25" customHeight="1" x14ac:dyDescent="0.2">
      <c r="A68" s="8">
        <v>43953</v>
      </c>
      <c r="B68" s="9" t="s">
        <v>14</v>
      </c>
      <c r="C68" s="9">
        <v>129</v>
      </c>
      <c r="D68" s="9">
        <v>14009</v>
      </c>
      <c r="E68" s="9">
        <v>12920</v>
      </c>
      <c r="F68" s="9" t="str">
        <f>Table4[[#This Row],[Дата]] &amp; _xlfn.SINGLE(Table4[Территория])</f>
        <v>43953Санкт-Петербург Юг</v>
      </c>
    </row>
    <row r="69" spans="1:6" ht="14.25" customHeight="1" x14ac:dyDescent="0.2">
      <c r="A69" s="8">
        <v>43953</v>
      </c>
      <c r="B69" s="9" t="s">
        <v>12</v>
      </c>
      <c r="C69" s="9">
        <v>10</v>
      </c>
      <c r="D69" s="9">
        <v>416</v>
      </c>
      <c r="E69" s="9">
        <v>341</v>
      </c>
      <c r="F69" s="9" t="str">
        <f>Table4[[#This Row],[Дата]] &amp; _xlfn.SINGLE(Table4[Территория])</f>
        <v>43953Тольятти</v>
      </c>
    </row>
    <row r="70" spans="1:6" ht="14.25" customHeight="1" x14ac:dyDescent="0.2">
      <c r="A70" s="8">
        <v>43954</v>
      </c>
      <c r="B70" s="9" t="s">
        <v>16</v>
      </c>
      <c r="C70" s="9">
        <v>36</v>
      </c>
      <c r="D70" s="9">
        <v>4751</v>
      </c>
      <c r="E70" s="9">
        <v>4370</v>
      </c>
      <c r="F70" s="9" t="str">
        <f>Table4[[#This Row],[Дата]] &amp; _xlfn.SINGLE(Table4[Территория])</f>
        <v>43954Волгоград</v>
      </c>
    </row>
    <row r="71" spans="1:6" ht="14.25" customHeight="1" x14ac:dyDescent="0.2">
      <c r="A71" s="8">
        <v>43954</v>
      </c>
      <c r="B71" s="9" t="s">
        <v>11</v>
      </c>
      <c r="C71" s="9">
        <v>31</v>
      </c>
      <c r="D71" s="9">
        <v>5155</v>
      </c>
      <c r="E71" s="9">
        <v>4762</v>
      </c>
      <c r="F71" s="9" t="str">
        <f>Table4[[#This Row],[Дата]] &amp; _xlfn.SINGLE(Table4[Территория])</f>
        <v>43954Екатеринбург</v>
      </c>
    </row>
    <row r="72" spans="1:6" ht="14.25" customHeight="1" x14ac:dyDescent="0.2">
      <c r="A72" s="8">
        <v>43954</v>
      </c>
      <c r="B72" s="9" t="s">
        <v>17</v>
      </c>
      <c r="C72" s="9">
        <v>20</v>
      </c>
      <c r="D72" s="9">
        <v>1716</v>
      </c>
      <c r="E72" s="9">
        <v>1561</v>
      </c>
      <c r="F72" s="9" t="str">
        <f>Table4[[#This Row],[Дата]] &amp; _xlfn.SINGLE(Table4[Территория])</f>
        <v>43954Казань</v>
      </c>
    </row>
    <row r="73" spans="1:6" ht="14.25" customHeight="1" x14ac:dyDescent="0.2">
      <c r="A73" s="8">
        <v>43954</v>
      </c>
      <c r="B73" s="9" t="s">
        <v>10</v>
      </c>
      <c r="C73" s="9">
        <v>20</v>
      </c>
      <c r="D73" s="9">
        <v>1520</v>
      </c>
      <c r="E73" s="9">
        <v>1373</v>
      </c>
      <c r="F73" s="9" t="str">
        <f>Table4[[#This Row],[Дата]] &amp; _xlfn.SINGLE(Table4[Территория])</f>
        <v>43954Кемерово</v>
      </c>
    </row>
    <row r="74" spans="1:6" ht="14.25" customHeight="1" x14ac:dyDescent="0.2">
      <c r="A74" s="8">
        <v>43954</v>
      </c>
      <c r="B74" s="9" t="s">
        <v>20</v>
      </c>
      <c r="C74" s="9">
        <v>19</v>
      </c>
      <c r="D74" s="9">
        <v>1314</v>
      </c>
      <c r="E74" s="9">
        <v>1192</v>
      </c>
      <c r="F74" s="9" t="str">
        <f>Table4[[#This Row],[Дата]] &amp; _xlfn.SINGLE(Table4[Территория])</f>
        <v>43954Краснодар</v>
      </c>
    </row>
    <row r="75" spans="1:6" ht="14.25" customHeight="1" x14ac:dyDescent="0.2">
      <c r="A75" s="8">
        <v>43954</v>
      </c>
      <c r="B75" s="9" t="s">
        <v>22</v>
      </c>
      <c r="C75" s="9">
        <v>54</v>
      </c>
      <c r="D75" s="9">
        <v>14823</v>
      </c>
      <c r="E75" s="9">
        <v>13751</v>
      </c>
      <c r="F75" s="9" t="str">
        <f>Table4[[#This Row],[Дата]] &amp; _xlfn.SINGLE(Table4[Территория])</f>
        <v>43954Москва Восток</v>
      </c>
    </row>
    <row r="76" spans="1:6" ht="14.25" customHeight="1" x14ac:dyDescent="0.2">
      <c r="A76" s="8">
        <v>43954</v>
      </c>
      <c r="B76" s="9" t="s">
        <v>21</v>
      </c>
      <c r="C76" s="9">
        <v>59</v>
      </c>
      <c r="D76" s="9">
        <v>15277</v>
      </c>
      <c r="E76" s="9">
        <v>14163</v>
      </c>
      <c r="F76" s="9" t="str">
        <f>Table4[[#This Row],[Дата]] &amp; _xlfn.SINGLE(Table4[Территория])</f>
        <v>43954Москва Запад</v>
      </c>
    </row>
    <row r="77" spans="1:6" ht="14.25" customHeight="1" x14ac:dyDescent="0.2">
      <c r="A77" s="8">
        <v>43954</v>
      </c>
      <c r="B77" s="9" t="s">
        <v>13</v>
      </c>
      <c r="C77" s="9">
        <v>19</v>
      </c>
      <c r="D77" s="9">
        <v>1402</v>
      </c>
      <c r="E77" s="9">
        <v>1234</v>
      </c>
      <c r="F77" s="9" t="str">
        <f>Table4[[#This Row],[Дата]] &amp; _xlfn.SINGLE(Table4[Территория])</f>
        <v>43954Нижний Новгород</v>
      </c>
    </row>
    <row r="78" spans="1:6" ht="14.25" customHeight="1" x14ac:dyDescent="0.2">
      <c r="A78" s="8">
        <v>43954</v>
      </c>
      <c r="B78" s="9" t="s">
        <v>23</v>
      </c>
      <c r="C78" s="9">
        <v>15</v>
      </c>
      <c r="D78" s="9">
        <v>585</v>
      </c>
      <c r="E78" s="9">
        <v>502</v>
      </c>
      <c r="F78" s="9" t="str">
        <f>Table4[[#This Row],[Дата]] &amp; _xlfn.SINGLE(Table4[Территория])</f>
        <v>43954Новосибирск</v>
      </c>
    </row>
    <row r="79" spans="1:6" ht="14.25" customHeight="1" x14ac:dyDescent="0.2">
      <c r="A79" s="8">
        <v>43954</v>
      </c>
      <c r="B79" s="9" t="s">
        <v>18</v>
      </c>
      <c r="C79" s="9">
        <v>15</v>
      </c>
      <c r="D79" s="9">
        <v>784</v>
      </c>
      <c r="E79" s="9">
        <v>696</v>
      </c>
      <c r="F79" s="9" t="str">
        <f>Table4[[#This Row],[Дата]] &amp; _xlfn.SINGLE(Table4[Территория])</f>
        <v>43954Пермь</v>
      </c>
    </row>
    <row r="80" spans="1:6" ht="14.25" customHeight="1" x14ac:dyDescent="0.2">
      <c r="A80" s="8">
        <v>43954</v>
      </c>
      <c r="B80" s="9" t="s">
        <v>19</v>
      </c>
      <c r="C80" s="9">
        <v>15</v>
      </c>
      <c r="D80" s="9">
        <v>455</v>
      </c>
      <c r="E80" s="9">
        <v>384</v>
      </c>
      <c r="F80" s="9" t="str">
        <f>Table4[[#This Row],[Дата]] &amp; _xlfn.SINGLE(Table4[Территория])</f>
        <v>43954Ростов-на-Дону</v>
      </c>
    </row>
    <row r="81" spans="1:6" ht="14.25" customHeight="1" x14ac:dyDescent="0.2">
      <c r="A81" s="8">
        <v>43954</v>
      </c>
      <c r="B81" s="9" t="s">
        <v>15</v>
      </c>
      <c r="C81" s="9">
        <v>125</v>
      </c>
      <c r="D81" s="9">
        <v>18861</v>
      </c>
      <c r="E81" s="9">
        <v>17420</v>
      </c>
      <c r="F81" s="9" t="str">
        <f>Table4[[#This Row],[Дата]] &amp; _xlfn.SINGLE(Table4[Территория])</f>
        <v>43954Санкт-Петербург Север</v>
      </c>
    </row>
    <row r="82" spans="1:6" ht="14.25" customHeight="1" x14ac:dyDescent="0.2">
      <c r="A82" s="8">
        <v>43954</v>
      </c>
      <c r="B82" s="9" t="s">
        <v>14</v>
      </c>
      <c r="C82" s="9">
        <v>129</v>
      </c>
      <c r="D82" s="9">
        <v>15778</v>
      </c>
      <c r="E82" s="9">
        <v>14624</v>
      </c>
      <c r="F82" s="9" t="str">
        <f>Table4[[#This Row],[Дата]] &amp; _xlfn.SINGLE(Table4[Территория])</f>
        <v>43954Санкт-Петербург Юг</v>
      </c>
    </row>
    <row r="83" spans="1:6" ht="14.25" customHeight="1" x14ac:dyDescent="0.2">
      <c r="A83" s="8">
        <v>43954</v>
      </c>
      <c r="B83" s="9" t="s">
        <v>12</v>
      </c>
      <c r="C83" s="9">
        <v>10</v>
      </c>
      <c r="D83" s="9">
        <v>402</v>
      </c>
      <c r="E83" s="9">
        <v>333</v>
      </c>
      <c r="F83" s="9" t="str">
        <f>Table4[[#This Row],[Дата]] &amp; _xlfn.SINGLE(Table4[Территория])</f>
        <v>43954Тольятти</v>
      </c>
    </row>
    <row r="84" spans="1:6" ht="14.25" customHeight="1" x14ac:dyDescent="0.2">
      <c r="A84" s="8">
        <v>43955</v>
      </c>
      <c r="B84" s="9" t="s">
        <v>16</v>
      </c>
      <c r="C84" s="9">
        <v>36</v>
      </c>
      <c r="D84" s="9">
        <v>4508</v>
      </c>
      <c r="E84" s="9">
        <v>4149</v>
      </c>
      <c r="F84" s="9" t="str">
        <f>Table4[[#This Row],[Дата]] &amp; _xlfn.SINGLE(Table4[Территория])</f>
        <v>43955Волгоград</v>
      </c>
    </row>
    <row r="85" spans="1:6" ht="14.25" customHeight="1" x14ac:dyDescent="0.2">
      <c r="A85" s="8">
        <v>43955</v>
      </c>
      <c r="B85" s="9" t="s">
        <v>11</v>
      </c>
      <c r="C85" s="9">
        <v>31</v>
      </c>
      <c r="D85" s="9">
        <v>4968</v>
      </c>
      <c r="E85" s="9">
        <v>4596</v>
      </c>
      <c r="F85" s="9" t="str">
        <f>Table4[[#This Row],[Дата]] &amp; _xlfn.SINGLE(Table4[Территория])</f>
        <v>43955Екатеринбург</v>
      </c>
    </row>
    <row r="86" spans="1:6" ht="14.25" customHeight="1" x14ac:dyDescent="0.2">
      <c r="A86" s="8">
        <v>43955</v>
      </c>
      <c r="B86" s="9" t="s">
        <v>17</v>
      </c>
      <c r="C86" s="9">
        <v>20</v>
      </c>
      <c r="D86" s="9">
        <v>1804</v>
      </c>
      <c r="E86" s="9">
        <v>1638</v>
      </c>
      <c r="F86" s="9" t="str">
        <f>Table4[[#This Row],[Дата]] &amp; _xlfn.SINGLE(Table4[Территория])</f>
        <v>43955Казань</v>
      </c>
    </row>
    <row r="87" spans="1:6" ht="14.25" customHeight="1" x14ac:dyDescent="0.2">
      <c r="A87" s="8">
        <v>43955</v>
      </c>
      <c r="B87" s="9" t="s">
        <v>10</v>
      </c>
      <c r="C87" s="9">
        <v>20</v>
      </c>
      <c r="D87" s="9">
        <v>1519</v>
      </c>
      <c r="E87" s="9">
        <v>1372</v>
      </c>
      <c r="F87" s="9" t="str">
        <f>Table4[[#This Row],[Дата]] &amp; _xlfn.SINGLE(Table4[Территория])</f>
        <v>43955Кемерово</v>
      </c>
    </row>
    <row r="88" spans="1:6" ht="14.25" customHeight="1" x14ac:dyDescent="0.2">
      <c r="A88" s="8">
        <v>43955</v>
      </c>
      <c r="B88" s="9" t="s">
        <v>20</v>
      </c>
      <c r="C88" s="9">
        <v>19</v>
      </c>
      <c r="D88" s="9">
        <v>1479</v>
      </c>
      <c r="E88" s="9">
        <v>1346</v>
      </c>
      <c r="F88" s="9" t="str">
        <f>Table4[[#This Row],[Дата]] &amp; _xlfn.SINGLE(Table4[Территория])</f>
        <v>43955Краснодар</v>
      </c>
    </row>
    <row r="89" spans="1:6" ht="14.25" customHeight="1" x14ac:dyDescent="0.2">
      <c r="A89" s="8">
        <v>43955</v>
      </c>
      <c r="B89" s="9" t="s">
        <v>22</v>
      </c>
      <c r="C89" s="9">
        <v>54</v>
      </c>
      <c r="D89" s="9">
        <v>13606</v>
      </c>
      <c r="E89" s="9">
        <v>12697</v>
      </c>
      <c r="F89" s="9" t="str">
        <f>Table4[[#This Row],[Дата]] &amp; _xlfn.SINGLE(Table4[Территория])</f>
        <v>43955Москва Восток</v>
      </c>
    </row>
    <row r="90" spans="1:6" ht="14.25" customHeight="1" x14ac:dyDescent="0.2">
      <c r="A90" s="8">
        <v>43955</v>
      </c>
      <c r="B90" s="9" t="s">
        <v>21</v>
      </c>
      <c r="C90" s="9">
        <v>59</v>
      </c>
      <c r="D90" s="9">
        <v>14423</v>
      </c>
      <c r="E90" s="9">
        <v>13432</v>
      </c>
      <c r="F90" s="9" t="str">
        <f>Table4[[#This Row],[Дата]] &amp; _xlfn.SINGLE(Table4[Территория])</f>
        <v>43955Москва Запад</v>
      </c>
    </row>
    <row r="91" spans="1:6" ht="14.25" customHeight="1" x14ac:dyDescent="0.2">
      <c r="A91" s="8">
        <v>43955</v>
      </c>
      <c r="B91" s="9" t="s">
        <v>13</v>
      </c>
      <c r="C91" s="9">
        <v>19</v>
      </c>
      <c r="D91" s="9">
        <v>1582</v>
      </c>
      <c r="E91" s="9">
        <v>1403</v>
      </c>
      <c r="F91" s="9" t="str">
        <f>Table4[[#This Row],[Дата]] &amp; _xlfn.SINGLE(Table4[Территория])</f>
        <v>43955Нижний Новгород</v>
      </c>
    </row>
    <row r="92" spans="1:6" ht="14.25" customHeight="1" x14ac:dyDescent="0.2">
      <c r="A92" s="8">
        <v>43955</v>
      </c>
      <c r="B92" s="9" t="s">
        <v>23</v>
      </c>
      <c r="C92" s="9">
        <v>15</v>
      </c>
      <c r="D92" s="9">
        <v>622</v>
      </c>
      <c r="E92" s="9">
        <v>538</v>
      </c>
      <c r="F92" s="9" t="str">
        <f>Table4[[#This Row],[Дата]] &amp; _xlfn.SINGLE(Table4[Территория])</f>
        <v>43955Новосибирск</v>
      </c>
    </row>
    <row r="93" spans="1:6" ht="14.25" customHeight="1" x14ac:dyDescent="0.2">
      <c r="A93" s="8">
        <v>43955</v>
      </c>
      <c r="B93" s="9" t="s">
        <v>18</v>
      </c>
      <c r="C93" s="9">
        <v>15</v>
      </c>
      <c r="D93" s="9">
        <v>750</v>
      </c>
      <c r="E93" s="9">
        <v>647</v>
      </c>
      <c r="F93" s="9" t="str">
        <f>Table4[[#This Row],[Дата]] &amp; _xlfn.SINGLE(Table4[Территория])</f>
        <v>43955Пермь</v>
      </c>
    </row>
    <row r="94" spans="1:6" ht="14.25" customHeight="1" x14ac:dyDescent="0.2">
      <c r="A94" s="8">
        <v>43955</v>
      </c>
      <c r="B94" s="9" t="s">
        <v>19</v>
      </c>
      <c r="C94" s="9">
        <v>15</v>
      </c>
      <c r="D94" s="9">
        <v>390</v>
      </c>
      <c r="E94" s="9">
        <v>315</v>
      </c>
      <c r="F94" s="9" t="str">
        <f>Table4[[#This Row],[Дата]] &amp; _xlfn.SINGLE(Table4[Территория])</f>
        <v>43955Ростов-на-Дону</v>
      </c>
    </row>
    <row r="95" spans="1:6" ht="14.25" customHeight="1" x14ac:dyDescent="0.2">
      <c r="A95" s="8">
        <v>43955</v>
      </c>
      <c r="B95" s="9" t="s">
        <v>15</v>
      </c>
      <c r="C95" s="9">
        <v>125</v>
      </c>
      <c r="D95" s="9">
        <v>20495</v>
      </c>
      <c r="E95" s="9">
        <v>18964</v>
      </c>
      <c r="F95" s="9" t="str">
        <f>Table4[[#This Row],[Дата]] &amp; _xlfn.SINGLE(Table4[Территория])</f>
        <v>43955Санкт-Петербург Север</v>
      </c>
    </row>
    <row r="96" spans="1:6" ht="14.25" customHeight="1" x14ac:dyDescent="0.2">
      <c r="A96" s="8">
        <v>43955</v>
      </c>
      <c r="B96" s="9" t="s">
        <v>14</v>
      </c>
      <c r="C96" s="9">
        <v>129</v>
      </c>
      <c r="D96" s="9">
        <v>16525</v>
      </c>
      <c r="E96" s="9">
        <v>15310</v>
      </c>
      <c r="F96" s="9" t="str">
        <f>Table4[[#This Row],[Дата]] &amp; _xlfn.SINGLE(Table4[Территория])</f>
        <v>43955Санкт-Петербург Юг</v>
      </c>
    </row>
    <row r="97" spans="1:6" ht="14.25" customHeight="1" x14ac:dyDescent="0.2">
      <c r="A97" s="8">
        <v>43955</v>
      </c>
      <c r="B97" s="9" t="s">
        <v>12</v>
      </c>
      <c r="C97" s="9">
        <v>10</v>
      </c>
      <c r="D97" s="9">
        <v>462</v>
      </c>
      <c r="E97" s="9">
        <v>396</v>
      </c>
      <c r="F97" s="9" t="str">
        <f>Table4[[#This Row],[Дата]] &amp; _xlfn.SINGLE(Table4[Территория])</f>
        <v>43955Тольятти</v>
      </c>
    </row>
    <row r="98" spans="1:6" ht="14.25" customHeight="1" x14ac:dyDescent="0.2">
      <c r="A98" s="8">
        <v>43956</v>
      </c>
      <c r="B98" s="9" t="s">
        <v>16</v>
      </c>
      <c r="C98" s="9">
        <v>36</v>
      </c>
      <c r="D98" s="9">
        <v>4575</v>
      </c>
      <c r="E98" s="9">
        <v>4206</v>
      </c>
      <c r="F98" s="9" t="str">
        <f>Table4[[#This Row],[Дата]] &amp; _xlfn.SINGLE(Table4[Территория])</f>
        <v>43956Волгоград</v>
      </c>
    </row>
    <row r="99" spans="1:6" ht="14.25" customHeight="1" x14ac:dyDescent="0.2">
      <c r="A99" s="8">
        <v>43956</v>
      </c>
      <c r="B99" s="9" t="s">
        <v>11</v>
      </c>
      <c r="C99" s="9">
        <v>31</v>
      </c>
      <c r="D99" s="9">
        <v>5188</v>
      </c>
      <c r="E99" s="9">
        <v>4800</v>
      </c>
      <c r="F99" s="9" t="str">
        <f>Table4[[#This Row],[Дата]] &amp; _xlfn.SINGLE(Table4[Территория])</f>
        <v>43956Екатеринбург</v>
      </c>
    </row>
    <row r="100" spans="1:6" ht="14.25" customHeight="1" x14ac:dyDescent="0.2">
      <c r="A100" s="8">
        <v>43956</v>
      </c>
      <c r="B100" s="9" t="s">
        <v>17</v>
      </c>
      <c r="C100" s="9">
        <v>20</v>
      </c>
      <c r="D100" s="9">
        <v>1757</v>
      </c>
      <c r="E100" s="9">
        <v>1596</v>
      </c>
      <c r="F100" s="9" t="str">
        <f>Table4[[#This Row],[Дата]] &amp; _xlfn.SINGLE(Table4[Территория])</f>
        <v>43956Казань</v>
      </c>
    </row>
    <row r="101" spans="1:6" ht="14.25" customHeight="1" x14ac:dyDescent="0.2">
      <c r="A101" s="8">
        <v>43956</v>
      </c>
      <c r="B101" s="9" t="s">
        <v>10</v>
      </c>
      <c r="C101" s="9">
        <v>20</v>
      </c>
      <c r="D101" s="9">
        <v>1773</v>
      </c>
      <c r="E101" s="9">
        <v>1604</v>
      </c>
      <c r="F101" s="9" t="str">
        <f>Table4[[#This Row],[Дата]] &amp; _xlfn.SINGLE(Table4[Территория])</f>
        <v>43956Кемерово</v>
      </c>
    </row>
    <row r="102" spans="1:6" ht="14.25" customHeight="1" x14ac:dyDescent="0.2">
      <c r="A102" s="8">
        <v>43956</v>
      </c>
      <c r="B102" s="9" t="s">
        <v>20</v>
      </c>
      <c r="C102" s="9">
        <v>19</v>
      </c>
      <c r="D102" s="9">
        <v>1622</v>
      </c>
      <c r="E102" s="9">
        <v>1482</v>
      </c>
      <c r="F102" s="9" t="str">
        <f>Table4[[#This Row],[Дата]] &amp; _xlfn.SINGLE(Table4[Территория])</f>
        <v>43956Краснодар</v>
      </c>
    </row>
    <row r="103" spans="1:6" ht="14.25" customHeight="1" x14ac:dyDescent="0.2">
      <c r="A103" s="8">
        <v>43956</v>
      </c>
      <c r="B103" s="9" t="s">
        <v>22</v>
      </c>
      <c r="C103" s="9">
        <v>54</v>
      </c>
      <c r="D103" s="9">
        <v>12775</v>
      </c>
      <c r="E103" s="9">
        <v>11887</v>
      </c>
      <c r="F103" s="9" t="str">
        <f>Table4[[#This Row],[Дата]] &amp; _xlfn.SINGLE(Table4[Территория])</f>
        <v>43956Москва Восток</v>
      </c>
    </row>
    <row r="104" spans="1:6" ht="14.25" customHeight="1" x14ac:dyDescent="0.2">
      <c r="A104" s="8">
        <v>43956</v>
      </c>
      <c r="B104" s="9" t="s">
        <v>21</v>
      </c>
      <c r="C104" s="9">
        <v>59</v>
      </c>
      <c r="D104" s="9">
        <v>13469</v>
      </c>
      <c r="E104" s="9">
        <v>12486</v>
      </c>
      <c r="F104" s="9" t="str">
        <f>Table4[[#This Row],[Дата]] &amp; _xlfn.SINGLE(Table4[Территория])</f>
        <v>43956Москва Запад</v>
      </c>
    </row>
    <row r="105" spans="1:6" ht="14.25" customHeight="1" x14ac:dyDescent="0.2">
      <c r="A105" s="8">
        <v>43956</v>
      </c>
      <c r="B105" s="9" t="s">
        <v>13</v>
      </c>
      <c r="C105" s="9">
        <v>19</v>
      </c>
      <c r="D105" s="9">
        <v>1417</v>
      </c>
      <c r="E105" s="9">
        <v>1245</v>
      </c>
      <c r="F105" s="9" t="str">
        <f>Table4[[#This Row],[Дата]] &amp; _xlfn.SINGLE(Table4[Территория])</f>
        <v>43956Нижний Новгород</v>
      </c>
    </row>
    <row r="106" spans="1:6" ht="14.25" customHeight="1" x14ac:dyDescent="0.2">
      <c r="A106" s="8">
        <v>43956</v>
      </c>
      <c r="B106" s="9" t="s">
        <v>23</v>
      </c>
      <c r="C106" s="9">
        <v>15</v>
      </c>
      <c r="D106" s="9">
        <v>750</v>
      </c>
      <c r="E106" s="9">
        <v>658</v>
      </c>
      <c r="F106" s="9" t="str">
        <f>Table4[[#This Row],[Дата]] &amp; _xlfn.SINGLE(Table4[Территория])</f>
        <v>43956Новосибирск</v>
      </c>
    </row>
    <row r="107" spans="1:6" ht="14.25" customHeight="1" x14ac:dyDescent="0.2">
      <c r="A107" s="8">
        <v>43956</v>
      </c>
      <c r="B107" s="9" t="s">
        <v>18</v>
      </c>
      <c r="C107" s="9">
        <v>15</v>
      </c>
      <c r="D107" s="9">
        <v>922</v>
      </c>
      <c r="E107" s="9">
        <v>823</v>
      </c>
      <c r="F107" s="9" t="str">
        <f>Table4[[#This Row],[Дата]] &amp; _xlfn.SINGLE(Table4[Территория])</f>
        <v>43956Пермь</v>
      </c>
    </row>
    <row r="108" spans="1:6" ht="14.25" customHeight="1" x14ac:dyDescent="0.2">
      <c r="A108" s="8">
        <v>43956</v>
      </c>
      <c r="B108" s="9" t="s">
        <v>19</v>
      </c>
      <c r="C108" s="9">
        <v>15</v>
      </c>
      <c r="D108" s="9">
        <v>455</v>
      </c>
      <c r="E108" s="9">
        <v>381</v>
      </c>
      <c r="F108" s="9" t="str">
        <f>Table4[[#This Row],[Дата]] &amp; _xlfn.SINGLE(Table4[Территория])</f>
        <v>43956Ростов-на-Дону</v>
      </c>
    </row>
    <row r="109" spans="1:6" ht="14.25" customHeight="1" x14ac:dyDescent="0.2">
      <c r="A109" s="8">
        <v>43956</v>
      </c>
      <c r="B109" s="9" t="s">
        <v>15</v>
      </c>
      <c r="C109" s="9">
        <v>125</v>
      </c>
      <c r="D109" s="9">
        <v>18944</v>
      </c>
      <c r="E109" s="9">
        <v>17541</v>
      </c>
      <c r="F109" s="9" t="str">
        <f>Table4[[#This Row],[Дата]] &amp; _xlfn.SINGLE(Table4[Территория])</f>
        <v>43956Санкт-Петербург Север</v>
      </c>
    </row>
    <row r="110" spans="1:6" ht="14.25" customHeight="1" x14ac:dyDescent="0.2">
      <c r="A110" s="8">
        <v>43956</v>
      </c>
      <c r="B110" s="9" t="s">
        <v>14</v>
      </c>
      <c r="C110" s="9">
        <v>129</v>
      </c>
      <c r="D110" s="9">
        <v>15665</v>
      </c>
      <c r="E110" s="9">
        <v>14501</v>
      </c>
      <c r="F110" s="9" t="str">
        <f>Table4[[#This Row],[Дата]] &amp; _xlfn.SINGLE(Table4[Территория])</f>
        <v>43956Санкт-Петербург Юг</v>
      </c>
    </row>
    <row r="111" spans="1:6" ht="14.25" customHeight="1" x14ac:dyDescent="0.2">
      <c r="A111" s="8">
        <v>43956</v>
      </c>
      <c r="B111" s="9" t="s">
        <v>12</v>
      </c>
      <c r="C111" s="9">
        <v>10</v>
      </c>
      <c r="D111" s="9">
        <v>511</v>
      </c>
      <c r="E111" s="9">
        <v>437</v>
      </c>
      <c r="F111" s="9" t="str">
        <f>Table4[[#This Row],[Дата]] &amp; _xlfn.SINGLE(Table4[Территория])</f>
        <v>43956Тольятти</v>
      </c>
    </row>
    <row r="112" spans="1:6" ht="14.25" customHeight="1" x14ac:dyDescent="0.2">
      <c r="A112" s="8">
        <v>43957</v>
      </c>
      <c r="B112" s="9" t="s">
        <v>16</v>
      </c>
      <c r="C112" s="9">
        <v>36</v>
      </c>
      <c r="D112" s="9">
        <v>4384</v>
      </c>
      <c r="E112" s="9">
        <v>4025</v>
      </c>
      <c r="F112" s="9" t="str">
        <f>Table4[[#This Row],[Дата]] &amp; _xlfn.SINGLE(Table4[Территория])</f>
        <v>43957Волгоград</v>
      </c>
    </row>
    <row r="113" spans="1:6" ht="14.25" customHeight="1" x14ac:dyDescent="0.2">
      <c r="A113" s="8">
        <v>43957</v>
      </c>
      <c r="B113" s="9" t="s">
        <v>11</v>
      </c>
      <c r="C113" s="9">
        <v>31</v>
      </c>
      <c r="D113" s="9">
        <v>4709</v>
      </c>
      <c r="E113" s="9">
        <v>4348</v>
      </c>
      <c r="F113" s="9" t="str">
        <f>Table4[[#This Row],[Дата]] &amp; _xlfn.SINGLE(Table4[Территория])</f>
        <v>43957Екатеринбург</v>
      </c>
    </row>
    <row r="114" spans="1:6" ht="14.25" customHeight="1" x14ac:dyDescent="0.2">
      <c r="A114" s="8">
        <v>43957</v>
      </c>
      <c r="B114" s="9" t="s">
        <v>17</v>
      </c>
      <c r="C114" s="9">
        <v>20</v>
      </c>
      <c r="D114" s="9">
        <v>1747</v>
      </c>
      <c r="E114" s="9">
        <v>1570</v>
      </c>
      <c r="F114" s="9" t="str">
        <f>Table4[[#This Row],[Дата]] &amp; _xlfn.SINGLE(Table4[Территория])</f>
        <v>43957Казань</v>
      </c>
    </row>
    <row r="115" spans="1:6" ht="14.25" customHeight="1" x14ac:dyDescent="0.2">
      <c r="A115" s="8">
        <v>43957</v>
      </c>
      <c r="B115" s="9" t="s">
        <v>10</v>
      </c>
      <c r="C115" s="9">
        <v>20</v>
      </c>
      <c r="D115" s="9">
        <v>1784</v>
      </c>
      <c r="E115" s="9">
        <v>1632</v>
      </c>
      <c r="F115" s="9" t="str">
        <f>Table4[[#This Row],[Дата]] &amp; _xlfn.SINGLE(Table4[Территория])</f>
        <v>43957Кемерово</v>
      </c>
    </row>
    <row r="116" spans="1:6" ht="14.25" customHeight="1" x14ac:dyDescent="0.2">
      <c r="A116" s="8">
        <v>43957</v>
      </c>
      <c r="B116" s="9" t="s">
        <v>20</v>
      </c>
      <c r="C116" s="9">
        <v>19</v>
      </c>
      <c r="D116" s="9">
        <v>1509</v>
      </c>
      <c r="E116" s="9">
        <v>1374</v>
      </c>
      <c r="F116" s="9" t="str">
        <f>Table4[[#This Row],[Дата]] &amp; _xlfn.SINGLE(Table4[Территория])</f>
        <v>43957Краснодар</v>
      </c>
    </row>
    <row r="117" spans="1:6" ht="14.25" customHeight="1" x14ac:dyDescent="0.2">
      <c r="A117" s="8">
        <v>43957</v>
      </c>
      <c r="B117" s="9" t="s">
        <v>22</v>
      </c>
      <c r="C117" s="9">
        <v>54</v>
      </c>
      <c r="D117" s="9">
        <v>13406</v>
      </c>
      <c r="E117" s="9">
        <v>12518</v>
      </c>
      <c r="F117" s="9" t="str">
        <f>Table4[[#This Row],[Дата]] &amp; _xlfn.SINGLE(Table4[Территория])</f>
        <v>43957Москва Восток</v>
      </c>
    </row>
    <row r="118" spans="1:6" ht="14.25" customHeight="1" x14ac:dyDescent="0.2">
      <c r="A118" s="8">
        <v>43957</v>
      </c>
      <c r="B118" s="9" t="s">
        <v>21</v>
      </c>
      <c r="C118" s="9">
        <v>59</v>
      </c>
      <c r="D118" s="9">
        <v>14103</v>
      </c>
      <c r="E118" s="9">
        <v>13118</v>
      </c>
      <c r="F118" s="9" t="str">
        <f>Table4[[#This Row],[Дата]] &amp; _xlfn.SINGLE(Table4[Территория])</f>
        <v>43957Москва Запад</v>
      </c>
    </row>
    <row r="119" spans="1:6" ht="14.25" customHeight="1" x14ac:dyDescent="0.2">
      <c r="A119" s="8">
        <v>43957</v>
      </c>
      <c r="B119" s="9" t="s">
        <v>13</v>
      </c>
      <c r="C119" s="9">
        <v>19</v>
      </c>
      <c r="D119" s="9">
        <v>1499</v>
      </c>
      <c r="E119" s="9">
        <v>1323</v>
      </c>
      <c r="F119" s="9" t="str">
        <f>Table4[[#This Row],[Дата]] &amp; _xlfn.SINGLE(Table4[Территория])</f>
        <v>43957Нижний Новгород</v>
      </c>
    </row>
    <row r="120" spans="1:6" ht="14.25" customHeight="1" x14ac:dyDescent="0.2">
      <c r="A120" s="8">
        <v>43957</v>
      </c>
      <c r="B120" s="9" t="s">
        <v>23</v>
      </c>
      <c r="C120" s="9">
        <v>15</v>
      </c>
      <c r="D120" s="9">
        <v>701</v>
      </c>
      <c r="E120" s="9">
        <v>611</v>
      </c>
      <c r="F120" s="9" t="str">
        <f>Table4[[#This Row],[Дата]] &amp; _xlfn.SINGLE(Table4[Территория])</f>
        <v>43957Новосибирск</v>
      </c>
    </row>
    <row r="121" spans="1:6" ht="14.25" customHeight="1" x14ac:dyDescent="0.2">
      <c r="A121" s="8">
        <v>43957</v>
      </c>
      <c r="B121" s="9" t="s">
        <v>18</v>
      </c>
      <c r="C121" s="9">
        <v>15</v>
      </c>
      <c r="D121" s="9">
        <v>839</v>
      </c>
      <c r="E121" s="9">
        <v>733</v>
      </c>
      <c r="F121" s="9" t="str">
        <f>Table4[[#This Row],[Дата]] &amp; _xlfn.SINGLE(Table4[Территория])</f>
        <v>43957Пермь</v>
      </c>
    </row>
    <row r="122" spans="1:6" ht="14.25" customHeight="1" x14ac:dyDescent="0.2">
      <c r="A122" s="8">
        <v>43957</v>
      </c>
      <c r="B122" s="9" t="s">
        <v>19</v>
      </c>
      <c r="C122" s="9">
        <v>15</v>
      </c>
      <c r="D122" s="9">
        <v>467</v>
      </c>
      <c r="E122" s="9">
        <v>389</v>
      </c>
      <c r="F122" s="9" t="str">
        <f>Table4[[#This Row],[Дата]] &amp; _xlfn.SINGLE(Table4[Территория])</f>
        <v>43957Ростов-на-Дону</v>
      </c>
    </row>
    <row r="123" spans="1:6" ht="14.25" customHeight="1" x14ac:dyDescent="0.2">
      <c r="A123" s="8">
        <v>43957</v>
      </c>
      <c r="B123" s="9" t="s">
        <v>15</v>
      </c>
      <c r="C123" s="9">
        <v>125</v>
      </c>
      <c r="D123" s="9">
        <v>20218</v>
      </c>
      <c r="E123" s="9">
        <v>18647</v>
      </c>
      <c r="F123" s="9" t="str">
        <f>Table4[[#This Row],[Дата]] &amp; _xlfn.SINGLE(Table4[Территория])</f>
        <v>43957Санкт-Петербург Север</v>
      </c>
    </row>
    <row r="124" spans="1:6" ht="14.25" customHeight="1" x14ac:dyDescent="0.2">
      <c r="A124" s="8">
        <v>43957</v>
      </c>
      <c r="B124" s="9" t="s">
        <v>14</v>
      </c>
      <c r="C124" s="9">
        <v>129</v>
      </c>
      <c r="D124" s="9">
        <v>16376</v>
      </c>
      <c r="E124" s="9">
        <v>15197</v>
      </c>
      <c r="F124" s="9" t="str">
        <f>Table4[[#This Row],[Дата]] &amp; _xlfn.SINGLE(Table4[Территория])</f>
        <v>43957Санкт-Петербург Юг</v>
      </c>
    </row>
    <row r="125" spans="1:6" ht="14.25" customHeight="1" x14ac:dyDescent="0.2">
      <c r="A125" s="8">
        <v>43957</v>
      </c>
      <c r="B125" s="9" t="s">
        <v>12</v>
      </c>
      <c r="C125" s="9">
        <v>10</v>
      </c>
      <c r="D125" s="9">
        <v>465</v>
      </c>
      <c r="E125" s="9">
        <v>390</v>
      </c>
      <c r="F125" s="9" t="str">
        <f>Table4[[#This Row],[Дата]] &amp; _xlfn.SINGLE(Table4[Территория])</f>
        <v>43957Тольятти</v>
      </c>
    </row>
    <row r="126" spans="1:6" ht="14.25" customHeight="1" x14ac:dyDescent="0.2">
      <c r="A126" s="8">
        <v>43958</v>
      </c>
      <c r="B126" s="9" t="s">
        <v>16</v>
      </c>
      <c r="C126" s="9">
        <v>36</v>
      </c>
      <c r="D126" s="9">
        <v>4826</v>
      </c>
      <c r="E126" s="9">
        <v>4426</v>
      </c>
      <c r="F126" s="9" t="str">
        <f>Table4[[#This Row],[Дата]] &amp; _xlfn.SINGLE(Table4[Территория])</f>
        <v>43958Волгоград</v>
      </c>
    </row>
    <row r="127" spans="1:6" ht="14.25" customHeight="1" x14ac:dyDescent="0.2">
      <c r="A127" s="8">
        <v>43958</v>
      </c>
      <c r="B127" s="9" t="s">
        <v>11</v>
      </c>
      <c r="C127" s="9">
        <v>31</v>
      </c>
      <c r="D127" s="9">
        <v>4903</v>
      </c>
      <c r="E127" s="9">
        <v>4527</v>
      </c>
      <c r="F127" s="9" t="str">
        <f>Table4[[#This Row],[Дата]] &amp; _xlfn.SINGLE(Table4[Территория])</f>
        <v>43958Екатеринбург</v>
      </c>
    </row>
    <row r="128" spans="1:6" ht="14.25" customHeight="1" x14ac:dyDescent="0.2">
      <c r="A128" s="8">
        <v>43958</v>
      </c>
      <c r="B128" s="9" t="s">
        <v>17</v>
      </c>
      <c r="C128" s="9">
        <v>21</v>
      </c>
      <c r="D128" s="9">
        <v>1879</v>
      </c>
      <c r="E128" s="9">
        <v>1695</v>
      </c>
      <c r="F128" s="9" t="str">
        <f>Table4[[#This Row],[Дата]] &amp; _xlfn.SINGLE(Table4[Территория])</f>
        <v>43958Казань</v>
      </c>
    </row>
    <row r="129" spans="1:6" ht="14.25" customHeight="1" x14ac:dyDescent="0.2">
      <c r="A129" s="8">
        <v>43958</v>
      </c>
      <c r="B129" s="9" t="s">
        <v>10</v>
      </c>
      <c r="C129" s="9">
        <v>21</v>
      </c>
      <c r="D129" s="9">
        <v>1542</v>
      </c>
      <c r="E129" s="9">
        <v>1405</v>
      </c>
      <c r="F129" s="9" t="str">
        <f>Table4[[#This Row],[Дата]] &amp; _xlfn.SINGLE(Table4[Территория])</f>
        <v>43958Кемерово</v>
      </c>
    </row>
    <row r="130" spans="1:6" ht="14.25" customHeight="1" x14ac:dyDescent="0.2">
      <c r="A130" s="8">
        <v>43958</v>
      </c>
      <c r="B130" s="9" t="s">
        <v>20</v>
      </c>
      <c r="C130" s="9">
        <v>19</v>
      </c>
      <c r="D130" s="9">
        <v>1580</v>
      </c>
      <c r="E130" s="9">
        <v>1435</v>
      </c>
      <c r="F130" s="9" t="str">
        <f>Table4[[#This Row],[Дата]] &amp; _xlfn.SINGLE(Table4[Территория])</f>
        <v>43958Краснодар</v>
      </c>
    </row>
    <row r="131" spans="1:6" ht="14.25" customHeight="1" x14ac:dyDescent="0.2">
      <c r="A131" s="8">
        <v>43958</v>
      </c>
      <c r="B131" s="9" t="s">
        <v>22</v>
      </c>
      <c r="C131" s="9">
        <v>54</v>
      </c>
      <c r="D131" s="9">
        <v>12743</v>
      </c>
      <c r="E131" s="9">
        <v>11858</v>
      </c>
      <c r="F131" s="9" t="str">
        <f>Table4[[#This Row],[Дата]] &amp; _xlfn.SINGLE(Table4[Территория])</f>
        <v>43958Москва Восток</v>
      </c>
    </row>
    <row r="132" spans="1:6" ht="14.25" customHeight="1" x14ac:dyDescent="0.2">
      <c r="A132" s="8">
        <v>43958</v>
      </c>
      <c r="B132" s="9" t="s">
        <v>21</v>
      </c>
      <c r="C132" s="9">
        <v>59</v>
      </c>
      <c r="D132" s="9">
        <v>13495</v>
      </c>
      <c r="E132" s="9">
        <v>12517</v>
      </c>
      <c r="F132" s="9" t="str">
        <f>Table4[[#This Row],[Дата]] &amp; _xlfn.SINGLE(Table4[Территория])</f>
        <v>43958Москва Запад</v>
      </c>
    </row>
    <row r="133" spans="1:6" ht="14.25" customHeight="1" x14ac:dyDescent="0.2">
      <c r="A133" s="8">
        <v>43958</v>
      </c>
      <c r="B133" s="9" t="s">
        <v>13</v>
      </c>
      <c r="C133" s="9">
        <v>19</v>
      </c>
      <c r="D133" s="9">
        <v>1530</v>
      </c>
      <c r="E133" s="9">
        <v>1338</v>
      </c>
      <c r="F133" s="9" t="str">
        <f>Table4[[#This Row],[Дата]] &amp; _xlfn.SINGLE(Table4[Территория])</f>
        <v>43958Нижний Новгород</v>
      </c>
    </row>
    <row r="134" spans="1:6" ht="14.25" customHeight="1" x14ac:dyDescent="0.2">
      <c r="A134" s="8">
        <v>43958</v>
      </c>
      <c r="B134" s="9" t="s">
        <v>23</v>
      </c>
      <c r="C134" s="9">
        <v>15</v>
      </c>
      <c r="D134" s="9">
        <v>676</v>
      </c>
      <c r="E134" s="9">
        <v>591</v>
      </c>
      <c r="F134" s="9" t="str">
        <f>Table4[[#This Row],[Дата]] &amp; _xlfn.SINGLE(Table4[Территория])</f>
        <v>43958Новосибирск</v>
      </c>
    </row>
    <row r="135" spans="1:6" ht="14.25" customHeight="1" x14ac:dyDescent="0.2">
      <c r="A135" s="8">
        <v>43958</v>
      </c>
      <c r="B135" s="9" t="s">
        <v>18</v>
      </c>
      <c r="C135" s="9">
        <v>15</v>
      </c>
      <c r="D135" s="9">
        <v>805</v>
      </c>
      <c r="E135" s="9">
        <v>703</v>
      </c>
      <c r="F135" s="9" t="str">
        <f>Table4[[#This Row],[Дата]] &amp; _xlfn.SINGLE(Table4[Территория])</f>
        <v>43958Пермь</v>
      </c>
    </row>
    <row r="136" spans="1:6" ht="14.25" customHeight="1" x14ac:dyDescent="0.2">
      <c r="A136" s="8">
        <v>43958</v>
      </c>
      <c r="B136" s="9" t="s">
        <v>19</v>
      </c>
      <c r="C136" s="9">
        <v>15</v>
      </c>
      <c r="D136" s="9">
        <v>480</v>
      </c>
      <c r="E136" s="9">
        <v>398</v>
      </c>
      <c r="F136" s="9" t="str">
        <f>Table4[[#This Row],[Дата]] &amp; _xlfn.SINGLE(Table4[Территория])</f>
        <v>43958Ростов-на-Дону</v>
      </c>
    </row>
    <row r="137" spans="1:6" ht="14.25" customHeight="1" x14ac:dyDescent="0.2">
      <c r="A137" s="8">
        <v>43958</v>
      </c>
      <c r="B137" s="9" t="s">
        <v>15</v>
      </c>
      <c r="C137" s="9">
        <v>125</v>
      </c>
      <c r="D137" s="9">
        <v>18014</v>
      </c>
      <c r="E137" s="9">
        <v>16675</v>
      </c>
      <c r="F137" s="9" t="str">
        <f>Table4[[#This Row],[Дата]] &amp; _xlfn.SINGLE(Table4[Территория])</f>
        <v>43958Санкт-Петербург Север</v>
      </c>
    </row>
    <row r="138" spans="1:6" ht="14.25" customHeight="1" x14ac:dyDescent="0.2">
      <c r="A138" s="8">
        <v>43958</v>
      </c>
      <c r="B138" s="9" t="s">
        <v>14</v>
      </c>
      <c r="C138" s="9">
        <v>129</v>
      </c>
      <c r="D138" s="9">
        <v>14582</v>
      </c>
      <c r="E138" s="9">
        <v>13512</v>
      </c>
      <c r="F138" s="9" t="str">
        <f>Table4[[#This Row],[Дата]] &amp; _xlfn.SINGLE(Table4[Территория])</f>
        <v>43958Санкт-Петербург Юг</v>
      </c>
    </row>
    <row r="139" spans="1:6" ht="14.25" customHeight="1" x14ac:dyDescent="0.2">
      <c r="A139" s="8">
        <v>43958</v>
      </c>
      <c r="B139" s="9" t="s">
        <v>12</v>
      </c>
      <c r="C139" s="9">
        <v>10</v>
      </c>
      <c r="D139" s="9">
        <v>563</v>
      </c>
      <c r="E139" s="9">
        <v>486</v>
      </c>
      <c r="F139" s="9" t="str">
        <f>Table4[[#This Row],[Дата]] &amp; _xlfn.SINGLE(Table4[Территория])</f>
        <v>43958Тольятти</v>
      </c>
    </row>
    <row r="140" spans="1:6" ht="14.25" customHeight="1" x14ac:dyDescent="0.2">
      <c r="A140" s="8">
        <v>43959</v>
      </c>
      <c r="B140" s="9" t="s">
        <v>16</v>
      </c>
      <c r="C140" s="9">
        <v>36</v>
      </c>
      <c r="D140" s="9">
        <v>4199</v>
      </c>
      <c r="E140" s="9">
        <v>3867</v>
      </c>
      <c r="F140" s="9" t="str">
        <f>Table4[[#This Row],[Дата]] &amp; _xlfn.SINGLE(Table4[Территория])</f>
        <v>43959Волгоград</v>
      </c>
    </row>
    <row r="141" spans="1:6" ht="14.25" customHeight="1" x14ac:dyDescent="0.2">
      <c r="A141" s="8">
        <v>43959</v>
      </c>
      <c r="B141" s="9" t="s">
        <v>11</v>
      </c>
      <c r="C141" s="9">
        <v>31</v>
      </c>
      <c r="D141" s="9">
        <v>4635</v>
      </c>
      <c r="E141" s="9">
        <v>4266</v>
      </c>
      <c r="F141" s="9" t="str">
        <f>Table4[[#This Row],[Дата]] &amp; _xlfn.SINGLE(Table4[Территория])</f>
        <v>43959Екатеринбург</v>
      </c>
    </row>
    <row r="142" spans="1:6" ht="14.25" customHeight="1" x14ac:dyDescent="0.2">
      <c r="A142" s="8">
        <v>43959</v>
      </c>
      <c r="B142" s="9" t="s">
        <v>17</v>
      </c>
      <c r="C142" s="9">
        <v>21</v>
      </c>
      <c r="D142" s="9">
        <v>1957</v>
      </c>
      <c r="E142" s="9">
        <v>1755</v>
      </c>
      <c r="F142" s="9" t="str">
        <f>Table4[[#This Row],[Дата]] &amp; _xlfn.SINGLE(Table4[Территория])</f>
        <v>43959Казань</v>
      </c>
    </row>
    <row r="143" spans="1:6" ht="14.25" customHeight="1" x14ac:dyDescent="0.2">
      <c r="A143" s="8">
        <v>43959</v>
      </c>
      <c r="B143" s="9" t="s">
        <v>10</v>
      </c>
      <c r="C143" s="9">
        <v>21</v>
      </c>
      <c r="D143" s="9">
        <v>1646</v>
      </c>
      <c r="E143" s="9">
        <v>1492</v>
      </c>
      <c r="F143" s="9" t="str">
        <f>Table4[[#This Row],[Дата]] &amp; _xlfn.SINGLE(Table4[Территория])</f>
        <v>43959Кемерово</v>
      </c>
    </row>
    <row r="144" spans="1:6" ht="14.25" customHeight="1" x14ac:dyDescent="0.2">
      <c r="A144" s="8">
        <v>43959</v>
      </c>
      <c r="B144" s="9" t="s">
        <v>20</v>
      </c>
      <c r="C144" s="9">
        <v>19</v>
      </c>
      <c r="D144" s="9">
        <v>1520</v>
      </c>
      <c r="E144" s="9">
        <v>1380</v>
      </c>
      <c r="F144" s="9" t="str">
        <f>Table4[[#This Row],[Дата]] &amp; _xlfn.SINGLE(Table4[Территория])</f>
        <v>43959Краснодар</v>
      </c>
    </row>
    <row r="145" spans="1:6" ht="14.25" customHeight="1" x14ac:dyDescent="0.2">
      <c r="A145" s="8">
        <v>43959</v>
      </c>
      <c r="B145" s="9" t="s">
        <v>22</v>
      </c>
      <c r="C145" s="9">
        <v>54</v>
      </c>
      <c r="D145" s="9">
        <v>13563</v>
      </c>
      <c r="E145" s="9">
        <v>12604</v>
      </c>
      <c r="F145" s="9" t="str">
        <f>Table4[[#This Row],[Дата]] &amp; _xlfn.SINGLE(Table4[Территория])</f>
        <v>43959Москва Восток</v>
      </c>
    </row>
    <row r="146" spans="1:6" ht="14.25" customHeight="1" x14ac:dyDescent="0.2">
      <c r="A146" s="8">
        <v>43959</v>
      </c>
      <c r="B146" s="9" t="s">
        <v>21</v>
      </c>
      <c r="C146" s="9">
        <v>59</v>
      </c>
      <c r="D146" s="9">
        <v>14098</v>
      </c>
      <c r="E146" s="9">
        <v>13106</v>
      </c>
      <c r="F146" s="9" t="str">
        <f>Table4[[#This Row],[Дата]] &amp; _xlfn.SINGLE(Table4[Территория])</f>
        <v>43959Москва Запад</v>
      </c>
    </row>
    <row r="147" spans="1:6" ht="14.25" customHeight="1" x14ac:dyDescent="0.2">
      <c r="A147" s="8">
        <v>43959</v>
      </c>
      <c r="B147" s="9" t="s">
        <v>13</v>
      </c>
      <c r="C147" s="9">
        <v>19</v>
      </c>
      <c r="D147" s="9">
        <v>1522</v>
      </c>
      <c r="E147" s="9">
        <v>1340</v>
      </c>
      <c r="F147" s="9" t="str">
        <f>Table4[[#This Row],[Дата]] &amp; _xlfn.SINGLE(Table4[Территория])</f>
        <v>43959Нижний Новгород</v>
      </c>
    </row>
    <row r="148" spans="1:6" ht="14.25" customHeight="1" x14ac:dyDescent="0.2">
      <c r="A148" s="8">
        <v>43959</v>
      </c>
      <c r="B148" s="9" t="s">
        <v>23</v>
      </c>
      <c r="C148" s="9">
        <v>15</v>
      </c>
      <c r="D148" s="9">
        <v>703</v>
      </c>
      <c r="E148" s="9">
        <v>609</v>
      </c>
      <c r="F148" s="9" t="str">
        <f>Table4[[#This Row],[Дата]] &amp; _xlfn.SINGLE(Table4[Территория])</f>
        <v>43959Новосибирск</v>
      </c>
    </row>
    <row r="149" spans="1:6" ht="14.25" customHeight="1" x14ac:dyDescent="0.2">
      <c r="A149" s="8">
        <v>43959</v>
      </c>
      <c r="B149" s="9" t="s">
        <v>18</v>
      </c>
      <c r="C149" s="9">
        <v>15</v>
      </c>
      <c r="D149" s="9">
        <v>879</v>
      </c>
      <c r="E149" s="9">
        <v>768</v>
      </c>
      <c r="F149" s="9" t="str">
        <f>Table4[[#This Row],[Дата]] &amp; _xlfn.SINGLE(Table4[Территория])</f>
        <v>43959Пермь</v>
      </c>
    </row>
    <row r="150" spans="1:6" ht="14.25" customHeight="1" x14ac:dyDescent="0.2">
      <c r="A150" s="8">
        <v>43959</v>
      </c>
      <c r="B150" s="9" t="s">
        <v>19</v>
      </c>
      <c r="C150" s="9">
        <v>15</v>
      </c>
      <c r="D150" s="9">
        <v>492</v>
      </c>
      <c r="E150" s="9">
        <v>412</v>
      </c>
      <c r="F150" s="9" t="str">
        <f>Table4[[#This Row],[Дата]] &amp; _xlfn.SINGLE(Table4[Территория])</f>
        <v>43959Ростов-на-Дону</v>
      </c>
    </row>
    <row r="151" spans="1:6" ht="14.25" customHeight="1" x14ac:dyDescent="0.2">
      <c r="A151" s="8">
        <v>43959</v>
      </c>
      <c r="B151" s="9" t="s">
        <v>15</v>
      </c>
      <c r="C151" s="9">
        <v>125</v>
      </c>
      <c r="D151" s="9">
        <v>24620</v>
      </c>
      <c r="E151" s="9">
        <v>22641</v>
      </c>
      <c r="F151" s="9" t="str">
        <f>Table4[[#This Row],[Дата]] &amp; _xlfn.SINGLE(Table4[Территория])</f>
        <v>43959Санкт-Петербург Север</v>
      </c>
    </row>
    <row r="152" spans="1:6" ht="14.25" customHeight="1" x14ac:dyDescent="0.2">
      <c r="A152" s="8">
        <v>43959</v>
      </c>
      <c r="B152" s="9" t="s">
        <v>14</v>
      </c>
      <c r="C152" s="9">
        <v>129</v>
      </c>
      <c r="D152" s="9">
        <v>20452</v>
      </c>
      <c r="E152" s="9">
        <v>18857</v>
      </c>
      <c r="F152" s="9" t="str">
        <f>Table4[[#This Row],[Дата]] &amp; _xlfn.SINGLE(Table4[Территория])</f>
        <v>43959Санкт-Петербург Юг</v>
      </c>
    </row>
    <row r="153" spans="1:6" ht="14.25" customHeight="1" x14ac:dyDescent="0.2">
      <c r="A153" s="8">
        <v>43959</v>
      </c>
      <c r="B153" s="9" t="s">
        <v>12</v>
      </c>
      <c r="C153" s="9">
        <v>10</v>
      </c>
      <c r="D153" s="9">
        <v>638</v>
      </c>
      <c r="E153" s="9">
        <v>547</v>
      </c>
      <c r="F153" s="9" t="str">
        <f>Table4[[#This Row],[Дата]] &amp; _xlfn.SINGLE(Table4[Территория])</f>
        <v>43959Тольятти</v>
      </c>
    </row>
    <row r="154" spans="1:6" ht="14.25" customHeight="1" x14ac:dyDescent="0.2">
      <c r="A154" s="8">
        <v>43960</v>
      </c>
      <c r="B154" s="9" t="s">
        <v>16</v>
      </c>
      <c r="C154" s="9">
        <v>36</v>
      </c>
      <c r="D154" s="9">
        <v>5413</v>
      </c>
      <c r="E154" s="9">
        <v>4959</v>
      </c>
      <c r="F154" s="9" t="str">
        <f>Table4[[#This Row],[Дата]] &amp; _xlfn.SINGLE(Table4[Территория])</f>
        <v>43960Волгоград</v>
      </c>
    </row>
    <row r="155" spans="1:6" ht="14.25" customHeight="1" x14ac:dyDescent="0.2">
      <c r="A155" s="8">
        <v>43960</v>
      </c>
      <c r="B155" s="9" t="s">
        <v>11</v>
      </c>
      <c r="C155" s="9">
        <v>31</v>
      </c>
      <c r="D155" s="9">
        <v>4556</v>
      </c>
      <c r="E155" s="9">
        <v>4220</v>
      </c>
      <c r="F155" s="9" t="str">
        <f>Table4[[#This Row],[Дата]] &amp; _xlfn.SINGLE(Table4[Территория])</f>
        <v>43960Екатеринбург</v>
      </c>
    </row>
    <row r="156" spans="1:6" ht="14.25" customHeight="1" x14ac:dyDescent="0.2">
      <c r="A156" s="8">
        <v>43960</v>
      </c>
      <c r="B156" s="9" t="s">
        <v>17</v>
      </c>
      <c r="C156" s="9">
        <v>21</v>
      </c>
      <c r="D156" s="9">
        <v>1891</v>
      </c>
      <c r="E156" s="9">
        <v>1709</v>
      </c>
      <c r="F156" s="9" t="str">
        <f>Table4[[#This Row],[Дата]] &amp; _xlfn.SINGLE(Table4[Территория])</f>
        <v>43960Казань</v>
      </c>
    </row>
    <row r="157" spans="1:6" ht="14.25" customHeight="1" x14ac:dyDescent="0.2">
      <c r="A157" s="8">
        <v>43960</v>
      </c>
      <c r="B157" s="9" t="s">
        <v>10</v>
      </c>
      <c r="C157" s="9">
        <v>21</v>
      </c>
      <c r="D157" s="9">
        <v>1735</v>
      </c>
      <c r="E157" s="9">
        <v>1568</v>
      </c>
      <c r="F157" s="9" t="str">
        <f>Table4[[#This Row],[Дата]] &amp; _xlfn.SINGLE(Table4[Территория])</f>
        <v>43960Кемерово</v>
      </c>
    </row>
    <row r="158" spans="1:6" ht="14.25" customHeight="1" x14ac:dyDescent="0.2">
      <c r="A158" s="8">
        <v>43960</v>
      </c>
      <c r="B158" s="9" t="s">
        <v>20</v>
      </c>
      <c r="C158" s="9">
        <v>19</v>
      </c>
      <c r="D158" s="9">
        <v>1542</v>
      </c>
      <c r="E158" s="9">
        <v>1412</v>
      </c>
      <c r="F158" s="9" t="str">
        <f>Table4[[#This Row],[Дата]] &amp; _xlfn.SINGLE(Table4[Территория])</f>
        <v>43960Краснодар</v>
      </c>
    </row>
    <row r="159" spans="1:6" ht="14.25" customHeight="1" x14ac:dyDescent="0.2">
      <c r="A159" s="8">
        <v>43960</v>
      </c>
      <c r="B159" s="9" t="s">
        <v>22</v>
      </c>
      <c r="C159" s="9">
        <v>54</v>
      </c>
      <c r="D159" s="9">
        <v>11288</v>
      </c>
      <c r="E159" s="9">
        <v>10492</v>
      </c>
      <c r="F159" s="9" t="str">
        <f>Table4[[#This Row],[Дата]] &amp; _xlfn.SINGLE(Table4[Территория])</f>
        <v>43960Москва Восток</v>
      </c>
    </row>
    <row r="160" spans="1:6" ht="14.25" customHeight="1" x14ac:dyDescent="0.2">
      <c r="A160" s="8">
        <v>43960</v>
      </c>
      <c r="B160" s="9" t="s">
        <v>21</v>
      </c>
      <c r="C160" s="9">
        <v>59</v>
      </c>
      <c r="D160" s="9">
        <v>12016</v>
      </c>
      <c r="E160" s="9">
        <v>11137</v>
      </c>
      <c r="F160" s="9" t="str">
        <f>Table4[[#This Row],[Дата]] &amp; _xlfn.SINGLE(Table4[Территория])</f>
        <v>43960Москва Запад</v>
      </c>
    </row>
    <row r="161" spans="1:6" ht="14.25" customHeight="1" x14ac:dyDescent="0.2">
      <c r="A161" s="8">
        <v>43960</v>
      </c>
      <c r="B161" s="9" t="s">
        <v>13</v>
      </c>
      <c r="C161" s="9">
        <v>19</v>
      </c>
      <c r="D161" s="9">
        <v>1851</v>
      </c>
      <c r="E161" s="9">
        <v>1635</v>
      </c>
      <c r="F161" s="9" t="str">
        <f>Table4[[#This Row],[Дата]] &amp; _xlfn.SINGLE(Table4[Территория])</f>
        <v>43960Нижний Новгород</v>
      </c>
    </row>
    <row r="162" spans="1:6" ht="14.25" customHeight="1" x14ac:dyDescent="0.2">
      <c r="A162" s="8">
        <v>43960</v>
      </c>
      <c r="B162" s="9" t="s">
        <v>23</v>
      </c>
      <c r="C162" s="9">
        <v>15</v>
      </c>
      <c r="D162" s="9">
        <v>654</v>
      </c>
      <c r="E162" s="9">
        <v>570</v>
      </c>
      <c r="F162" s="9" t="str">
        <f>Table4[[#This Row],[Дата]] &amp; _xlfn.SINGLE(Table4[Территория])</f>
        <v>43960Новосибирск</v>
      </c>
    </row>
    <row r="163" spans="1:6" ht="14.25" customHeight="1" x14ac:dyDescent="0.2">
      <c r="A163" s="8">
        <v>43960</v>
      </c>
      <c r="B163" s="9" t="s">
        <v>18</v>
      </c>
      <c r="C163" s="9">
        <v>15</v>
      </c>
      <c r="D163" s="9">
        <v>849</v>
      </c>
      <c r="E163" s="9">
        <v>740</v>
      </c>
      <c r="F163" s="9" t="str">
        <f>Table4[[#This Row],[Дата]] &amp; _xlfn.SINGLE(Table4[Территория])</f>
        <v>43960Пермь</v>
      </c>
    </row>
    <row r="164" spans="1:6" ht="14.25" customHeight="1" x14ac:dyDescent="0.2">
      <c r="A164" s="8">
        <v>43960</v>
      </c>
      <c r="B164" s="9" t="s">
        <v>19</v>
      </c>
      <c r="C164" s="9">
        <v>15</v>
      </c>
      <c r="D164" s="9">
        <v>623</v>
      </c>
      <c r="E164" s="9">
        <v>535</v>
      </c>
      <c r="F164" s="9" t="str">
        <f>Table4[[#This Row],[Дата]] &amp; _xlfn.SINGLE(Table4[Территория])</f>
        <v>43960Ростов-на-Дону</v>
      </c>
    </row>
    <row r="165" spans="1:6" ht="14.25" customHeight="1" x14ac:dyDescent="0.2">
      <c r="A165" s="8">
        <v>43960</v>
      </c>
      <c r="B165" s="9" t="s">
        <v>15</v>
      </c>
      <c r="C165" s="9">
        <v>125</v>
      </c>
      <c r="D165" s="9">
        <v>20132</v>
      </c>
      <c r="E165" s="9">
        <v>18617</v>
      </c>
      <c r="F165" s="9" t="str">
        <f>Table4[[#This Row],[Дата]] &amp; _xlfn.SINGLE(Table4[Территория])</f>
        <v>43960Санкт-Петербург Север</v>
      </c>
    </row>
    <row r="166" spans="1:6" ht="14.25" customHeight="1" x14ac:dyDescent="0.2">
      <c r="A166" s="8">
        <v>43960</v>
      </c>
      <c r="B166" s="9" t="s">
        <v>14</v>
      </c>
      <c r="C166" s="9">
        <v>129</v>
      </c>
      <c r="D166" s="9">
        <v>16420</v>
      </c>
      <c r="E166" s="9">
        <v>15169</v>
      </c>
      <c r="F166" s="9" t="str">
        <f>Table4[[#This Row],[Дата]] &amp; _xlfn.SINGLE(Table4[Территория])</f>
        <v>43960Санкт-Петербург Юг</v>
      </c>
    </row>
    <row r="167" spans="1:6" ht="14.25" customHeight="1" x14ac:dyDescent="0.2">
      <c r="A167" s="8">
        <v>43960</v>
      </c>
      <c r="B167" s="9" t="s">
        <v>12</v>
      </c>
      <c r="C167" s="9">
        <v>10</v>
      </c>
      <c r="D167" s="9">
        <v>644</v>
      </c>
      <c r="E167" s="9">
        <v>559</v>
      </c>
      <c r="F167" s="9" t="str">
        <f>Table4[[#This Row],[Дата]] &amp; _xlfn.SINGLE(Table4[Территория])</f>
        <v>43960Тольятти</v>
      </c>
    </row>
    <row r="168" spans="1:6" ht="14.25" customHeight="1" x14ac:dyDescent="0.2">
      <c r="A168" s="8">
        <v>43961</v>
      </c>
      <c r="B168" s="9" t="s">
        <v>16</v>
      </c>
      <c r="C168" s="9">
        <v>36</v>
      </c>
      <c r="D168" s="9">
        <v>5746</v>
      </c>
      <c r="E168" s="9">
        <v>5277</v>
      </c>
      <c r="F168" s="9" t="str">
        <f>Table4[[#This Row],[Дата]] &amp; _xlfn.SINGLE(Table4[Территория])</f>
        <v>43961Волгоград</v>
      </c>
    </row>
    <row r="169" spans="1:6" ht="14.25" customHeight="1" x14ac:dyDescent="0.2">
      <c r="A169" s="8">
        <v>43961</v>
      </c>
      <c r="B169" s="9" t="s">
        <v>11</v>
      </c>
      <c r="C169" s="9">
        <v>31</v>
      </c>
      <c r="D169" s="9">
        <v>5495</v>
      </c>
      <c r="E169" s="9">
        <v>5093</v>
      </c>
      <c r="F169" s="9" t="str">
        <f>Table4[[#This Row],[Дата]] &amp; _xlfn.SINGLE(Table4[Территория])</f>
        <v>43961Екатеринбург</v>
      </c>
    </row>
    <row r="170" spans="1:6" ht="14.25" customHeight="1" x14ac:dyDescent="0.2">
      <c r="A170" s="8">
        <v>43961</v>
      </c>
      <c r="B170" s="9" t="s">
        <v>17</v>
      </c>
      <c r="C170" s="9">
        <v>21</v>
      </c>
      <c r="D170" s="9">
        <v>2120</v>
      </c>
      <c r="E170" s="9">
        <v>1921</v>
      </c>
      <c r="F170" s="9" t="str">
        <f>Table4[[#This Row],[Дата]] &amp; _xlfn.SINGLE(Table4[Территория])</f>
        <v>43961Казань</v>
      </c>
    </row>
    <row r="171" spans="1:6" ht="14.25" customHeight="1" x14ac:dyDescent="0.2">
      <c r="A171" s="8">
        <v>43961</v>
      </c>
      <c r="B171" s="9" t="s">
        <v>10</v>
      </c>
      <c r="C171" s="9">
        <v>21</v>
      </c>
      <c r="D171" s="9">
        <v>2016</v>
      </c>
      <c r="E171" s="9">
        <v>1846</v>
      </c>
      <c r="F171" s="9" t="str">
        <f>Table4[[#This Row],[Дата]] &amp; _xlfn.SINGLE(Table4[Территория])</f>
        <v>43961Кемерово</v>
      </c>
    </row>
    <row r="172" spans="1:6" ht="14.25" customHeight="1" x14ac:dyDescent="0.2">
      <c r="A172" s="8">
        <v>43961</v>
      </c>
      <c r="B172" s="9" t="s">
        <v>20</v>
      </c>
      <c r="C172" s="9">
        <v>19</v>
      </c>
      <c r="D172" s="9">
        <v>1836</v>
      </c>
      <c r="E172" s="9">
        <v>1680</v>
      </c>
      <c r="F172" s="9" t="str">
        <f>Table4[[#This Row],[Дата]] &amp; _xlfn.SINGLE(Table4[Территория])</f>
        <v>43961Краснодар</v>
      </c>
    </row>
    <row r="173" spans="1:6" ht="14.25" customHeight="1" x14ac:dyDescent="0.2">
      <c r="A173" s="8">
        <v>43961</v>
      </c>
      <c r="B173" s="9" t="s">
        <v>22</v>
      </c>
      <c r="C173" s="9">
        <v>54</v>
      </c>
      <c r="D173" s="9">
        <v>13832</v>
      </c>
      <c r="E173" s="9">
        <v>12864</v>
      </c>
      <c r="F173" s="9" t="str">
        <f>Table4[[#This Row],[Дата]] &amp; _xlfn.SINGLE(Table4[Территория])</f>
        <v>43961Москва Восток</v>
      </c>
    </row>
    <row r="174" spans="1:6" ht="14.25" customHeight="1" x14ac:dyDescent="0.2">
      <c r="A174" s="8">
        <v>43961</v>
      </c>
      <c r="B174" s="9" t="s">
        <v>21</v>
      </c>
      <c r="C174" s="9">
        <v>59</v>
      </c>
      <c r="D174" s="9">
        <v>14569</v>
      </c>
      <c r="E174" s="9">
        <v>13566</v>
      </c>
      <c r="F174" s="9" t="str">
        <f>Table4[[#This Row],[Дата]] &amp; _xlfn.SINGLE(Table4[Территория])</f>
        <v>43961Москва Запад</v>
      </c>
    </row>
    <row r="175" spans="1:6" ht="14.25" customHeight="1" x14ac:dyDescent="0.2">
      <c r="A175" s="8">
        <v>43961</v>
      </c>
      <c r="B175" s="9" t="s">
        <v>13</v>
      </c>
      <c r="C175" s="9">
        <v>19</v>
      </c>
      <c r="D175" s="9">
        <v>1848</v>
      </c>
      <c r="E175" s="9">
        <v>1649</v>
      </c>
      <c r="F175" s="9" t="str">
        <f>Table4[[#This Row],[Дата]] &amp; _xlfn.SINGLE(Table4[Территория])</f>
        <v>43961Нижний Новгород</v>
      </c>
    </row>
    <row r="176" spans="1:6" ht="14.25" customHeight="1" x14ac:dyDescent="0.2">
      <c r="A176" s="8">
        <v>43961</v>
      </c>
      <c r="B176" s="9" t="s">
        <v>23</v>
      </c>
      <c r="C176" s="9">
        <v>15</v>
      </c>
      <c r="D176" s="9">
        <v>792</v>
      </c>
      <c r="E176" s="9">
        <v>695</v>
      </c>
      <c r="F176" s="9" t="str">
        <f>Table4[[#This Row],[Дата]] &amp; _xlfn.SINGLE(Table4[Территория])</f>
        <v>43961Новосибирск</v>
      </c>
    </row>
    <row r="177" spans="1:6" ht="14.25" customHeight="1" x14ac:dyDescent="0.2">
      <c r="A177" s="8">
        <v>43961</v>
      </c>
      <c r="B177" s="9" t="s">
        <v>18</v>
      </c>
      <c r="C177" s="9">
        <v>15</v>
      </c>
      <c r="D177" s="9">
        <v>950</v>
      </c>
      <c r="E177" s="9">
        <v>848</v>
      </c>
      <c r="F177" s="9" t="str">
        <f>Table4[[#This Row],[Дата]] &amp; _xlfn.SINGLE(Table4[Территория])</f>
        <v>43961Пермь</v>
      </c>
    </row>
    <row r="178" spans="1:6" ht="14.25" customHeight="1" x14ac:dyDescent="0.2">
      <c r="A178" s="8">
        <v>43961</v>
      </c>
      <c r="B178" s="9" t="s">
        <v>19</v>
      </c>
      <c r="C178" s="9">
        <v>15</v>
      </c>
      <c r="D178" s="9">
        <v>706</v>
      </c>
      <c r="E178" s="9">
        <v>608</v>
      </c>
      <c r="F178" s="9" t="str">
        <f>Table4[[#This Row],[Дата]] &amp; _xlfn.SINGLE(Table4[Территория])</f>
        <v>43961Ростов-на-Дону</v>
      </c>
    </row>
    <row r="179" spans="1:6" ht="14.25" customHeight="1" x14ac:dyDescent="0.2">
      <c r="A179" s="8">
        <v>43961</v>
      </c>
      <c r="B179" s="9" t="s">
        <v>15</v>
      </c>
      <c r="C179" s="9">
        <v>125</v>
      </c>
      <c r="D179" s="9">
        <v>20368</v>
      </c>
      <c r="E179" s="9">
        <v>18884</v>
      </c>
      <c r="F179" s="9" t="str">
        <f>Table4[[#This Row],[Дата]] &amp; _xlfn.SINGLE(Table4[Территория])</f>
        <v>43961Санкт-Петербург Север</v>
      </c>
    </row>
    <row r="180" spans="1:6" ht="14.25" customHeight="1" x14ac:dyDescent="0.2">
      <c r="A180" s="8">
        <v>43961</v>
      </c>
      <c r="B180" s="9" t="s">
        <v>14</v>
      </c>
      <c r="C180" s="9">
        <v>129</v>
      </c>
      <c r="D180" s="9">
        <v>16437</v>
      </c>
      <c r="E180" s="9">
        <v>15285</v>
      </c>
      <c r="F180" s="9" t="str">
        <f>Table4[[#This Row],[Дата]] &amp; _xlfn.SINGLE(Table4[Территория])</f>
        <v>43961Санкт-Петербург Юг</v>
      </c>
    </row>
    <row r="181" spans="1:6" ht="14.25" customHeight="1" x14ac:dyDescent="0.2">
      <c r="A181" s="8">
        <v>43961</v>
      </c>
      <c r="B181" s="9" t="s">
        <v>12</v>
      </c>
      <c r="C181" s="9">
        <v>10</v>
      </c>
      <c r="D181" s="9">
        <v>642</v>
      </c>
      <c r="E181" s="9">
        <v>556</v>
      </c>
      <c r="F181" s="9" t="str">
        <f>Table4[[#This Row],[Дата]] &amp; _xlfn.SINGLE(Table4[Территория])</f>
        <v>43961Тольятти</v>
      </c>
    </row>
    <row r="182" spans="1:6" ht="14.25" customHeight="1" x14ac:dyDescent="0.2">
      <c r="A182" s="8">
        <v>43962</v>
      </c>
      <c r="B182" s="9" t="s">
        <v>16</v>
      </c>
      <c r="C182" s="9">
        <v>36</v>
      </c>
      <c r="D182" s="9">
        <v>4150</v>
      </c>
      <c r="E182" s="9">
        <v>3838</v>
      </c>
      <c r="F182" s="9" t="str">
        <f>Table4[[#This Row],[Дата]] &amp; _xlfn.SINGLE(Table4[Территория])</f>
        <v>43962Волгоград</v>
      </c>
    </row>
    <row r="183" spans="1:6" ht="14.25" customHeight="1" x14ac:dyDescent="0.2">
      <c r="A183" s="8">
        <v>43962</v>
      </c>
      <c r="B183" s="9" t="s">
        <v>11</v>
      </c>
      <c r="C183" s="9">
        <v>31</v>
      </c>
      <c r="D183" s="9">
        <v>4826</v>
      </c>
      <c r="E183" s="9">
        <v>4483</v>
      </c>
      <c r="F183" s="9" t="str">
        <f>Table4[[#This Row],[Дата]] &amp; _xlfn.SINGLE(Table4[Территория])</f>
        <v>43962Екатеринбург</v>
      </c>
    </row>
    <row r="184" spans="1:6" ht="14.25" customHeight="1" x14ac:dyDescent="0.2">
      <c r="A184" s="8">
        <v>43962</v>
      </c>
      <c r="B184" s="9" t="s">
        <v>17</v>
      </c>
      <c r="C184" s="9">
        <v>21</v>
      </c>
      <c r="D184" s="9">
        <v>1916</v>
      </c>
      <c r="E184" s="9">
        <v>1733</v>
      </c>
      <c r="F184" s="9" t="str">
        <f>Table4[[#This Row],[Дата]] &amp; _xlfn.SINGLE(Table4[Территория])</f>
        <v>43962Казань</v>
      </c>
    </row>
    <row r="185" spans="1:6" ht="14.25" customHeight="1" x14ac:dyDescent="0.2">
      <c r="A185" s="8">
        <v>43962</v>
      </c>
      <c r="B185" s="9" t="s">
        <v>10</v>
      </c>
      <c r="C185" s="9">
        <v>21</v>
      </c>
      <c r="D185" s="9">
        <v>1597</v>
      </c>
      <c r="E185" s="9">
        <v>1457</v>
      </c>
      <c r="F185" s="9" t="str">
        <f>Table4[[#This Row],[Дата]] &amp; _xlfn.SINGLE(Table4[Территория])</f>
        <v>43962Кемерово</v>
      </c>
    </row>
    <row r="186" spans="1:6" ht="14.25" customHeight="1" x14ac:dyDescent="0.2">
      <c r="A186" s="8">
        <v>43962</v>
      </c>
      <c r="B186" s="9" t="s">
        <v>20</v>
      </c>
      <c r="C186" s="9">
        <v>19</v>
      </c>
      <c r="D186" s="9">
        <v>1527</v>
      </c>
      <c r="E186" s="9">
        <v>1389</v>
      </c>
      <c r="F186" s="9" t="str">
        <f>Table4[[#This Row],[Дата]] &amp; _xlfn.SINGLE(Table4[Территория])</f>
        <v>43962Краснодар</v>
      </c>
    </row>
    <row r="187" spans="1:6" ht="14.25" customHeight="1" x14ac:dyDescent="0.2">
      <c r="A187" s="8">
        <v>43962</v>
      </c>
      <c r="B187" s="9" t="s">
        <v>22</v>
      </c>
      <c r="C187" s="9">
        <v>54</v>
      </c>
      <c r="D187" s="9">
        <v>10570</v>
      </c>
      <c r="E187" s="9">
        <v>9926</v>
      </c>
      <c r="F187" s="9" t="str">
        <f>Table4[[#This Row],[Дата]] &amp; _xlfn.SINGLE(Table4[Территория])</f>
        <v>43962Москва Восток</v>
      </c>
    </row>
    <row r="188" spans="1:6" ht="14.25" customHeight="1" x14ac:dyDescent="0.2">
      <c r="A188" s="8">
        <v>43962</v>
      </c>
      <c r="B188" s="9" t="s">
        <v>21</v>
      </c>
      <c r="C188" s="9">
        <v>60</v>
      </c>
      <c r="D188" s="9">
        <v>11100</v>
      </c>
      <c r="E188" s="9">
        <v>10407</v>
      </c>
      <c r="F188" s="9" t="str">
        <f>Table4[[#This Row],[Дата]] &amp; _xlfn.SINGLE(Table4[Территория])</f>
        <v>43962Москва Запад</v>
      </c>
    </row>
    <row r="189" spans="1:6" ht="14.25" customHeight="1" x14ac:dyDescent="0.2">
      <c r="A189" s="8">
        <v>43962</v>
      </c>
      <c r="B189" s="9" t="s">
        <v>13</v>
      </c>
      <c r="C189" s="9">
        <v>19</v>
      </c>
      <c r="D189" s="9">
        <v>2530</v>
      </c>
      <c r="E189" s="9">
        <v>2270</v>
      </c>
      <c r="F189" s="9" t="str">
        <f>Table4[[#This Row],[Дата]] &amp; _xlfn.SINGLE(Table4[Территория])</f>
        <v>43962Нижний Новгород</v>
      </c>
    </row>
    <row r="190" spans="1:6" ht="14.25" customHeight="1" x14ac:dyDescent="0.2">
      <c r="A190" s="8">
        <v>43962</v>
      </c>
      <c r="B190" s="9" t="s">
        <v>23</v>
      </c>
      <c r="C190" s="9">
        <v>15</v>
      </c>
      <c r="D190" s="9">
        <v>654</v>
      </c>
      <c r="E190" s="9">
        <v>564</v>
      </c>
      <c r="F190" s="9" t="str">
        <f>Table4[[#This Row],[Дата]] &amp; _xlfn.SINGLE(Table4[Территория])</f>
        <v>43962Новосибирск</v>
      </c>
    </row>
    <row r="191" spans="1:6" ht="14.25" customHeight="1" x14ac:dyDescent="0.2">
      <c r="A191" s="8">
        <v>43962</v>
      </c>
      <c r="B191" s="9" t="s">
        <v>18</v>
      </c>
      <c r="C191" s="9">
        <v>15</v>
      </c>
      <c r="D191" s="9">
        <v>812</v>
      </c>
      <c r="E191" s="9">
        <v>714</v>
      </c>
      <c r="F191" s="9" t="str">
        <f>Table4[[#This Row],[Дата]] &amp; _xlfn.SINGLE(Table4[Территория])</f>
        <v>43962Пермь</v>
      </c>
    </row>
    <row r="192" spans="1:6" ht="14.25" customHeight="1" x14ac:dyDescent="0.2">
      <c r="A192" s="8">
        <v>43962</v>
      </c>
      <c r="B192" s="9" t="s">
        <v>19</v>
      </c>
      <c r="C192" s="9">
        <v>15</v>
      </c>
      <c r="D192" s="9">
        <v>684</v>
      </c>
      <c r="E192" s="9">
        <v>585</v>
      </c>
      <c r="F192" s="9" t="str">
        <f>Table4[[#This Row],[Дата]] &amp; _xlfn.SINGLE(Table4[Территория])</f>
        <v>43962Ростов-на-Дону</v>
      </c>
    </row>
    <row r="193" spans="1:6" ht="14.25" customHeight="1" x14ac:dyDescent="0.2">
      <c r="A193" s="8">
        <v>43962</v>
      </c>
      <c r="B193" s="9" t="s">
        <v>15</v>
      </c>
      <c r="C193" s="9">
        <v>125</v>
      </c>
      <c r="D193" s="9">
        <v>18066</v>
      </c>
      <c r="E193" s="9">
        <v>16883</v>
      </c>
      <c r="F193" s="9" t="str">
        <f>Table4[[#This Row],[Дата]] &amp; _xlfn.SINGLE(Table4[Территория])</f>
        <v>43962Санкт-Петербург Север</v>
      </c>
    </row>
    <row r="194" spans="1:6" ht="14.25" customHeight="1" x14ac:dyDescent="0.2">
      <c r="A194" s="8">
        <v>43962</v>
      </c>
      <c r="B194" s="9" t="s">
        <v>14</v>
      </c>
      <c r="C194" s="9">
        <v>129</v>
      </c>
      <c r="D194" s="9">
        <v>14043</v>
      </c>
      <c r="E194" s="9">
        <v>13167</v>
      </c>
      <c r="F194" s="9" t="str">
        <f>Table4[[#This Row],[Дата]] &amp; _xlfn.SINGLE(Table4[Территория])</f>
        <v>43962Санкт-Петербург Юг</v>
      </c>
    </row>
    <row r="195" spans="1:6" ht="14.25" customHeight="1" x14ac:dyDescent="0.2">
      <c r="A195" s="8">
        <v>43962</v>
      </c>
      <c r="B195" s="9" t="s">
        <v>12</v>
      </c>
      <c r="C195" s="9">
        <v>10</v>
      </c>
      <c r="D195" s="9">
        <v>494</v>
      </c>
      <c r="E195" s="9">
        <v>421</v>
      </c>
      <c r="F195" s="9" t="str">
        <f>Table4[[#This Row],[Дата]] &amp; _xlfn.SINGLE(Table4[Территория])</f>
        <v>43962Тольятти</v>
      </c>
    </row>
    <row r="196" spans="1:6" ht="14.25" customHeight="1" x14ac:dyDescent="0.2">
      <c r="A196" s="8">
        <v>43963</v>
      </c>
      <c r="B196" s="9" t="s">
        <v>16</v>
      </c>
      <c r="C196" s="9">
        <v>36</v>
      </c>
      <c r="D196" s="9">
        <v>4418</v>
      </c>
      <c r="E196" s="9">
        <v>4088</v>
      </c>
      <c r="F196" s="9" t="str">
        <f>Table4[[#This Row],[Дата]] &amp; _xlfn.SINGLE(Table4[Территория])</f>
        <v>43963Волгоград</v>
      </c>
    </row>
    <row r="197" spans="1:6" ht="14.25" customHeight="1" x14ac:dyDescent="0.2">
      <c r="A197" s="8">
        <v>43963</v>
      </c>
      <c r="B197" s="9" t="s">
        <v>11</v>
      </c>
      <c r="C197" s="9">
        <v>31</v>
      </c>
      <c r="D197" s="9">
        <v>4800</v>
      </c>
      <c r="E197" s="9">
        <v>4470</v>
      </c>
      <c r="F197" s="9" t="str">
        <f>Table4[[#This Row],[Дата]] &amp; _xlfn.SINGLE(Table4[Территория])</f>
        <v>43963Екатеринбург</v>
      </c>
    </row>
    <row r="198" spans="1:6" ht="14.25" customHeight="1" x14ac:dyDescent="0.2">
      <c r="A198" s="8">
        <v>43963</v>
      </c>
      <c r="B198" s="9" t="s">
        <v>17</v>
      </c>
      <c r="C198" s="9">
        <v>21</v>
      </c>
      <c r="D198" s="9">
        <v>1926</v>
      </c>
      <c r="E198" s="9">
        <v>1745</v>
      </c>
      <c r="F198" s="9" t="str">
        <f>Table4[[#This Row],[Дата]] &amp; _xlfn.SINGLE(Table4[Территория])</f>
        <v>43963Казань</v>
      </c>
    </row>
    <row r="199" spans="1:6" ht="14.25" customHeight="1" x14ac:dyDescent="0.2">
      <c r="A199" s="8">
        <v>43963</v>
      </c>
      <c r="B199" s="9" t="s">
        <v>10</v>
      </c>
      <c r="C199" s="9">
        <v>21</v>
      </c>
      <c r="D199" s="9">
        <v>1656</v>
      </c>
      <c r="E199" s="9">
        <v>1516</v>
      </c>
      <c r="F199" s="9" t="str">
        <f>Table4[[#This Row],[Дата]] &amp; _xlfn.SINGLE(Table4[Территория])</f>
        <v>43963Кемерово</v>
      </c>
    </row>
    <row r="200" spans="1:6" ht="14.25" customHeight="1" x14ac:dyDescent="0.2">
      <c r="A200" s="8">
        <v>43963</v>
      </c>
      <c r="B200" s="9" t="s">
        <v>20</v>
      </c>
      <c r="C200" s="9">
        <v>19</v>
      </c>
      <c r="D200" s="9">
        <v>1598</v>
      </c>
      <c r="E200" s="9">
        <v>1454</v>
      </c>
      <c r="F200" s="9" t="str">
        <f>Table4[[#This Row],[Дата]] &amp; _xlfn.SINGLE(Table4[Территория])</f>
        <v>43963Краснодар</v>
      </c>
    </row>
    <row r="201" spans="1:6" ht="14.25" customHeight="1" x14ac:dyDescent="0.2">
      <c r="A201" s="8">
        <v>43963</v>
      </c>
      <c r="B201" s="9" t="s">
        <v>22</v>
      </c>
      <c r="C201" s="9">
        <v>54</v>
      </c>
      <c r="D201" s="9">
        <v>11614</v>
      </c>
      <c r="E201" s="9">
        <v>10862</v>
      </c>
      <c r="F201" s="9" t="str">
        <f>Table4[[#This Row],[Дата]] &amp; _xlfn.SINGLE(Table4[Территория])</f>
        <v>43963Москва Восток</v>
      </c>
    </row>
    <row r="202" spans="1:6" ht="14.25" customHeight="1" x14ac:dyDescent="0.2">
      <c r="A202" s="8">
        <v>43963</v>
      </c>
      <c r="B202" s="9" t="s">
        <v>21</v>
      </c>
      <c r="C202" s="9">
        <v>60</v>
      </c>
      <c r="D202" s="9">
        <v>12000</v>
      </c>
      <c r="E202" s="9">
        <v>11194</v>
      </c>
      <c r="F202" s="9" t="str">
        <f>Table4[[#This Row],[Дата]] &amp; _xlfn.SINGLE(Table4[Территория])</f>
        <v>43963Москва Запад</v>
      </c>
    </row>
    <row r="203" spans="1:6" ht="14.25" customHeight="1" x14ac:dyDescent="0.2">
      <c r="A203" s="8">
        <v>43963</v>
      </c>
      <c r="B203" s="9" t="s">
        <v>13</v>
      </c>
      <c r="C203" s="9">
        <v>19</v>
      </c>
      <c r="D203" s="9">
        <v>1649</v>
      </c>
      <c r="E203" s="9">
        <v>1460</v>
      </c>
      <c r="F203" s="9" t="str">
        <f>Table4[[#This Row],[Дата]] &amp; _xlfn.SINGLE(Table4[Территория])</f>
        <v>43963Нижний Новгород</v>
      </c>
    </row>
    <row r="204" spans="1:6" ht="14.25" customHeight="1" x14ac:dyDescent="0.2">
      <c r="A204" s="8">
        <v>43963</v>
      </c>
      <c r="B204" s="9" t="s">
        <v>23</v>
      </c>
      <c r="C204" s="9">
        <v>15</v>
      </c>
      <c r="D204" s="9">
        <v>750</v>
      </c>
      <c r="E204" s="9">
        <v>659</v>
      </c>
      <c r="F204" s="9" t="str">
        <f>Table4[[#This Row],[Дата]] &amp; _xlfn.SINGLE(Table4[Территория])</f>
        <v>43963Новосибирск</v>
      </c>
    </row>
    <row r="205" spans="1:6" ht="14.25" customHeight="1" x14ac:dyDescent="0.2">
      <c r="A205" s="8">
        <v>43963</v>
      </c>
      <c r="B205" s="9" t="s">
        <v>18</v>
      </c>
      <c r="C205" s="9">
        <v>15</v>
      </c>
      <c r="D205" s="9">
        <v>845</v>
      </c>
      <c r="E205" s="9">
        <v>743</v>
      </c>
      <c r="F205" s="9" t="str">
        <f>Table4[[#This Row],[Дата]] &amp; _xlfn.SINGLE(Table4[Территория])</f>
        <v>43963Пермь</v>
      </c>
    </row>
    <row r="206" spans="1:6" ht="14.25" customHeight="1" x14ac:dyDescent="0.2">
      <c r="A206" s="8">
        <v>43963</v>
      </c>
      <c r="B206" s="9" t="s">
        <v>19</v>
      </c>
      <c r="C206" s="9">
        <v>15</v>
      </c>
      <c r="D206" s="9">
        <v>624</v>
      </c>
      <c r="E206" s="9">
        <v>538</v>
      </c>
      <c r="F206" s="9" t="str">
        <f>Table4[[#This Row],[Дата]] &amp; _xlfn.SINGLE(Table4[Территория])</f>
        <v>43963Ростов-на-Дону</v>
      </c>
    </row>
    <row r="207" spans="1:6" ht="14.25" customHeight="1" x14ac:dyDescent="0.2">
      <c r="A207" s="8">
        <v>43963</v>
      </c>
      <c r="B207" s="9" t="s">
        <v>15</v>
      </c>
      <c r="C207" s="9">
        <v>125</v>
      </c>
      <c r="D207" s="9">
        <v>21106</v>
      </c>
      <c r="E207" s="9">
        <v>19651</v>
      </c>
      <c r="F207" s="9" t="str">
        <f>Table4[[#This Row],[Дата]] &amp; _xlfn.SINGLE(Table4[Территория])</f>
        <v>43963Санкт-Петербург Север</v>
      </c>
    </row>
    <row r="208" spans="1:6" ht="14.25" customHeight="1" x14ac:dyDescent="0.2">
      <c r="A208" s="8">
        <v>43963</v>
      </c>
      <c r="B208" s="9" t="s">
        <v>14</v>
      </c>
      <c r="C208" s="9">
        <v>129</v>
      </c>
      <c r="D208" s="9">
        <v>16387</v>
      </c>
      <c r="E208" s="9">
        <v>15322</v>
      </c>
      <c r="F208" s="9" t="str">
        <f>Table4[[#This Row],[Дата]] &amp; _xlfn.SINGLE(Table4[Территория])</f>
        <v>43963Санкт-Петербург Юг</v>
      </c>
    </row>
    <row r="209" spans="1:6" ht="14.25" customHeight="1" x14ac:dyDescent="0.2">
      <c r="A209" s="8">
        <v>43963</v>
      </c>
      <c r="B209" s="9" t="s">
        <v>12</v>
      </c>
      <c r="C209" s="9">
        <v>10</v>
      </c>
      <c r="D209" s="9">
        <v>526</v>
      </c>
      <c r="E209" s="9">
        <v>448</v>
      </c>
      <c r="F209" s="9" t="str">
        <f>Table4[[#This Row],[Дата]] &amp; _xlfn.SINGLE(Table4[Территория])</f>
        <v>43963Тольятти</v>
      </c>
    </row>
    <row r="210" spans="1:6" ht="14.25" customHeight="1" x14ac:dyDescent="0.2">
      <c r="A210" s="8">
        <v>43964</v>
      </c>
      <c r="B210" s="9" t="s">
        <v>16</v>
      </c>
      <c r="C210" s="9">
        <v>36</v>
      </c>
      <c r="D210" s="9">
        <v>4967</v>
      </c>
      <c r="E210" s="9">
        <v>4583</v>
      </c>
      <c r="F210" s="9" t="str">
        <f>Table4[[#This Row],[Дата]] &amp; _xlfn.SINGLE(Table4[Территория])</f>
        <v>43964Волгоград</v>
      </c>
    </row>
    <row r="211" spans="1:6" ht="14.25" customHeight="1" x14ac:dyDescent="0.2">
      <c r="A211" s="8">
        <v>43964</v>
      </c>
      <c r="B211" s="9" t="s">
        <v>11</v>
      </c>
      <c r="C211" s="9">
        <v>31</v>
      </c>
      <c r="D211" s="9">
        <v>5251</v>
      </c>
      <c r="E211" s="9">
        <v>4853</v>
      </c>
      <c r="F211" s="9" t="str">
        <f>Table4[[#This Row],[Дата]] &amp; _xlfn.SINGLE(Table4[Территория])</f>
        <v>43964Екатеринбург</v>
      </c>
    </row>
    <row r="212" spans="1:6" ht="14.25" customHeight="1" x14ac:dyDescent="0.2">
      <c r="A212" s="8">
        <v>43964</v>
      </c>
      <c r="B212" s="9" t="s">
        <v>17</v>
      </c>
      <c r="C212" s="9">
        <v>21</v>
      </c>
      <c r="D212" s="9">
        <v>2061</v>
      </c>
      <c r="E212" s="9">
        <v>1876</v>
      </c>
      <c r="F212" s="9" t="str">
        <f>Table4[[#This Row],[Дата]] &amp; _xlfn.SINGLE(Table4[Территория])</f>
        <v>43964Казань</v>
      </c>
    </row>
    <row r="213" spans="1:6" ht="14.25" customHeight="1" x14ac:dyDescent="0.2">
      <c r="A213" s="8">
        <v>43964</v>
      </c>
      <c r="B213" s="9" t="s">
        <v>10</v>
      </c>
      <c r="C213" s="9">
        <v>21</v>
      </c>
      <c r="D213" s="9">
        <v>1698</v>
      </c>
      <c r="E213" s="9">
        <v>1554</v>
      </c>
      <c r="F213" s="9" t="str">
        <f>Table4[[#This Row],[Дата]] &amp; _xlfn.SINGLE(Table4[Территория])</f>
        <v>43964Кемерово</v>
      </c>
    </row>
    <row r="214" spans="1:6" ht="14.25" customHeight="1" x14ac:dyDescent="0.2">
      <c r="A214" s="8">
        <v>43964</v>
      </c>
      <c r="B214" s="9" t="s">
        <v>20</v>
      </c>
      <c r="C214" s="9">
        <v>19</v>
      </c>
      <c r="D214" s="9">
        <v>1605</v>
      </c>
      <c r="E214" s="9">
        <v>1447</v>
      </c>
      <c r="F214" s="9" t="str">
        <f>Table4[[#This Row],[Дата]] &amp; _xlfn.SINGLE(Table4[Территория])</f>
        <v>43964Краснодар</v>
      </c>
    </row>
    <row r="215" spans="1:6" ht="14.25" customHeight="1" x14ac:dyDescent="0.2">
      <c r="A215" s="8">
        <v>43964</v>
      </c>
      <c r="B215" s="9" t="s">
        <v>22</v>
      </c>
      <c r="C215" s="9">
        <v>54</v>
      </c>
      <c r="D215" s="9">
        <v>11522</v>
      </c>
      <c r="E215" s="9">
        <v>10803</v>
      </c>
      <c r="F215" s="9" t="str">
        <f>Table4[[#This Row],[Дата]] &amp; _xlfn.SINGLE(Table4[Территория])</f>
        <v>43964Москва Восток</v>
      </c>
    </row>
    <row r="216" spans="1:6" ht="14.25" customHeight="1" x14ac:dyDescent="0.2">
      <c r="A216" s="8">
        <v>43964</v>
      </c>
      <c r="B216" s="9" t="s">
        <v>21</v>
      </c>
      <c r="C216" s="9">
        <v>60</v>
      </c>
      <c r="D216" s="9">
        <v>12007</v>
      </c>
      <c r="E216" s="9">
        <v>11245</v>
      </c>
      <c r="F216" s="9" t="str">
        <f>Table4[[#This Row],[Дата]] &amp; _xlfn.SINGLE(Table4[Территория])</f>
        <v>43964Москва Запад</v>
      </c>
    </row>
    <row r="217" spans="1:6" ht="14.25" customHeight="1" x14ac:dyDescent="0.2">
      <c r="A217" s="8">
        <v>43964</v>
      </c>
      <c r="B217" s="9" t="s">
        <v>13</v>
      </c>
      <c r="C217" s="9">
        <v>19</v>
      </c>
      <c r="D217" s="9">
        <v>1625</v>
      </c>
      <c r="E217" s="9">
        <v>1444</v>
      </c>
      <c r="F217" s="9" t="str">
        <f>Table4[[#This Row],[Дата]] &amp; _xlfn.SINGLE(Table4[Территория])</f>
        <v>43964Нижний Новгород</v>
      </c>
    </row>
    <row r="218" spans="1:6" ht="14.25" customHeight="1" x14ac:dyDescent="0.2">
      <c r="A218" s="8">
        <v>43964</v>
      </c>
      <c r="B218" s="9" t="s">
        <v>23</v>
      </c>
      <c r="C218" s="9">
        <v>15</v>
      </c>
      <c r="D218" s="9">
        <v>854</v>
      </c>
      <c r="E218" s="9">
        <v>756</v>
      </c>
      <c r="F218" s="9" t="str">
        <f>Table4[[#This Row],[Дата]] &amp; _xlfn.SINGLE(Table4[Территория])</f>
        <v>43964Новосибирск</v>
      </c>
    </row>
    <row r="219" spans="1:6" ht="14.25" customHeight="1" x14ac:dyDescent="0.2">
      <c r="A219" s="8">
        <v>43964</v>
      </c>
      <c r="B219" s="9" t="s">
        <v>18</v>
      </c>
      <c r="C219" s="9">
        <v>15</v>
      </c>
      <c r="D219" s="9">
        <v>898</v>
      </c>
      <c r="E219" s="9">
        <v>795</v>
      </c>
      <c r="F219" s="9" t="str">
        <f>Table4[[#This Row],[Дата]] &amp; _xlfn.SINGLE(Table4[Территория])</f>
        <v>43964Пермь</v>
      </c>
    </row>
    <row r="220" spans="1:6" ht="14.25" customHeight="1" x14ac:dyDescent="0.2">
      <c r="A220" s="8">
        <v>43964</v>
      </c>
      <c r="B220" s="9" t="s">
        <v>19</v>
      </c>
      <c r="C220" s="9">
        <v>15</v>
      </c>
      <c r="D220" s="9">
        <v>599</v>
      </c>
      <c r="E220" s="9">
        <v>515</v>
      </c>
      <c r="F220" s="9" t="str">
        <f>Table4[[#This Row],[Дата]] &amp; _xlfn.SINGLE(Table4[Территория])</f>
        <v>43964Ростов-на-Дону</v>
      </c>
    </row>
    <row r="221" spans="1:6" ht="14.25" customHeight="1" x14ac:dyDescent="0.2">
      <c r="A221" s="8">
        <v>43964</v>
      </c>
      <c r="B221" s="9" t="s">
        <v>15</v>
      </c>
      <c r="C221" s="9">
        <v>125</v>
      </c>
      <c r="D221" s="9">
        <v>19965</v>
      </c>
      <c r="E221" s="9">
        <v>18573</v>
      </c>
      <c r="F221" s="9" t="str">
        <f>Table4[[#This Row],[Дата]] &amp; _xlfn.SINGLE(Table4[Территория])</f>
        <v>43964Санкт-Петербург Север</v>
      </c>
    </row>
    <row r="222" spans="1:6" ht="14.25" customHeight="1" x14ac:dyDescent="0.2">
      <c r="A222" s="8">
        <v>43964</v>
      </c>
      <c r="B222" s="9" t="s">
        <v>14</v>
      </c>
      <c r="C222" s="9">
        <v>129</v>
      </c>
      <c r="D222" s="9">
        <v>15304</v>
      </c>
      <c r="E222" s="9">
        <v>14315</v>
      </c>
      <c r="F222" s="9" t="str">
        <f>Table4[[#This Row],[Дата]] &amp; _xlfn.SINGLE(Table4[Территория])</f>
        <v>43964Санкт-Петербург Юг</v>
      </c>
    </row>
    <row r="223" spans="1:6" ht="14.25" customHeight="1" x14ac:dyDescent="0.2">
      <c r="A223" s="8">
        <v>43964</v>
      </c>
      <c r="B223" s="9" t="s">
        <v>12</v>
      </c>
      <c r="C223" s="9">
        <v>10</v>
      </c>
      <c r="D223" s="9">
        <v>612</v>
      </c>
      <c r="E223" s="9">
        <v>530</v>
      </c>
      <c r="F223" s="9" t="str">
        <f>Table4[[#This Row],[Дата]] &amp; _xlfn.SINGLE(Table4[Территория])</f>
        <v>43964Тольятти</v>
      </c>
    </row>
    <row r="224" spans="1:6" ht="14.25" customHeight="1" x14ac:dyDescent="0.2">
      <c r="A224" s="8">
        <v>43965</v>
      </c>
      <c r="B224" s="9" t="s">
        <v>16</v>
      </c>
      <c r="C224" s="9">
        <v>36</v>
      </c>
      <c r="D224" s="9">
        <v>4285</v>
      </c>
      <c r="E224" s="9">
        <v>3950</v>
      </c>
      <c r="F224" s="9" t="str">
        <f>Table4[[#This Row],[Дата]] &amp; _xlfn.SINGLE(Table4[Территория])</f>
        <v>43965Волгоград</v>
      </c>
    </row>
    <row r="225" spans="1:6" ht="14.25" customHeight="1" x14ac:dyDescent="0.2">
      <c r="A225" s="8">
        <v>43965</v>
      </c>
      <c r="B225" s="9" t="s">
        <v>11</v>
      </c>
      <c r="C225" s="9">
        <v>31</v>
      </c>
      <c r="D225" s="9">
        <v>4695</v>
      </c>
      <c r="E225" s="9">
        <v>4372</v>
      </c>
      <c r="F225" s="9" t="str">
        <f>Table4[[#This Row],[Дата]] &amp; _xlfn.SINGLE(Table4[Территория])</f>
        <v>43965Екатеринбург</v>
      </c>
    </row>
    <row r="226" spans="1:6" ht="14.25" customHeight="1" x14ac:dyDescent="0.2">
      <c r="A226" s="8">
        <v>43965</v>
      </c>
      <c r="B226" s="9" t="s">
        <v>17</v>
      </c>
      <c r="C226" s="9">
        <v>21</v>
      </c>
      <c r="D226" s="9">
        <v>1993</v>
      </c>
      <c r="E226" s="9">
        <v>1796</v>
      </c>
      <c r="F226" s="9" t="str">
        <f>Table4[[#This Row],[Дата]] &amp; _xlfn.SINGLE(Table4[Территория])</f>
        <v>43965Казань</v>
      </c>
    </row>
    <row r="227" spans="1:6" ht="14.25" customHeight="1" x14ac:dyDescent="0.2">
      <c r="A227" s="8">
        <v>43965</v>
      </c>
      <c r="B227" s="9" t="s">
        <v>10</v>
      </c>
      <c r="C227" s="9">
        <v>21</v>
      </c>
      <c r="D227" s="9">
        <v>1706</v>
      </c>
      <c r="E227" s="9">
        <v>1548</v>
      </c>
      <c r="F227" s="9" t="str">
        <f>Table4[[#This Row],[Дата]] &amp; _xlfn.SINGLE(Table4[Территория])</f>
        <v>43965Кемерово</v>
      </c>
    </row>
    <row r="228" spans="1:6" ht="14.25" customHeight="1" x14ac:dyDescent="0.2">
      <c r="A228" s="8">
        <v>43965</v>
      </c>
      <c r="B228" s="9" t="s">
        <v>20</v>
      </c>
      <c r="C228" s="9">
        <v>19</v>
      </c>
      <c r="D228" s="9">
        <v>1635</v>
      </c>
      <c r="E228" s="9">
        <v>1487</v>
      </c>
      <c r="F228" s="9" t="str">
        <f>Table4[[#This Row],[Дата]] &amp; _xlfn.SINGLE(Table4[Территория])</f>
        <v>43965Краснодар</v>
      </c>
    </row>
    <row r="229" spans="1:6" ht="14.25" customHeight="1" x14ac:dyDescent="0.2">
      <c r="A229" s="8">
        <v>43965</v>
      </c>
      <c r="B229" s="9" t="s">
        <v>22</v>
      </c>
      <c r="C229" s="9">
        <v>54</v>
      </c>
      <c r="D229" s="9">
        <v>11194</v>
      </c>
      <c r="E229" s="9">
        <v>10554</v>
      </c>
      <c r="F229" s="9" t="str">
        <f>Table4[[#This Row],[Дата]] &amp; _xlfn.SINGLE(Table4[Территория])</f>
        <v>43965Москва Восток</v>
      </c>
    </row>
    <row r="230" spans="1:6" ht="14.25" customHeight="1" x14ac:dyDescent="0.2">
      <c r="A230" s="8">
        <v>43965</v>
      </c>
      <c r="B230" s="9" t="s">
        <v>21</v>
      </c>
      <c r="C230" s="9">
        <v>60</v>
      </c>
      <c r="D230" s="9">
        <v>11935</v>
      </c>
      <c r="E230" s="9">
        <v>11178</v>
      </c>
      <c r="F230" s="9" t="str">
        <f>Table4[[#This Row],[Дата]] &amp; _xlfn.SINGLE(Table4[Территория])</f>
        <v>43965Москва Запад</v>
      </c>
    </row>
    <row r="231" spans="1:6" ht="14.25" customHeight="1" x14ac:dyDescent="0.2">
      <c r="A231" s="8">
        <v>43965</v>
      </c>
      <c r="B231" s="9" t="s">
        <v>13</v>
      </c>
      <c r="C231" s="9">
        <v>19</v>
      </c>
      <c r="D231" s="9">
        <v>1675</v>
      </c>
      <c r="E231" s="9">
        <v>1475</v>
      </c>
      <c r="F231" s="9" t="str">
        <f>Table4[[#This Row],[Дата]] &amp; _xlfn.SINGLE(Table4[Территория])</f>
        <v>43965Нижний Новгород</v>
      </c>
    </row>
    <row r="232" spans="1:6" ht="14.25" customHeight="1" x14ac:dyDescent="0.2">
      <c r="A232" s="8">
        <v>43965</v>
      </c>
      <c r="B232" s="9" t="s">
        <v>23</v>
      </c>
      <c r="C232" s="9">
        <v>16</v>
      </c>
      <c r="D232" s="9">
        <v>834</v>
      </c>
      <c r="E232" s="9">
        <v>735</v>
      </c>
      <c r="F232" s="9" t="str">
        <f>Table4[[#This Row],[Дата]] &amp; _xlfn.SINGLE(Table4[Территория])</f>
        <v>43965Новосибирск</v>
      </c>
    </row>
    <row r="233" spans="1:6" ht="14.25" customHeight="1" x14ac:dyDescent="0.2">
      <c r="A233" s="8">
        <v>43965</v>
      </c>
      <c r="B233" s="9" t="s">
        <v>18</v>
      </c>
      <c r="C233" s="9">
        <v>15</v>
      </c>
      <c r="D233" s="9">
        <v>890</v>
      </c>
      <c r="E233" s="9">
        <v>777</v>
      </c>
      <c r="F233" s="9" t="str">
        <f>Table4[[#This Row],[Дата]] &amp; _xlfn.SINGLE(Table4[Территория])</f>
        <v>43965Пермь</v>
      </c>
    </row>
    <row r="234" spans="1:6" ht="14.25" customHeight="1" x14ac:dyDescent="0.2">
      <c r="A234" s="8">
        <v>43965</v>
      </c>
      <c r="B234" s="9" t="s">
        <v>19</v>
      </c>
      <c r="C234" s="9">
        <v>15</v>
      </c>
      <c r="D234" s="9">
        <v>638</v>
      </c>
      <c r="E234" s="9">
        <v>548</v>
      </c>
      <c r="F234" s="9" t="str">
        <f>Table4[[#This Row],[Дата]] &amp; _xlfn.SINGLE(Table4[Территория])</f>
        <v>43965Ростов-на-Дону</v>
      </c>
    </row>
    <row r="235" spans="1:6" ht="14.25" customHeight="1" x14ac:dyDescent="0.2">
      <c r="A235" s="8">
        <v>43965</v>
      </c>
      <c r="B235" s="9" t="s">
        <v>15</v>
      </c>
      <c r="C235" s="9">
        <v>125</v>
      </c>
      <c r="D235" s="9">
        <v>20247</v>
      </c>
      <c r="E235" s="9">
        <v>18812</v>
      </c>
      <c r="F235" s="9" t="str">
        <f>Table4[[#This Row],[Дата]] &amp; _xlfn.SINGLE(Table4[Территория])</f>
        <v>43965Санкт-Петербург Север</v>
      </c>
    </row>
    <row r="236" spans="1:6" ht="14.25" customHeight="1" x14ac:dyDescent="0.2">
      <c r="A236" s="8">
        <v>43965</v>
      </c>
      <c r="B236" s="9" t="s">
        <v>14</v>
      </c>
      <c r="C236" s="9">
        <v>129</v>
      </c>
      <c r="D236" s="9">
        <v>15804</v>
      </c>
      <c r="E236" s="9">
        <v>14738</v>
      </c>
      <c r="F236" s="9" t="str">
        <f>Table4[[#This Row],[Дата]] &amp; _xlfn.SINGLE(Table4[Территория])</f>
        <v>43965Санкт-Петербург Юг</v>
      </c>
    </row>
    <row r="237" spans="1:6" ht="14.25" customHeight="1" x14ac:dyDescent="0.2">
      <c r="A237" s="8">
        <v>43965</v>
      </c>
      <c r="B237" s="9" t="s">
        <v>12</v>
      </c>
      <c r="C237" s="9">
        <v>10</v>
      </c>
      <c r="D237" s="9">
        <v>627</v>
      </c>
      <c r="E237" s="9">
        <v>545</v>
      </c>
      <c r="F237" s="9" t="str">
        <f>Table4[[#This Row],[Дата]] &amp; _xlfn.SINGLE(Table4[Территория])</f>
        <v>43965Тольятти</v>
      </c>
    </row>
    <row r="238" spans="1:6" ht="14.25" customHeight="1" x14ac:dyDescent="0.2">
      <c r="A238" s="8">
        <v>43966</v>
      </c>
      <c r="B238" s="9" t="s">
        <v>16</v>
      </c>
      <c r="C238" s="9">
        <v>36</v>
      </c>
      <c r="D238" s="9">
        <v>4862</v>
      </c>
      <c r="E238" s="9">
        <v>4476</v>
      </c>
      <c r="F238" s="9" t="str">
        <f>Table4[[#This Row],[Дата]] &amp; _xlfn.SINGLE(Table4[Территория])</f>
        <v>43966Волгоград</v>
      </c>
    </row>
    <row r="239" spans="1:6" ht="14.25" customHeight="1" x14ac:dyDescent="0.2">
      <c r="A239" s="8">
        <v>43966</v>
      </c>
      <c r="B239" s="9" t="s">
        <v>11</v>
      </c>
      <c r="C239" s="9">
        <v>31</v>
      </c>
      <c r="D239" s="9">
        <v>5184</v>
      </c>
      <c r="E239" s="9">
        <v>4778</v>
      </c>
      <c r="F239" s="9" t="str">
        <f>Table4[[#This Row],[Дата]] &amp; _xlfn.SINGLE(Table4[Территория])</f>
        <v>43966Екатеринбург</v>
      </c>
    </row>
    <row r="240" spans="1:6" ht="14.25" customHeight="1" x14ac:dyDescent="0.2">
      <c r="A240" s="8">
        <v>43966</v>
      </c>
      <c r="B240" s="9" t="s">
        <v>17</v>
      </c>
      <c r="C240" s="9">
        <v>21</v>
      </c>
      <c r="D240" s="9">
        <v>2255</v>
      </c>
      <c r="E240" s="9">
        <v>2045</v>
      </c>
      <c r="F240" s="9" t="str">
        <f>Table4[[#This Row],[Дата]] &amp; _xlfn.SINGLE(Table4[Территория])</f>
        <v>43966Казань</v>
      </c>
    </row>
    <row r="241" spans="1:6" ht="14.25" customHeight="1" x14ac:dyDescent="0.2">
      <c r="A241" s="8">
        <v>43966</v>
      </c>
      <c r="B241" s="9" t="s">
        <v>10</v>
      </c>
      <c r="C241" s="9">
        <v>21</v>
      </c>
      <c r="D241" s="9">
        <v>1926</v>
      </c>
      <c r="E241" s="9">
        <v>1742</v>
      </c>
      <c r="F241" s="9" t="str">
        <f>Table4[[#This Row],[Дата]] &amp; _xlfn.SINGLE(Table4[Территория])</f>
        <v>43966Кемерово</v>
      </c>
    </row>
    <row r="242" spans="1:6" ht="14.25" customHeight="1" x14ac:dyDescent="0.2">
      <c r="A242" s="8">
        <v>43966</v>
      </c>
      <c r="B242" s="9" t="s">
        <v>20</v>
      </c>
      <c r="C242" s="9">
        <v>19</v>
      </c>
      <c r="D242" s="9">
        <v>1780</v>
      </c>
      <c r="E242" s="9">
        <v>1615</v>
      </c>
      <c r="F242" s="9" t="str">
        <f>Table4[[#This Row],[Дата]] &amp; _xlfn.SINGLE(Table4[Территория])</f>
        <v>43966Краснодар</v>
      </c>
    </row>
    <row r="243" spans="1:6" ht="14.25" customHeight="1" x14ac:dyDescent="0.2">
      <c r="A243" s="8">
        <v>43966</v>
      </c>
      <c r="B243" s="9" t="s">
        <v>22</v>
      </c>
      <c r="C243" s="9">
        <v>54</v>
      </c>
      <c r="D243" s="9">
        <v>12791</v>
      </c>
      <c r="E243" s="9">
        <v>11950</v>
      </c>
      <c r="F243" s="9" t="str">
        <f>Table4[[#This Row],[Дата]] &amp; _xlfn.SINGLE(Table4[Территория])</f>
        <v>43966Москва Восток</v>
      </c>
    </row>
    <row r="244" spans="1:6" ht="14.25" customHeight="1" x14ac:dyDescent="0.2">
      <c r="A244" s="8">
        <v>43966</v>
      </c>
      <c r="B244" s="9" t="s">
        <v>21</v>
      </c>
      <c r="C244" s="9">
        <v>60</v>
      </c>
      <c r="D244" s="9">
        <v>13544</v>
      </c>
      <c r="E244" s="9">
        <v>12643</v>
      </c>
      <c r="F244" s="9" t="str">
        <f>Table4[[#This Row],[Дата]] &amp; _xlfn.SINGLE(Table4[Территория])</f>
        <v>43966Москва Запад</v>
      </c>
    </row>
    <row r="245" spans="1:6" ht="14.25" customHeight="1" x14ac:dyDescent="0.2">
      <c r="A245" s="8">
        <v>43966</v>
      </c>
      <c r="B245" s="9" t="s">
        <v>13</v>
      </c>
      <c r="C245" s="9">
        <v>19</v>
      </c>
      <c r="D245" s="9">
        <v>1940</v>
      </c>
      <c r="E245" s="9">
        <v>1715</v>
      </c>
      <c r="F245" s="9" t="str">
        <f>Table4[[#This Row],[Дата]] &amp; _xlfn.SINGLE(Table4[Территория])</f>
        <v>43966Нижний Новгород</v>
      </c>
    </row>
    <row r="246" spans="1:6" ht="14.25" customHeight="1" x14ac:dyDescent="0.2">
      <c r="A246" s="8">
        <v>43966</v>
      </c>
      <c r="B246" s="9" t="s">
        <v>23</v>
      </c>
      <c r="C246" s="9">
        <v>16</v>
      </c>
      <c r="D246" s="9">
        <v>817</v>
      </c>
      <c r="E246" s="9">
        <v>718</v>
      </c>
      <c r="F246" s="9" t="str">
        <f>Table4[[#This Row],[Дата]] &amp; _xlfn.SINGLE(Table4[Территория])</f>
        <v>43966Новосибирск</v>
      </c>
    </row>
    <row r="247" spans="1:6" ht="14.25" customHeight="1" x14ac:dyDescent="0.2">
      <c r="A247" s="8">
        <v>43966</v>
      </c>
      <c r="B247" s="9" t="s">
        <v>18</v>
      </c>
      <c r="C247" s="9">
        <v>15</v>
      </c>
      <c r="D247" s="9">
        <v>980</v>
      </c>
      <c r="E247" s="9">
        <v>867</v>
      </c>
      <c r="F247" s="9" t="str">
        <f>Table4[[#This Row],[Дата]] &amp; _xlfn.SINGLE(Table4[Территория])</f>
        <v>43966Пермь</v>
      </c>
    </row>
    <row r="248" spans="1:6" ht="14.25" customHeight="1" x14ac:dyDescent="0.2">
      <c r="A248" s="8">
        <v>43966</v>
      </c>
      <c r="B248" s="9" t="s">
        <v>19</v>
      </c>
      <c r="C248" s="9">
        <v>15</v>
      </c>
      <c r="D248" s="9">
        <v>688</v>
      </c>
      <c r="E248" s="9">
        <v>598</v>
      </c>
      <c r="F248" s="9" t="str">
        <f>Table4[[#This Row],[Дата]] &amp; _xlfn.SINGLE(Table4[Территория])</f>
        <v>43966Ростов-на-Дону</v>
      </c>
    </row>
    <row r="249" spans="1:6" ht="14.25" customHeight="1" x14ac:dyDescent="0.2">
      <c r="A249" s="8">
        <v>43966</v>
      </c>
      <c r="B249" s="9" t="s">
        <v>15</v>
      </c>
      <c r="C249" s="9">
        <v>125</v>
      </c>
      <c r="D249" s="9">
        <v>21862</v>
      </c>
      <c r="E249" s="9">
        <v>20235</v>
      </c>
      <c r="F249" s="9" t="str">
        <f>Table4[[#This Row],[Дата]] &amp; _xlfn.SINGLE(Table4[Территория])</f>
        <v>43966Санкт-Петербург Север</v>
      </c>
    </row>
    <row r="250" spans="1:6" ht="14.25" customHeight="1" x14ac:dyDescent="0.2">
      <c r="A250" s="8">
        <v>43966</v>
      </c>
      <c r="B250" s="9" t="s">
        <v>14</v>
      </c>
      <c r="C250" s="9">
        <v>129</v>
      </c>
      <c r="D250" s="9">
        <v>17808</v>
      </c>
      <c r="E250" s="9">
        <v>16486</v>
      </c>
      <c r="F250" s="9" t="str">
        <f>Table4[[#This Row],[Дата]] &amp; _xlfn.SINGLE(Table4[Территория])</f>
        <v>43966Санкт-Петербург Юг</v>
      </c>
    </row>
    <row r="251" spans="1:6" ht="14.25" customHeight="1" x14ac:dyDescent="0.2">
      <c r="A251" s="8">
        <v>43966</v>
      </c>
      <c r="B251" s="9" t="s">
        <v>12</v>
      </c>
      <c r="C251" s="9">
        <v>10</v>
      </c>
      <c r="D251" s="9">
        <v>743</v>
      </c>
      <c r="E251" s="9">
        <v>652</v>
      </c>
      <c r="F251" s="9" t="str">
        <f>Table4[[#This Row],[Дата]] &amp; _xlfn.SINGLE(Table4[Территория])</f>
        <v>43966Тольятти</v>
      </c>
    </row>
    <row r="252" spans="1:6" ht="14.25" customHeight="1" x14ac:dyDescent="0.2">
      <c r="A252" s="8">
        <v>43967</v>
      </c>
      <c r="B252" s="9" t="s">
        <v>16</v>
      </c>
      <c r="C252" s="9">
        <v>36</v>
      </c>
      <c r="D252" s="9">
        <v>5286</v>
      </c>
      <c r="E252" s="9">
        <v>4867</v>
      </c>
      <c r="F252" s="9" t="str">
        <f>Table4[[#This Row],[Дата]] &amp; _xlfn.SINGLE(Table4[Территория])</f>
        <v>43967Волгоград</v>
      </c>
    </row>
    <row r="253" spans="1:6" ht="14.25" customHeight="1" x14ac:dyDescent="0.2">
      <c r="A253" s="8">
        <v>43967</v>
      </c>
      <c r="B253" s="9" t="s">
        <v>11</v>
      </c>
      <c r="C253" s="9">
        <v>31</v>
      </c>
      <c r="D253" s="9">
        <v>5593</v>
      </c>
      <c r="E253" s="9">
        <v>5177</v>
      </c>
      <c r="F253" s="9" t="str">
        <f>Table4[[#This Row],[Дата]] &amp; _xlfn.SINGLE(Table4[Территория])</f>
        <v>43967Екатеринбург</v>
      </c>
    </row>
    <row r="254" spans="1:6" ht="14.25" customHeight="1" x14ac:dyDescent="0.2">
      <c r="A254" s="8">
        <v>43967</v>
      </c>
      <c r="B254" s="9" t="s">
        <v>17</v>
      </c>
      <c r="C254" s="9">
        <v>21</v>
      </c>
      <c r="D254" s="9">
        <v>2427</v>
      </c>
      <c r="E254" s="9">
        <v>2213</v>
      </c>
      <c r="F254" s="9" t="str">
        <f>Table4[[#This Row],[Дата]] &amp; _xlfn.SINGLE(Table4[Территория])</f>
        <v>43967Казань</v>
      </c>
    </row>
    <row r="255" spans="1:6" ht="14.25" customHeight="1" x14ac:dyDescent="0.2">
      <c r="A255" s="8">
        <v>43967</v>
      </c>
      <c r="B255" s="9" t="s">
        <v>10</v>
      </c>
      <c r="C255" s="9">
        <v>21</v>
      </c>
      <c r="D255" s="9">
        <v>2145</v>
      </c>
      <c r="E255" s="9">
        <v>1947</v>
      </c>
      <c r="F255" s="9" t="str">
        <f>Table4[[#This Row],[Дата]] &amp; _xlfn.SINGLE(Table4[Территория])</f>
        <v>43967Кемерово</v>
      </c>
    </row>
    <row r="256" spans="1:6" ht="14.25" customHeight="1" x14ac:dyDescent="0.2">
      <c r="A256" s="8">
        <v>43967</v>
      </c>
      <c r="B256" s="9" t="s">
        <v>20</v>
      </c>
      <c r="C256" s="9">
        <v>19</v>
      </c>
      <c r="D256" s="9">
        <v>2039</v>
      </c>
      <c r="E256" s="9">
        <v>1868</v>
      </c>
      <c r="F256" s="9" t="str">
        <f>Table4[[#This Row],[Дата]] &amp; _xlfn.SINGLE(Table4[Территория])</f>
        <v>43967Краснодар</v>
      </c>
    </row>
    <row r="257" spans="1:6" ht="14.25" customHeight="1" x14ac:dyDescent="0.2">
      <c r="A257" s="8">
        <v>43967</v>
      </c>
      <c r="B257" s="9" t="s">
        <v>22</v>
      </c>
      <c r="C257" s="9">
        <v>54</v>
      </c>
      <c r="D257" s="9">
        <v>13170</v>
      </c>
      <c r="E257" s="9">
        <v>12299</v>
      </c>
      <c r="F257" s="9" t="str">
        <f>Table4[[#This Row],[Дата]] &amp; _xlfn.SINGLE(Table4[Территория])</f>
        <v>43967Москва Восток</v>
      </c>
    </row>
    <row r="258" spans="1:6" ht="14.25" customHeight="1" x14ac:dyDescent="0.2">
      <c r="A258" s="8">
        <v>43967</v>
      </c>
      <c r="B258" s="9" t="s">
        <v>21</v>
      </c>
      <c r="C258" s="9">
        <v>60</v>
      </c>
      <c r="D258" s="9">
        <v>14049</v>
      </c>
      <c r="E258" s="9">
        <v>13118</v>
      </c>
      <c r="F258" s="9" t="str">
        <f>Table4[[#This Row],[Дата]] &amp; _xlfn.SINGLE(Table4[Территория])</f>
        <v>43967Москва Запад</v>
      </c>
    </row>
    <row r="259" spans="1:6" ht="14.25" customHeight="1" x14ac:dyDescent="0.2">
      <c r="A259" s="8">
        <v>43967</v>
      </c>
      <c r="B259" s="9" t="s">
        <v>13</v>
      </c>
      <c r="C259" s="9">
        <v>19</v>
      </c>
      <c r="D259" s="9">
        <v>2080</v>
      </c>
      <c r="E259" s="9">
        <v>1844</v>
      </c>
      <c r="F259" s="9" t="str">
        <f>Table4[[#This Row],[Дата]] &amp; _xlfn.SINGLE(Table4[Территория])</f>
        <v>43967Нижний Новгород</v>
      </c>
    </row>
    <row r="260" spans="1:6" ht="14.25" customHeight="1" x14ac:dyDescent="0.2">
      <c r="A260" s="8">
        <v>43967</v>
      </c>
      <c r="B260" s="9" t="s">
        <v>23</v>
      </c>
      <c r="C260" s="9">
        <v>16</v>
      </c>
      <c r="D260" s="9">
        <v>920</v>
      </c>
      <c r="E260" s="9">
        <v>818</v>
      </c>
      <c r="F260" s="9" t="str">
        <f>Table4[[#This Row],[Дата]] &amp; _xlfn.SINGLE(Table4[Территория])</f>
        <v>43967Новосибирск</v>
      </c>
    </row>
    <row r="261" spans="1:6" ht="14.25" customHeight="1" x14ac:dyDescent="0.2">
      <c r="A261" s="8">
        <v>43967</v>
      </c>
      <c r="B261" s="9" t="s">
        <v>18</v>
      </c>
      <c r="C261" s="9">
        <v>15</v>
      </c>
      <c r="D261" s="9">
        <v>1111</v>
      </c>
      <c r="E261" s="9">
        <v>992</v>
      </c>
      <c r="F261" s="9" t="str">
        <f>Table4[[#This Row],[Дата]] &amp; _xlfn.SINGLE(Table4[Территория])</f>
        <v>43967Пермь</v>
      </c>
    </row>
    <row r="262" spans="1:6" ht="14.25" customHeight="1" x14ac:dyDescent="0.2">
      <c r="A262" s="8">
        <v>43967</v>
      </c>
      <c r="B262" s="9" t="s">
        <v>19</v>
      </c>
      <c r="C262" s="9">
        <v>15</v>
      </c>
      <c r="D262" s="9">
        <v>747</v>
      </c>
      <c r="E262" s="9">
        <v>647</v>
      </c>
      <c r="F262" s="9" t="str">
        <f>Table4[[#This Row],[Дата]] &amp; _xlfn.SINGLE(Table4[Территория])</f>
        <v>43967Ростов-на-Дону</v>
      </c>
    </row>
    <row r="263" spans="1:6" ht="14.25" customHeight="1" x14ac:dyDescent="0.2">
      <c r="A263" s="8">
        <v>43967</v>
      </c>
      <c r="B263" s="9" t="s">
        <v>15</v>
      </c>
      <c r="C263" s="9">
        <v>125</v>
      </c>
      <c r="D263" s="9">
        <v>22291</v>
      </c>
      <c r="E263" s="9">
        <v>20635</v>
      </c>
      <c r="F263" s="9" t="str">
        <f>Table4[[#This Row],[Дата]] &amp; _xlfn.SINGLE(Table4[Территория])</f>
        <v>43967Санкт-Петербург Север</v>
      </c>
    </row>
    <row r="264" spans="1:6" ht="14.25" customHeight="1" x14ac:dyDescent="0.2">
      <c r="A264" s="8">
        <v>43967</v>
      </c>
      <c r="B264" s="9" t="s">
        <v>14</v>
      </c>
      <c r="C264" s="9">
        <v>129</v>
      </c>
      <c r="D264" s="9">
        <v>17914</v>
      </c>
      <c r="E264" s="9">
        <v>16631</v>
      </c>
      <c r="F264" s="9" t="str">
        <f>Table4[[#This Row],[Дата]] &amp; _xlfn.SINGLE(Table4[Территория])</f>
        <v>43967Санкт-Петербург Юг</v>
      </c>
    </row>
    <row r="265" spans="1:6" ht="14.25" customHeight="1" x14ac:dyDescent="0.2">
      <c r="A265" s="8">
        <v>43967</v>
      </c>
      <c r="B265" s="9" t="s">
        <v>12</v>
      </c>
      <c r="C265" s="9">
        <v>10</v>
      </c>
      <c r="D265" s="9">
        <v>760</v>
      </c>
      <c r="E265" s="9">
        <v>672</v>
      </c>
      <c r="F265" s="9" t="str">
        <f>Table4[[#This Row],[Дата]] &amp; _xlfn.SINGLE(Table4[Территория])</f>
        <v>43967Тольятти</v>
      </c>
    </row>
    <row r="266" spans="1:6" ht="14.25" customHeight="1" x14ac:dyDescent="0.2">
      <c r="A266" s="8">
        <v>43968</v>
      </c>
      <c r="B266" s="9" t="s">
        <v>16</v>
      </c>
      <c r="C266" s="9">
        <v>36</v>
      </c>
      <c r="D266" s="9">
        <v>4918</v>
      </c>
      <c r="E266" s="9">
        <v>4554</v>
      </c>
      <c r="F266" s="9" t="str">
        <f>Table4[[#This Row],[Дата]] &amp; _xlfn.SINGLE(Table4[Территория])</f>
        <v>43968Волгоград</v>
      </c>
    </row>
    <row r="267" spans="1:6" ht="14.25" customHeight="1" x14ac:dyDescent="0.2">
      <c r="A267" s="8">
        <v>43968</v>
      </c>
      <c r="B267" s="9" t="s">
        <v>11</v>
      </c>
      <c r="C267" s="9">
        <v>31</v>
      </c>
      <c r="D267" s="9">
        <v>5206</v>
      </c>
      <c r="E267" s="9">
        <v>4843</v>
      </c>
      <c r="F267" s="9" t="str">
        <f>Table4[[#This Row],[Дата]] &amp; _xlfn.SINGLE(Table4[Территория])</f>
        <v>43968Екатеринбург</v>
      </c>
    </row>
    <row r="268" spans="1:6" ht="14.25" customHeight="1" x14ac:dyDescent="0.2">
      <c r="A268" s="8">
        <v>43968</v>
      </c>
      <c r="B268" s="9" t="s">
        <v>17</v>
      </c>
      <c r="C268" s="9">
        <v>21</v>
      </c>
      <c r="D268" s="9">
        <v>2054</v>
      </c>
      <c r="E268" s="9">
        <v>1883</v>
      </c>
      <c r="F268" s="9" t="str">
        <f>Table4[[#This Row],[Дата]] &amp; _xlfn.SINGLE(Table4[Территория])</f>
        <v>43968Казань</v>
      </c>
    </row>
    <row r="269" spans="1:6" ht="14.25" customHeight="1" x14ac:dyDescent="0.2">
      <c r="A269" s="8">
        <v>43968</v>
      </c>
      <c r="B269" s="9" t="s">
        <v>10</v>
      </c>
      <c r="C269" s="9">
        <v>21</v>
      </c>
      <c r="D269" s="9">
        <v>1874</v>
      </c>
      <c r="E269" s="9">
        <v>1705</v>
      </c>
      <c r="F269" s="9" t="str">
        <f>Table4[[#This Row],[Дата]] &amp; _xlfn.SINGLE(Table4[Территория])</f>
        <v>43968Кемерово</v>
      </c>
    </row>
    <row r="270" spans="1:6" ht="14.25" customHeight="1" x14ac:dyDescent="0.2">
      <c r="A270" s="8">
        <v>43968</v>
      </c>
      <c r="B270" s="9" t="s">
        <v>20</v>
      </c>
      <c r="C270" s="9">
        <v>19</v>
      </c>
      <c r="D270" s="9">
        <v>1790</v>
      </c>
      <c r="E270" s="9">
        <v>1633</v>
      </c>
      <c r="F270" s="9" t="str">
        <f>Table4[[#This Row],[Дата]] &amp; _xlfn.SINGLE(Table4[Территория])</f>
        <v>43968Краснодар</v>
      </c>
    </row>
    <row r="271" spans="1:6" ht="14.25" customHeight="1" x14ac:dyDescent="0.2">
      <c r="A271" s="8">
        <v>43968</v>
      </c>
      <c r="B271" s="9" t="s">
        <v>22</v>
      </c>
      <c r="C271" s="9">
        <v>54</v>
      </c>
      <c r="D271" s="9">
        <v>11128</v>
      </c>
      <c r="E271" s="9">
        <v>10467</v>
      </c>
      <c r="F271" s="9" t="str">
        <f>Table4[[#This Row],[Дата]] &amp; _xlfn.SINGLE(Table4[Территория])</f>
        <v>43968Москва Восток</v>
      </c>
    </row>
    <row r="272" spans="1:6" ht="14.25" customHeight="1" x14ac:dyDescent="0.2">
      <c r="A272" s="8">
        <v>43968</v>
      </c>
      <c r="B272" s="9" t="s">
        <v>21</v>
      </c>
      <c r="C272" s="9">
        <v>60</v>
      </c>
      <c r="D272" s="9">
        <v>11698</v>
      </c>
      <c r="E272" s="9">
        <v>10989</v>
      </c>
      <c r="F272" s="9" t="str">
        <f>Table4[[#This Row],[Дата]] &amp; _xlfn.SINGLE(Table4[Территория])</f>
        <v>43968Москва Запад</v>
      </c>
    </row>
    <row r="273" spans="1:6" ht="14.25" customHeight="1" x14ac:dyDescent="0.2">
      <c r="A273" s="8">
        <v>43968</v>
      </c>
      <c r="B273" s="9" t="s">
        <v>13</v>
      </c>
      <c r="C273" s="9">
        <v>19</v>
      </c>
      <c r="D273" s="9">
        <v>1871</v>
      </c>
      <c r="E273" s="9">
        <v>1660</v>
      </c>
      <c r="F273" s="9" t="str">
        <f>Table4[[#This Row],[Дата]] &amp; _xlfn.SINGLE(Table4[Территория])</f>
        <v>43968Нижний Новгород</v>
      </c>
    </row>
    <row r="274" spans="1:6" ht="14.25" customHeight="1" x14ac:dyDescent="0.2">
      <c r="A274" s="8">
        <v>43968</v>
      </c>
      <c r="B274" s="9" t="s">
        <v>23</v>
      </c>
      <c r="C274" s="9">
        <v>16</v>
      </c>
      <c r="D274" s="9">
        <v>859</v>
      </c>
      <c r="E274" s="9">
        <v>746</v>
      </c>
      <c r="F274" s="9" t="str">
        <f>Table4[[#This Row],[Дата]] &amp; _xlfn.SINGLE(Table4[Территория])</f>
        <v>43968Новосибирск</v>
      </c>
    </row>
    <row r="275" spans="1:6" ht="14.25" customHeight="1" x14ac:dyDescent="0.2">
      <c r="A275" s="8">
        <v>43968</v>
      </c>
      <c r="B275" s="9" t="s">
        <v>18</v>
      </c>
      <c r="C275" s="9">
        <v>15</v>
      </c>
      <c r="D275" s="9">
        <v>971</v>
      </c>
      <c r="E275" s="9">
        <v>856</v>
      </c>
      <c r="F275" s="9" t="str">
        <f>Table4[[#This Row],[Дата]] &amp; _xlfn.SINGLE(Table4[Территория])</f>
        <v>43968Пермь</v>
      </c>
    </row>
    <row r="276" spans="1:6" ht="14.25" customHeight="1" x14ac:dyDescent="0.2">
      <c r="A276" s="8">
        <v>43968</v>
      </c>
      <c r="B276" s="9" t="s">
        <v>19</v>
      </c>
      <c r="C276" s="9">
        <v>15</v>
      </c>
      <c r="D276" s="9">
        <v>692</v>
      </c>
      <c r="E276" s="9">
        <v>591</v>
      </c>
      <c r="F276" s="9" t="str">
        <f>Table4[[#This Row],[Дата]] &amp; _xlfn.SINGLE(Table4[Территория])</f>
        <v>43968Ростов-на-Дону</v>
      </c>
    </row>
    <row r="277" spans="1:6" ht="14.25" customHeight="1" x14ac:dyDescent="0.2">
      <c r="A277" s="8">
        <v>43968</v>
      </c>
      <c r="B277" s="9" t="s">
        <v>15</v>
      </c>
      <c r="C277" s="9">
        <v>125</v>
      </c>
      <c r="D277" s="9">
        <v>20079</v>
      </c>
      <c r="E277" s="9">
        <v>18721</v>
      </c>
      <c r="F277" s="9" t="str">
        <f>Table4[[#This Row],[Дата]] &amp; _xlfn.SINGLE(Table4[Территория])</f>
        <v>43968Санкт-Петербург Север</v>
      </c>
    </row>
    <row r="278" spans="1:6" ht="14.25" customHeight="1" x14ac:dyDescent="0.2">
      <c r="A278" s="8">
        <v>43968</v>
      </c>
      <c r="B278" s="9" t="s">
        <v>14</v>
      </c>
      <c r="C278" s="9">
        <v>129</v>
      </c>
      <c r="D278" s="9">
        <v>15744</v>
      </c>
      <c r="E278" s="9">
        <v>14685</v>
      </c>
      <c r="F278" s="9" t="str">
        <f>Table4[[#This Row],[Дата]] &amp; _xlfn.SINGLE(Table4[Территория])</f>
        <v>43968Санкт-Петербург Юг</v>
      </c>
    </row>
    <row r="279" spans="1:6" ht="14.25" customHeight="1" x14ac:dyDescent="0.2">
      <c r="A279" s="8">
        <v>43968</v>
      </c>
      <c r="B279" s="9" t="s">
        <v>12</v>
      </c>
      <c r="C279" s="9">
        <v>10</v>
      </c>
      <c r="D279" s="9">
        <v>591</v>
      </c>
      <c r="E279" s="9">
        <v>513</v>
      </c>
      <c r="F279" s="9" t="str">
        <f>Table4[[#This Row],[Дата]] &amp; _xlfn.SINGLE(Table4[Территория])</f>
        <v>43968Тольятти</v>
      </c>
    </row>
    <row r="280" spans="1:6" ht="14.25" customHeight="1" x14ac:dyDescent="0.2">
      <c r="A280" s="8">
        <v>43969</v>
      </c>
      <c r="B280" s="9" t="s">
        <v>16</v>
      </c>
      <c r="C280" s="9">
        <v>36</v>
      </c>
      <c r="D280" s="9">
        <v>4885</v>
      </c>
      <c r="E280" s="9">
        <v>4502</v>
      </c>
      <c r="F280" s="9" t="str">
        <f>Table4[[#This Row],[Дата]] &amp; _xlfn.SINGLE(Table4[Территория])</f>
        <v>43969Волгоград</v>
      </c>
    </row>
    <row r="281" spans="1:6" ht="14.25" customHeight="1" x14ac:dyDescent="0.2">
      <c r="A281" s="8">
        <v>43969</v>
      </c>
      <c r="B281" s="9" t="s">
        <v>11</v>
      </c>
      <c r="C281" s="9">
        <v>31</v>
      </c>
      <c r="D281" s="9">
        <v>5165</v>
      </c>
      <c r="E281" s="9">
        <v>4813</v>
      </c>
      <c r="F281" s="9" t="str">
        <f>Table4[[#This Row],[Дата]] &amp; _xlfn.SINGLE(Table4[Территория])</f>
        <v>43969Екатеринбург</v>
      </c>
    </row>
    <row r="282" spans="1:6" ht="14.25" customHeight="1" x14ac:dyDescent="0.2">
      <c r="A282" s="8">
        <v>43969</v>
      </c>
      <c r="B282" s="9" t="s">
        <v>17</v>
      </c>
      <c r="C282" s="9">
        <v>21</v>
      </c>
      <c r="D282" s="9">
        <v>2136</v>
      </c>
      <c r="E282" s="9">
        <v>1947</v>
      </c>
      <c r="F282" s="9" t="str">
        <f>Table4[[#This Row],[Дата]] &amp; _xlfn.SINGLE(Table4[Территория])</f>
        <v>43969Казань</v>
      </c>
    </row>
    <row r="283" spans="1:6" ht="14.25" customHeight="1" x14ac:dyDescent="0.2">
      <c r="A283" s="8">
        <v>43969</v>
      </c>
      <c r="B283" s="9" t="s">
        <v>10</v>
      </c>
      <c r="C283" s="9">
        <v>21</v>
      </c>
      <c r="D283" s="9">
        <v>1834</v>
      </c>
      <c r="E283" s="9">
        <v>1660</v>
      </c>
      <c r="F283" s="9" t="str">
        <f>Table4[[#This Row],[Дата]] &amp; _xlfn.SINGLE(Table4[Территория])</f>
        <v>43969Кемерово</v>
      </c>
    </row>
    <row r="284" spans="1:6" ht="14.25" customHeight="1" x14ac:dyDescent="0.2">
      <c r="A284" s="8">
        <v>43969</v>
      </c>
      <c r="B284" s="9" t="s">
        <v>20</v>
      </c>
      <c r="C284" s="9">
        <v>19</v>
      </c>
      <c r="D284" s="9">
        <v>1741</v>
      </c>
      <c r="E284" s="9">
        <v>1597</v>
      </c>
      <c r="F284" s="9" t="str">
        <f>Table4[[#This Row],[Дата]] &amp; _xlfn.SINGLE(Table4[Территория])</f>
        <v>43969Краснодар</v>
      </c>
    </row>
    <row r="285" spans="1:6" ht="14.25" customHeight="1" x14ac:dyDescent="0.2">
      <c r="A285" s="8">
        <v>43969</v>
      </c>
      <c r="B285" s="9" t="s">
        <v>22</v>
      </c>
      <c r="C285" s="9">
        <v>54</v>
      </c>
      <c r="D285" s="9">
        <v>12012</v>
      </c>
      <c r="E285" s="9">
        <v>11308</v>
      </c>
      <c r="F285" s="9" t="str">
        <f>Table4[[#This Row],[Дата]] &amp; _xlfn.SINGLE(Table4[Территория])</f>
        <v>43969Москва Восток</v>
      </c>
    </row>
    <row r="286" spans="1:6" ht="14.25" customHeight="1" x14ac:dyDescent="0.2">
      <c r="A286" s="8">
        <v>43969</v>
      </c>
      <c r="B286" s="9" t="s">
        <v>21</v>
      </c>
      <c r="C286" s="9">
        <v>60</v>
      </c>
      <c r="D286" s="9">
        <v>12460</v>
      </c>
      <c r="E286" s="9">
        <v>11665</v>
      </c>
      <c r="F286" s="9" t="str">
        <f>Table4[[#This Row],[Дата]] &amp; _xlfn.SINGLE(Table4[Территория])</f>
        <v>43969Москва Запад</v>
      </c>
    </row>
    <row r="287" spans="1:6" ht="14.25" customHeight="1" x14ac:dyDescent="0.2">
      <c r="A287" s="8">
        <v>43969</v>
      </c>
      <c r="B287" s="9" t="s">
        <v>13</v>
      </c>
      <c r="C287" s="9">
        <v>19</v>
      </c>
      <c r="D287" s="9">
        <v>1858</v>
      </c>
      <c r="E287" s="9">
        <v>1648</v>
      </c>
      <c r="F287" s="9" t="str">
        <f>Table4[[#This Row],[Дата]] &amp; _xlfn.SINGLE(Table4[Территория])</f>
        <v>43969Нижний Новгород</v>
      </c>
    </row>
    <row r="288" spans="1:6" ht="14.25" customHeight="1" x14ac:dyDescent="0.2">
      <c r="A288" s="8">
        <v>43969</v>
      </c>
      <c r="B288" s="9" t="s">
        <v>23</v>
      </c>
      <c r="C288" s="9">
        <v>16</v>
      </c>
      <c r="D288" s="9">
        <v>864</v>
      </c>
      <c r="E288" s="9">
        <v>765</v>
      </c>
      <c r="F288" s="9" t="str">
        <f>Table4[[#This Row],[Дата]] &amp; _xlfn.SINGLE(Table4[Территория])</f>
        <v>43969Новосибирск</v>
      </c>
    </row>
    <row r="289" spans="1:6" ht="14.25" customHeight="1" x14ac:dyDescent="0.2">
      <c r="A289" s="8">
        <v>43969</v>
      </c>
      <c r="B289" s="9" t="s">
        <v>18</v>
      </c>
      <c r="C289" s="9">
        <v>16</v>
      </c>
      <c r="D289" s="9">
        <v>925</v>
      </c>
      <c r="E289" s="9">
        <v>816</v>
      </c>
      <c r="F289" s="9" t="str">
        <f>Table4[[#This Row],[Дата]] &amp; _xlfn.SINGLE(Table4[Территория])</f>
        <v>43969Пермь</v>
      </c>
    </row>
    <row r="290" spans="1:6" ht="14.25" customHeight="1" x14ac:dyDescent="0.2">
      <c r="A290" s="8">
        <v>43969</v>
      </c>
      <c r="B290" s="9" t="s">
        <v>19</v>
      </c>
      <c r="C290" s="9">
        <v>15</v>
      </c>
      <c r="D290" s="9">
        <v>729</v>
      </c>
      <c r="E290" s="9">
        <v>636</v>
      </c>
      <c r="F290" s="9" t="str">
        <f>Table4[[#This Row],[Дата]] &amp; _xlfn.SINGLE(Table4[Территория])</f>
        <v>43969Ростов-на-Дону</v>
      </c>
    </row>
    <row r="291" spans="1:6" ht="14.25" customHeight="1" x14ac:dyDescent="0.2">
      <c r="A291" s="8">
        <v>43969</v>
      </c>
      <c r="B291" s="9" t="s">
        <v>15</v>
      </c>
      <c r="C291" s="9">
        <v>125</v>
      </c>
      <c r="D291" s="9">
        <v>20449</v>
      </c>
      <c r="E291" s="9">
        <v>19060</v>
      </c>
      <c r="F291" s="9" t="str">
        <f>Table4[[#This Row],[Дата]] &amp; _xlfn.SINGLE(Table4[Территория])</f>
        <v>43969Санкт-Петербург Север</v>
      </c>
    </row>
    <row r="292" spans="1:6" ht="14.25" customHeight="1" x14ac:dyDescent="0.2">
      <c r="A292" s="8">
        <v>43969</v>
      </c>
      <c r="B292" s="9" t="s">
        <v>14</v>
      </c>
      <c r="C292" s="9">
        <v>129</v>
      </c>
      <c r="D292" s="9">
        <v>16110</v>
      </c>
      <c r="E292" s="9">
        <v>14992</v>
      </c>
      <c r="F292" s="9" t="str">
        <f>Table4[[#This Row],[Дата]] &amp; _xlfn.SINGLE(Table4[Территория])</f>
        <v>43969Санкт-Петербург Юг</v>
      </c>
    </row>
    <row r="293" spans="1:6" ht="14.25" customHeight="1" x14ac:dyDescent="0.2">
      <c r="A293" s="8">
        <v>43969</v>
      </c>
      <c r="B293" s="9" t="s">
        <v>12</v>
      </c>
      <c r="C293" s="9">
        <v>10</v>
      </c>
      <c r="D293" s="9">
        <v>645</v>
      </c>
      <c r="E293" s="9">
        <v>565</v>
      </c>
      <c r="F293" s="9" t="str">
        <f>Table4[[#This Row],[Дата]] &amp; _xlfn.SINGLE(Table4[Территория])</f>
        <v>43969Тольятти</v>
      </c>
    </row>
    <row r="294" spans="1:6" ht="14.25" customHeight="1" x14ac:dyDescent="0.2">
      <c r="A294" s="8">
        <v>43970</v>
      </c>
      <c r="B294" s="9" t="s">
        <v>16</v>
      </c>
      <c r="C294" s="9">
        <v>36</v>
      </c>
      <c r="D294" s="9">
        <v>5094</v>
      </c>
      <c r="E294" s="9">
        <v>4716</v>
      </c>
      <c r="F294" s="9" t="str">
        <f>Table4[[#This Row],[Дата]] &amp; _xlfn.SINGLE(Table4[Территория])</f>
        <v>43970Волгоград</v>
      </c>
    </row>
    <row r="295" spans="1:6" ht="14.25" customHeight="1" x14ac:dyDescent="0.2">
      <c r="A295" s="8">
        <v>43970</v>
      </c>
      <c r="B295" s="9" t="s">
        <v>11</v>
      </c>
      <c r="C295" s="9">
        <v>31</v>
      </c>
      <c r="D295" s="9">
        <v>5389</v>
      </c>
      <c r="E295" s="9">
        <v>5024</v>
      </c>
      <c r="F295" s="9" t="str">
        <f>Table4[[#This Row],[Дата]] &amp; _xlfn.SINGLE(Table4[Территория])</f>
        <v>43970Екатеринбург</v>
      </c>
    </row>
    <row r="296" spans="1:6" ht="14.25" customHeight="1" x14ac:dyDescent="0.2">
      <c r="A296" s="8">
        <v>43970</v>
      </c>
      <c r="B296" s="9" t="s">
        <v>17</v>
      </c>
      <c r="C296" s="9">
        <v>21</v>
      </c>
      <c r="D296" s="9">
        <v>2245</v>
      </c>
      <c r="E296" s="9">
        <v>2053</v>
      </c>
      <c r="F296" s="9" t="str">
        <f>Table4[[#This Row],[Дата]] &amp; _xlfn.SINGLE(Table4[Территория])</f>
        <v>43970Казань</v>
      </c>
    </row>
    <row r="297" spans="1:6" ht="14.25" customHeight="1" x14ac:dyDescent="0.2">
      <c r="A297" s="8">
        <v>43970</v>
      </c>
      <c r="B297" s="9" t="s">
        <v>10</v>
      </c>
      <c r="C297" s="9">
        <v>21</v>
      </c>
      <c r="D297" s="9">
        <v>1860</v>
      </c>
      <c r="E297" s="9">
        <v>1704</v>
      </c>
      <c r="F297" s="9" t="str">
        <f>Table4[[#This Row],[Дата]] &amp; _xlfn.SINGLE(Table4[Территория])</f>
        <v>43970Кемерово</v>
      </c>
    </row>
    <row r="298" spans="1:6" ht="14.25" customHeight="1" x14ac:dyDescent="0.2">
      <c r="A298" s="8">
        <v>43970</v>
      </c>
      <c r="B298" s="9" t="s">
        <v>20</v>
      </c>
      <c r="C298" s="9">
        <v>19</v>
      </c>
      <c r="D298" s="9">
        <v>1831</v>
      </c>
      <c r="E298" s="9">
        <v>1667</v>
      </c>
      <c r="F298" s="9" t="str">
        <f>Table4[[#This Row],[Дата]] &amp; _xlfn.SINGLE(Table4[Территория])</f>
        <v>43970Краснодар</v>
      </c>
    </row>
    <row r="299" spans="1:6" ht="14.25" customHeight="1" x14ac:dyDescent="0.2">
      <c r="A299" s="8">
        <v>43970</v>
      </c>
      <c r="B299" s="9" t="s">
        <v>22</v>
      </c>
      <c r="C299" s="9">
        <v>54</v>
      </c>
      <c r="D299" s="9">
        <v>13070</v>
      </c>
      <c r="E299" s="9">
        <v>12244</v>
      </c>
      <c r="F299" s="9" t="str">
        <f>Table4[[#This Row],[Дата]] &amp; _xlfn.SINGLE(Table4[Территория])</f>
        <v>43970Москва Восток</v>
      </c>
    </row>
    <row r="300" spans="1:6" ht="14.25" customHeight="1" x14ac:dyDescent="0.2">
      <c r="A300" s="8">
        <v>43970</v>
      </c>
      <c r="B300" s="9" t="s">
        <v>21</v>
      </c>
      <c r="C300" s="9">
        <v>60</v>
      </c>
      <c r="D300" s="9">
        <v>13867</v>
      </c>
      <c r="E300" s="9">
        <v>12987</v>
      </c>
      <c r="F300" s="9" t="str">
        <f>Table4[[#This Row],[Дата]] &amp; _xlfn.SINGLE(Table4[Территория])</f>
        <v>43970Москва Запад</v>
      </c>
    </row>
    <row r="301" spans="1:6" ht="14.25" customHeight="1" x14ac:dyDescent="0.2">
      <c r="A301" s="8">
        <v>43970</v>
      </c>
      <c r="B301" s="9" t="s">
        <v>13</v>
      </c>
      <c r="C301" s="9">
        <v>19</v>
      </c>
      <c r="D301" s="9">
        <v>1999</v>
      </c>
      <c r="E301" s="9">
        <v>1799</v>
      </c>
      <c r="F301" s="9" t="str">
        <f>Table4[[#This Row],[Дата]] &amp; _xlfn.SINGLE(Table4[Территория])</f>
        <v>43970Нижний Новгород</v>
      </c>
    </row>
    <row r="302" spans="1:6" ht="14.25" customHeight="1" x14ac:dyDescent="0.2">
      <c r="A302" s="8">
        <v>43970</v>
      </c>
      <c r="B302" s="9" t="s">
        <v>23</v>
      </c>
      <c r="C302" s="9">
        <v>17</v>
      </c>
      <c r="D302" s="9">
        <v>857</v>
      </c>
      <c r="E302" s="9">
        <v>757</v>
      </c>
      <c r="F302" s="9" t="str">
        <f>Table4[[#This Row],[Дата]] &amp; _xlfn.SINGLE(Table4[Территория])</f>
        <v>43970Новосибирск</v>
      </c>
    </row>
    <row r="303" spans="1:6" ht="14.25" customHeight="1" x14ac:dyDescent="0.2">
      <c r="A303" s="8">
        <v>43970</v>
      </c>
      <c r="B303" s="9" t="s">
        <v>18</v>
      </c>
      <c r="C303" s="9">
        <v>16</v>
      </c>
      <c r="D303" s="9">
        <v>1012</v>
      </c>
      <c r="E303" s="9">
        <v>900</v>
      </c>
      <c r="F303" s="9" t="str">
        <f>Table4[[#This Row],[Дата]] &amp; _xlfn.SINGLE(Table4[Территория])</f>
        <v>43970Пермь</v>
      </c>
    </row>
    <row r="304" spans="1:6" ht="14.25" customHeight="1" x14ac:dyDescent="0.2">
      <c r="A304" s="8">
        <v>43970</v>
      </c>
      <c r="B304" s="9" t="s">
        <v>19</v>
      </c>
      <c r="C304" s="9">
        <v>15</v>
      </c>
      <c r="D304" s="9">
        <v>930</v>
      </c>
      <c r="E304" s="9">
        <v>827</v>
      </c>
      <c r="F304" s="9" t="str">
        <f>Table4[[#This Row],[Дата]] &amp; _xlfn.SINGLE(Table4[Территория])</f>
        <v>43970Ростов-на-Дону</v>
      </c>
    </row>
    <row r="305" spans="1:6" ht="14.25" customHeight="1" x14ac:dyDescent="0.2">
      <c r="A305" s="8">
        <v>43970</v>
      </c>
      <c r="B305" s="9" t="s">
        <v>15</v>
      </c>
      <c r="C305" s="9">
        <v>125</v>
      </c>
      <c r="D305" s="9">
        <v>20771</v>
      </c>
      <c r="E305" s="9">
        <v>19338</v>
      </c>
      <c r="F305" s="9" t="str">
        <f>Table4[[#This Row],[Дата]] &amp; _xlfn.SINGLE(Table4[Территория])</f>
        <v>43970Санкт-Петербург Север</v>
      </c>
    </row>
    <row r="306" spans="1:6" ht="14.25" customHeight="1" x14ac:dyDescent="0.2">
      <c r="A306" s="8">
        <v>43970</v>
      </c>
      <c r="B306" s="9" t="s">
        <v>14</v>
      </c>
      <c r="C306" s="9">
        <v>129</v>
      </c>
      <c r="D306" s="9">
        <v>16191</v>
      </c>
      <c r="E306" s="9">
        <v>15102</v>
      </c>
      <c r="F306" s="9" t="str">
        <f>Table4[[#This Row],[Дата]] &amp; _xlfn.SINGLE(Table4[Территория])</f>
        <v>43970Санкт-Петербург Юг</v>
      </c>
    </row>
    <row r="307" spans="1:6" ht="14.25" customHeight="1" x14ac:dyDescent="0.2">
      <c r="A307" s="8">
        <v>43970</v>
      </c>
      <c r="B307" s="9" t="s">
        <v>12</v>
      </c>
      <c r="C307" s="9">
        <v>10</v>
      </c>
      <c r="D307" s="9">
        <v>649</v>
      </c>
      <c r="E307" s="9">
        <v>568</v>
      </c>
      <c r="F307" s="9" t="str">
        <f>Table4[[#This Row],[Дата]] &amp; _xlfn.SINGLE(Table4[Территория])</f>
        <v>43970Тольятти</v>
      </c>
    </row>
    <row r="308" spans="1:6" ht="14.25" customHeight="1" x14ac:dyDescent="0.2">
      <c r="A308" s="8">
        <v>43971</v>
      </c>
      <c r="B308" s="9" t="s">
        <v>16</v>
      </c>
      <c r="C308" s="9">
        <v>36</v>
      </c>
      <c r="D308" s="9">
        <v>5914</v>
      </c>
      <c r="E308" s="9">
        <v>5384</v>
      </c>
      <c r="F308" s="9" t="str">
        <f>Table4[[#This Row],[Дата]] &amp; _xlfn.SINGLE(Table4[Территория])</f>
        <v>43971Волгоград</v>
      </c>
    </row>
    <row r="309" spans="1:6" ht="14.25" customHeight="1" x14ac:dyDescent="0.2">
      <c r="A309" s="8">
        <v>43971</v>
      </c>
      <c r="B309" s="9" t="s">
        <v>11</v>
      </c>
      <c r="C309" s="9">
        <v>31</v>
      </c>
      <c r="D309" s="9">
        <v>5698</v>
      </c>
      <c r="E309" s="9">
        <v>5258</v>
      </c>
      <c r="F309" s="9" t="str">
        <f>Table4[[#This Row],[Дата]] &amp; _xlfn.SINGLE(Table4[Территория])</f>
        <v>43971Екатеринбург</v>
      </c>
    </row>
    <row r="310" spans="1:6" ht="14.25" customHeight="1" x14ac:dyDescent="0.2">
      <c r="A310" s="8">
        <v>43971</v>
      </c>
      <c r="B310" s="9" t="s">
        <v>17</v>
      </c>
      <c r="C310" s="9">
        <v>21</v>
      </c>
      <c r="D310" s="9">
        <v>2410</v>
      </c>
      <c r="E310" s="9">
        <v>2202</v>
      </c>
      <c r="F310" s="9" t="str">
        <f>Table4[[#This Row],[Дата]] &amp; _xlfn.SINGLE(Table4[Территория])</f>
        <v>43971Казань</v>
      </c>
    </row>
    <row r="311" spans="1:6" ht="14.25" customHeight="1" x14ac:dyDescent="0.2">
      <c r="A311" s="8">
        <v>43971</v>
      </c>
      <c r="B311" s="9" t="s">
        <v>10</v>
      </c>
      <c r="C311" s="9">
        <v>21</v>
      </c>
      <c r="D311" s="9">
        <v>1921</v>
      </c>
      <c r="E311" s="9">
        <v>1767</v>
      </c>
      <c r="F311" s="9" t="str">
        <f>Table4[[#This Row],[Дата]] &amp; _xlfn.SINGLE(Table4[Территория])</f>
        <v>43971Кемерово</v>
      </c>
    </row>
    <row r="312" spans="1:6" ht="14.25" customHeight="1" x14ac:dyDescent="0.2">
      <c r="A312" s="8">
        <v>43971</v>
      </c>
      <c r="B312" s="9" t="s">
        <v>20</v>
      </c>
      <c r="C312" s="9">
        <v>19</v>
      </c>
      <c r="D312" s="9">
        <v>1823</v>
      </c>
      <c r="E312" s="9">
        <v>1678</v>
      </c>
      <c r="F312" s="9" t="str">
        <f>Table4[[#This Row],[Дата]] &amp; _xlfn.SINGLE(Table4[Территория])</f>
        <v>43971Краснодар</v>
      </c>
    </row>
    <row r="313" spans="1:6" ht="14.25" customHeight="1" x14ac:dyDescent="0.2">
      <c r="A313" s="8">
        <v>43971</v>
      </c>
      <c r="B313" s="9" t="s">
        <v>22</v>
      </c>
      <c r="C313" s="9">
        <v>54</v>
      </c>
      <c r="D313" s="9">
        <v>13298</v>
      </c>
      <c r="E313" s="9">
        <v>12428</v>
      </c>
      <c r="F313" s="9" t="str">
        <f>Table4[[#This Row],[Дата]] &amp; _xlfn.SINGLE(Table4[Территория])</f>
        <v>43971Москва Восток</v>
      </c>
    </row>
    <row r="314" spans="1:6" ht="14.25" customHeight="1" x14ac:dyDescent="0.2">
      <c r="A314" s="8">
        <v>43971</v>
      </c>
      <c r="B314" s="9" t="s">
        <v>21</v>
      </c>
      <c r="C314" s="9">
        <v>60</v>
      </c>
      <c r="D314" s="9">
        <v>13792</v>
      </c>
      <c r="E314" s="9">
        <v>12834</v>
      </c>
      <c r="F314" s="9" t="str">
        <f>Table4[[#This Row],[Дата]] &amp; _xlfn.SINGLE(Table4[Территория])</f>
        <v>43971Москва Запад</v>
      </c>
    </row>
    <row r="315" spans="1:6" ht="14.25" customHeight="1" x14ac:dyDescent="0.2">
      <c r="A315" s="8">
        <v>43971</v>
      </c>
      <c r="B315" s="9" t="s">
        <v>13</v>
      </c>
      <c r="C315" s="9">
        <v>19</v>
      </c>
      <c r="D315" s="9">
        <v>1889</v>
      </c>
      <c r="E315" s="9">
        <v>1690</v>
      </c>
      <c r="F315" s="9" t="str">
        <f>Table4[[#This Row],[Дата]] &amp; _xlfn.SINGLE(Table4[Территория])</f>
        <v>43971Нижний Новгород</v>
      </c>
    </row>
    <row r="316" spans="1:6" ht="14.25" customHeight="1" x14ac:dyDescent="0.2">
      <c r="A316" s="8">
        <v>43971</v>
      </c>
      <c r="B316" s="9" t="s">
        <v>23</v>
      </c>
      <c r="C316" s="9">
        <v>17</v>
      </c>
      <c r="D316" s="9">
        <v>890</v>
      </c>
      <c r="E316" s="9">
        <v>794</v>
      </c>
      <c r="F316" s="9" t="str">
        <f>Table4[[#This Row],[Дата]] &amp; _xlfn.SINGLE(Table4[Территория])</f>
        <v>43971Новосибирск</v>
      </c>
    </row>
    <row r="317" spans="1:6" ht="14.25" customHeight="1" x14ac:dyDescent="0.2">
      <c r="A317" s="8">
        <v>43971</v>
      </c>
      <c r="B317" s="9" t="s">
        <v>18</v>
      </c>
      <c r="C317" s="9">
        <v>16</v>
      </c>
      <c r="D317" s="9">
        <v>1050</v>
      </c>
      <c r="E317" s="9">
        <v>938</v>
      </c>
      <c r="F317" s="9" t="str">
        <f>Table4[[#This Row],[Дата]] &amp; _xlfn.SINGLE(Table4[Территория])</f>
        <v>43971Пермь</v>
      </c>
    </row>
    <row r="318" spans="1:6" ht="14.25" customHeight="1" x14ac:dyDescent="0.2">
      <c r="A318" s="8">
        <v>43971</v>
      </c>
      <c r="B318" s="9" t="s">
        <v>19</v>
      </c>
      <c r="C318" s="9">
        <v>15</v>
      </c>
      <c r="D318" s="9">
        <v>760</v>
      </c>
      <c r="E318" s="9">
        <v>664</v>
      </c>
      <c r="F318" s="9" t="str">
        <f>Table4[[#This Row],[Дата]] &amp; _xlfn.SINGLE(Table4[Территория])</f>
        <v>43971Ростов-на-Дону</v>
      </c>
    </row>
    <row r="319" spans="1:6" ht="14.25" customHeight="1" x14ac:dyDescent="0.2">
      <c r="A319" s="8">
        <v>43971</v>
      </c>
      <c r="B319" s="9" t="s">
        <v>15</v>
      </c>
      <c r="C319" s="9">
        <v>125</v>
      </c>
      <c r="D319" s="9">
        <v>21674</v>
      </c>
      <c r="E319" s="9">
        <v>20155</v>
      </c>
      <c r="F319" s="9" t="str">
        <f>Table4[[#This Row],[Дата]] &amp; _xlfn.SINGLE(Table4[Территория])</f>
        <v>43971Санкт-Петербург Север</v>
      </c>
    </row>
    <row r="320" spans="1:6" ht="14.25" customHeight="1" x14ac:dyDescent="0.2">
      <c r="A320" s="8">
        <v>43971</v>
      </c>
      <c r="B320" s="9" t="s">
        <v>14</v>
      </c>
      <c r="C320" s="9">
        <v>129</v>
      </c>
      <c r="D320" s="9">
        <v>17095</v>
      </c>
      <c r="E320" s="9">
        <v>15919</v>
      </c>
      <c r="F320" s="9" t="str">
        <f>Table4[[#This Row],[Дата]] &amp; _xlfn.SINGLE(Table4[Территория])</f>
        <v>43971Санкт-Петербург Юг</v>
      </c>
    </row>
    <row r="321" spans="1:6" ht="14.25" customHeight="1" x14ac:dyDescent="0.2">
      <c r="A321" s="8">
        <v>43971</v>
      </c>
      <c r="B321" s="9" t="s">
        <v>12</v>
      </c>
      <c r="C321" s="9">
        <v>10</v>
      </c>
      <c r="D321" s="9">
        <v>745</v>
      </c>
      <c r="E321" s="9">
        <v>654</v>
      </c>
      <c r="F321" s="9" t="str">
        <f>Table4[[#This Row],[Дата]] &amp; _xlfn.SINGLE(Table4[Территория])</f>
        <v>43971Тольятти</v>
      </c>
    </row>
    <row r="322" spans="1:6" ht="14.25" customHeight="1" x14ac:dyDescent="0.2">
      <c r="A322" s="8">
        <v>43972</v>
      </c>
      <c r="B322" s="9" t="s">
        <v>16</v>
      </c>
      <c r="C322" s="9">
        <v>36</v>
      </c>
      <c r="D322" s="9">
        <v>4816</v>
      </c>
      <c r="E322" s="9">
        <v>4452</v>
      </c>
      <c r="F322" s="9" t="str">
        <f>Table4[[#This Row],[Дата]] &amp; _xlfn.SINGLE(Table4[Территория])</f>
        <v>43972Волгоград</v>
      </c>
    </row>
    <row r="323" spans="1:6" ht="14.25" customHeight="1" x14ac:dyDescent="0.2">
      <c r="A323" s="8">
        <v>43972</v>
      </c>
      <c r="B323" s="9" t="s">
        <v>11</v>
      </c>
      <c r="C323" s="9">
        <v>31</v>
      </c>
      <c r="D323" s="9">
        <v>5207</v>
      </c>
      <c r="E323" s="9">
        <v>4868</v>
      </c>
      <c r="F323" s="9" t="str">
        <f>Table4[[#This Row],[Дата]] &amp; _xlfn.SINGLE(Table4[Территория])</f>
        <v>43972Екатеринбург</v>
      </c>
    </row>
    <row r="324" spans="1:6" ht="14.25" customHeight="1" x14ac:dyDescent="0.2">
      <c r="A324" s="8">
        <v>43972</v>
      </c>
      <c r="B324" s="9" t="s">
        <v>17</v>
      </c>
      <c r="C324" s="9">
        <v>21</v>
      </c>
      <c r="D324" s="9">
        <v>2335</v>
      </c>
      <c r="E324" s="9">
        <v>2126</v>
      </c>
      <c r="F324" s="9" t="str">
        <f>Table4[[#This Row],[Дата]] &amp; _xlfn.SINGLE(Table4[Территория])</f>
        <v>43972Казань</v>
      </c>
    </row>
    <row r="325" spans="1:6" ht="14.25" customHeight="1" x14ac:dyDescent="0.2">
      <c r="A325" s="8">
        <v>43972</v>
      </c>
      <c r="B325" s="9" t="s">
        <v>10</v>
      </c>
      <c r="C325" s="9">
        <v>21</v>
      </c>
      <c r="D325" s="9">
        <v>1787</v>
      </c>
      <c r="E325" s="9">
        <v>1626</v>
      </c>
      <c r="F325" s="9" t="str">
        <f>Table4[[#This Row],[Дата]] &amp; _xlfn.SINGLE(Table4[Территория])</f>
        <v>43972Кемерово</v>
      </c>
    </row>
    <row r="326" spans="1:6" ht="14.25" customHeight="1" x14ac:dyDescent="0.2">
      <c r="A326" s="8">
        <v>43972</v>
      </c>
      <c r="B326" s="9" t="s">
        <v>20</v>
      </c>
      <c r="C326" s="9">
        <v>19</v>
      </c>
      <c r="D326" s="9">
        <v>1650</v>
      </c>
      <c r="E326" s="9">
        <v>1505</v>
      </c>
      <c r="F326" s="9" t="str">
        <f>Table4[[#This Row],[Дата]] &amp; _xlfn.SINGLE(Table4[Территория])</f>
        <v>43972Краснодар</v>
      </c>
    </row>
    <row r="327" spans="1:6" ht="14.25" customHeight="1" x14ac:dyDescent="0.2">
      <c r="A327" s="8">
        <v>43972</v>
      </c>
      <c r="B327" s="9" t="s">
        <v>22</v>
      </c>
      <c r="C327" s="9">
        <v>54</v>
      </c>
      <c r="D327" s="9">
        <v>13240</v>
      </c>
      <c r="E327" s="9">
        <v>12360</v>
      </c>
      <c r="F327" s="9" t="str">
        <f>Table4[[#This Row],[Дата]] &amp; _xlfn.SINGLE(Table4[Территория])</f>
        <v>43972Москва Восток</v>
      </c>
    </row>
    <row r="328" spans="1:6" ht="14.25" customHeight="1" x14ac:dyDescent="0.2">
      <c r="A328" s="8">
        <v>43972</v>
      </c>
      <c r="B328" s="9" t="s">
        <v>21</v>
      </c>
      <c r="C328" s="9">
        <v>60</v>
      </c>
      <c r="D328" s="9">
        <v>14005</v>
      </c>
      <c r="E328" s="9">
        <v>13002</v>
      </c>
      <c r="F328" s="9" t="str">
        <f>Table4[[#This Row],[Дата]] &amp; _xlfn.SINGLE(Table4[Территория])</f>
        <v>43972Москва Запад</v>
      </c>
    </row>
    <row r="329" spans="1:6" ht="14.25" customHeight="1" x14ac:dyDescent="0.2">
      <c r="A329" s="8">
        <v>43972</v>
      </c>
      <c r="B329" s="9" t="s">
        <v>13</v>
      </c>
      <c r="C329" s="9">
        <v>19</v>
      </c>
      <c r="D329" s="9">
        <v>1949</v>
      </c>
      <c r="E329" s="9">
        <v>1724</v>
      </c>
      <c r="F329" s="9" t="str">
        <f>Table4[[#This Row],[Дата]] &amp; _xlfn.SINGLE(Table4[Территория])</f>
        <v>43972Нижний Новгород</v>
      </c>
    </row>
    <row r="330" spans="1:6" ht="14.25" customHeight="1" x14ac:dyDescent="0.2">
      <c r="A330" s="8">
        <v>43972</v>
      </c>
      <c r="B330" s="9" t="s">
        <v>23</v>
      </c>
      <c r="C330" s="9">
        <v>18</v>
      </c>
      <c r="D330" s="9">
        <v>888</v>
      </c>
      <c r="E330" s="9">
        <v>786</v>
      </c>
      <c r="F330" s="9" t="str">
        <f>Table4[[#This Row],[Дата]] &amp; _xlfn.SINGLE(Table4[Территория])</f>
        <v>43972Новосибирск</v>
      </c>
    </row>
    <row r="331" spans="1:6" ht="14.25" customHeight="1" x14ac:dyDescent="0.2">
      <c r="A331" s="8">
        <v>43972</v>
      </c>
      <c r="B331" s="9" t="s">
        <v>18</v>
      </c>
      <c r="C331" s="9">
        <v>17</v>
      </c>
      <c r="D331" s="9">
        <v>1045</v>
      </c>
      <c r="E331" s="9">
        <v>930</v>
      </c>
      <c r="F331" s="9" t="str">
        <f>Table4[[#This Row],[Дата]] &amp; _xlfn.SINGLE(Table4[Территория])</f>
        <v>43972Пермь</v>
      </c>
    </row>
    <row r="332" spans="1:6" ht="14.25" customHeight="1" x14ac:dyDescent="0.2">
      <c r="A332" s="8">
        <v>43972</v>
      </c>
      <c r="B332" s="9" t="s">
        <v>19</v>
      </c>
      <c r="C332" s="9">
        <v>15</v>
      </c>
      <c r="D332" s="9">
        <v>749</v>
      </c>
      <c r="E332" s="9">
        <v>652</v>
      </c>
      <c r="F332" s="9" t="str">
        <f>Table4[[#This Row],[Дата]] &amp; _xlfn.SINGLE(Table4[Территория])</f>
        <v>43972Ростов-на-Дону</v>
      </c>
    </row>
    <row r="333" spans="1:6" ht="14.25" customHeight="1" x14ac:dyDescent="0.2">
      <c r="A333" s="8">
        <v>43972</v>
      </c>
      <c r="B333" s="9" t="s">
        <v>15</v>
      </c>
      <c r="C333" s="9">
        <v>125</v>
      </c>
      <c r="D333" s="9">
        <v>20911</v>
      </c>
      <c r="E333" s="9">
        <v>19358</v>
      </c>
      <c r="F333" s="9" t="str">
        <f>Table4[[#This Row],[Дата]] &amp; _xlfn.SINGLE(Table4[Территория])</f>
        <v>43972Санкт-Петербург Север</v>
      </c>
    </row>
    <row r="334" spans="1:6" ht="14.25" customHeight="1" x14ac:dyDescent="0.2">
      <c r="A334" s="8">
        <v>43972</v>
      </c>
      <c r="B334" s="9" t="s">
        <v>14</v>
      </c>
      <c r="C334" s="9">
        <v>129</v>
      </c>
      <c r="D334" s="9">
        <v>16373</v>
      </c>
      <c r="E334" s="9">
        <v>15223</v>
      </c>
      <c r="F334" s="9" t="str">
        <f>Table4[[#This Row],[Дата]] &amp; _xlfn.SINGLE(Table4[Территория])</f>
        <v>43972Санкт-Петербург Юг</v>
      </c>
    </row>
    <row r="335" spans="1:6" ht="14.25" customHeight="1" x14ac:dyDescent="0.2">
      <c r="A335" s="8">
        <v>43972</v>
      </c>
      <c r="B335" s="9" t="s">
        <v>12</v>
      </c>
      <c r="C335" s="9">
        <v>10</v>
      </c>
      <c r="D335" s="9">
        <v>677</v>
      </c>
      <c r="E335" s="9">
        <v>591</v>
      </c>
      <c r="F335" s="9" t="str">
        <f>Table4[[#This Row],[Дата]] &amp; _xlfn.SINGLE(Table4[Территория])</f>
        <v>43972Тольятти</v>
      </c>
    </row>
    <row r="336" spans="1:6" ht="14.25" customHeight="1" x14ac:dyDescent="0.2">
      <c r="A336" s="8">
        <v>43973</v>
      </c>
      <c r="B336" s="9" t="s">
        <v>16</v>
      </c>
      <c r="C336" s="9">
        <v>36</v>
      </c>
      <c r="D336" s="9">
        <v>4857</v>
      </c>
      <c r="E336" s="9">
        <v>4456</v>
      </c>
      <c r="F336" s="9" t="str">
        <f>Table4[[#This Row],[Дата]] &amp; _xlfn.SINGLE(Table4[Территория])</f>
        <v>43973Волгоград</v>
      </c>
    </row>
    <row r="337" spans="1:6" ht="14.25" customHeight="1" x14ac:dyDescent="0.2">
      <c r="A337" s="8">
        <v>43973</v>
      </c>
      <c r="B337" s="9" t="s">
        <v>11</v>
      </c>
      <c r="C337" s="9">
        <v>31</v>
      </c>
      <c r="D337" s="9">
        <v>5965</v>
      </c>
      <c r="E337" s="9">
        <v>5533</v>
      </c>
      <c r="F337" s="9" t="str">
        <f>Table4[[#This Row],[Дата]] &amp; _xlfn.SINGLE(Table4[Территория])</f>
        <v>43973Екатеринбург</v>
      </c>
    </row>
    <row r="338" spans="1:6" ht="14.25" customHeight="1" x14ac:dyDescent="0.2">
      <c r="A338" s="8">
        <v>43973</v>
      </c>
      <c r="B338" s="9" t="s">
        <v>17</v>
      </c>
      <c r="C338" s="9">
        <v>21</v>
      </c>
      <c r="D338" s="9">
        <v>2861</v>
      </c>
      <c r="E338" s="9">
        <v>2612</v>
      </c>
      <c r="F338" s="9" t="str">
        <f>Table4[[#This Row],[Дата]] &amp; _xlfn.SINGLE(Table4[Территория])</f>
        <v>43973Казань</v>
      </c>
    </row>
    <row r="339" spans="1:6" ht="14.25" customHeight="1" x14ac:dyDescent="0.2">
      <c r="A339" s="8">
        <v>43973</v>
      </c>
      <c r="B339" s="9" t="s">
        <v>10</v>
      </c>
      <c r="C339" s="9">
        <v>21</v>
      </c>
      <c r="D339" s="9">
        <v>2046</v>
      </c>
      <c r="E339" s="9">
        <v>1853</v>
      </c>
      <c r="F339" s="9" t="str">
        <f>Table4[[#This Row],[Дата]] &amp; _xlfn.SINGLE(Table4[Территория])</f>
        <v>43973Кемерово</v>
      </c>
    </row>
    <row r="340" spans="1:6" ht="14.25" customHeight="1" x14ac:dyDescent="0.2">
      <c r="A340" s="8">
        <v>43973</v>
      </c>
      <c r="B340" s="9" t="s">
        <v>20</v>
      </c>
      <c r="C340" s="9">
        <v>19</v>
      </c>
      <c r="D340" s="9">
        <v>1859</v>
      </c>
      <c r="E340" s="9">
        <v>1697</v>
      </c>
      <c r="F340" s="9" t="str">
        <f>Table4[[#This Row],[Дата]] &amp; _xlfn.SINGLE(Table4[Территория])</f>
        <v>43973Краснодар</v>
      </c>
    </row>
    <row r="341" spans="1:6" ht="14.25" customHeight="1" x14ac:dyDescent="0.2">
      <c r="A341" s="8">
        <v>43973</v>
      </c>
      <c r="B341" s="9" t="s">
        <v>22</v>
      </c>
      <c r="C341" s="9">
        <v>54</v>
      </c>
      <c r="D341" s="9">
        <v>13014</v>
      </c>
      <c r="E341" s="9">
        <v>12095</v>
      </c>
      <c r="F341" s="9" t="str">
        <f>Table4[[#This Row],[Дата]] &amp; _xlfn.SINGLE(Table4[Территория])</f>
        <v>43973Москва Восток</v>
      </c>
    </row>
    <row r="342" spans="1:6" ht="14.25" customHeight="1" x14ac:dyDescent="0.2">
      <c r="A342" s="8">
        <v>43973</v>
      </c>
      <c r="B342" s="9" t="s">
        <v>21</v>
      </c>
      <c r="C342" s="9">
        <v>60</v>
      </c>
      <c r="D342" s="9">
        <v>14050</v>
      </c>
      <c r="E342" s="9">
        <v>13027</v>
      </c>
      <c r="F342" s="9" t="str">
        <f>Table4[[#This Row],[Дата]] &amp; _xlfn.SINGLE(Table4[Территория])</f>
        <v>43973Москва Запад</v>
      </c>
    </row>
    <row r="343" spans="1:6" ht="14.25" customHeight="1" x14ac:dyDescent="0.2">
      <c r="A343" s="8">
        <v>43973</v>
      </c>
      <c r="B343" s="9" t="s">
        <v>13</v>
      </c>
      <c r="C343" s="9">
        <v>20</v>
      </c>
      <c r="D343" s="9">
        <v>2306</v>
      </c>
      <c r="E343" s="9">
        <v>2054</v>
      </c>
      <c r="F343" s="9" t="str">
        <f>Table4[[#This Row],[Дата]] &amp; _xlfn.SINGLE(Table4[Территория])</f>
        <v>43973Нижний Новгород</v>
      </c>
    </row>
    <row r="344" spans="1:6" ht="14.25" customHeight="1" x14ac:dyDescent="0.2">
      <c r="A344" s="8">
        <v>43973</v>
      </c>
      <c r="B344" s="9" t="s">
        <v>23</v>
      </c>
      <c r="C344" s="9">
        <v>18</v>
      </c>
      <c r="D344" s="9">
        <v>985</v>
      </c>
      <c r="E344" s="9">
        <v>861</v>
      </c>
      <c r="F344" s="9" t="str">
        <f>Table4[[#This Row],[Дата]] &amp; _xlfn.SINGLE(Table4[Территория])</f>
        <v>43973Новосибирск</v>
      </c>
    </row>
    <row r="345" spans="1:6" ht="14.25" customHeight="1" x14ac:dyDescent="0.2">
      <c r="A345" s="8">
        <v>43973</v>
      </c>
      <c r="B345" s="9" t="s">
        <v>18</v>
      </c>
      <c r="C345" s="9">
        <v>17</v>
      </c>
      <c r="D345" s="9">
        <v>1268</v>
      </c>
      <c r="E345" s="9">
        <v>1129</v>
      </c>
      <c r="F345" s="9" t="str">
        <f>Table4[[#This Row],[Дата]] &amp; _xlfn.SINGLE(Table4[Территория])</f>
        <v>43973Пермь</v>
      </c>
    </row>
    <row r="346" spans="1:6" ht="14.25" customHeight="1" x14ac:dyDescent="0.2">
      <c r="A346" s="8">
        <v>43973</v>
      </c>
      <c r="B346" s="9" t="s">
        <v>19</v>
      </c>
      <c r="C346" s="9">
        <v>15</v>
      </c>
      <c r="D346" s="9">
        <v>903</v>
      </c>
      <c r="E346" s="9">
        <v>792</v>
      </c>
      <c r="F346" s="9" t="str">
        <f>Table4[[#This Row],[Дата]] &amp; _xlfn.SINGLE(Table4[Территория])</f>
        <v>43973Ростов-на-Дону</v>
      </c>
    </row>
    <row r="347" spans="1:6" ht="14.25" customHeight="1" x14ac:dyDescent="0.2">
      <c r="A347" s="8">
        <v>43973</v>
      </c>
      <c r="B347" s="9" t="s">
        <v>15</v>
      </c>
      <c r="C347" s="9">
        <v>125</v>
      </c>
      <c r="D347" s="9">
        <v>21427</v>
      </c>
      <c r="E347" s="9">
        <v>19799</v>
      </c>
      <c r="F347" s="9" t="str">
        <f>Table4[[#This Row],[Дата]] &amp; _xlfn.SINGLE(Table4[Территория])</f>
        <v>43973Санкт-Петербург Север</v>
      </c>
    </row>
    <row r="348" spans="1:6" ht="14.25" customHeight="1" x14ac:dyDescent="0.2">
      <c r="A348" s="8">
        <v>43973</v>
      </c>
      <c r="B348" s="9" t="s">
        <v>14</v>
      </c>
      <c r="C348" s="9">
        <v>129</v>
      </c>
      <c r="D348" s="9">
        <v>17088</v>
      </c>
      <c r="E348" s="9">
        <v>15804</v>
      </c>
      <c r="F348" s="9" t="str">
        <f>Table4[[#This Row],[Дата]] &amp; _xlfn.SINGLE(Table4[Территория])</f>
        <v>43973Санкт-Петербург Юг</v>
      </c>
    </row>
    <row r="349" spans="1:6" ht="14.25" customHeight="1" x14ac:dyDescent="0.2">
      <c r="A349" s="8">
        <v>43973</v>
      </c>
      <c r="B349" s="9" t="s">
        <v>12</v>
      </c>
      <c r="C349" s="9">
        <v>10</v>
      </c>
      <c r="D349" s="9">
        <v>965</v>
      </c>
      <c r="E349" s="9">
        <v>861</v>
      </c>
      <c r="F349" s="9" t="str">
        <f>Table4[[#This Row],[Дата]] &amp; _xlfn.SINGLE(Table4[Территория])</f>
        <v>43973Тольятти</v>
      </c>
    </row>
    <row r="350" spans="1:6" ht="14.25" customHeight="1" x14ac:dyDescent="0.2">
      <c r="A350" s="8">
        <v>43974</v>
      </c>
      <c r="B350" s="9" t="s">
        <v>16</v>
      </c>
      <c r="C350" s="9">
        <v>36</v>
      </c>
      <c r="D350" s="9">
        <v>5651</v>
      </c>
      <c r="E350" s="9">
        <v>5212</v>
      </c>
      <c r="F350" s="9" t="str">
        <f>Table4[[#This Row],[Дата]] &amp; _xlfn.SINGLE(Table4[Территория])</f>
        <v>43974Волгоград</v>
      </c>
    </row>
    <row r="351" spans="1:6" ht="14.25" customHeight="1" x14ac:dyDescent="0.2">
      <c r="A351" s="8">
        <v>43974</v>
      </c>
      <c r="B351" s="9" t="s">
        <v>11</v>
      </c>
      <c r="C351" s="9">
        <v>31</v>
      </c>
      <c r="D351" s="9">
        <v>6276</v>
      </c>
      <c r="E351" s="9">
        <v>5801</v>
      </c>
      <c r="F351" s="9" t="str">
        <f>Table4[[#This Row],[Дата]] &amp; _xlfn.SINGLE(Table4[Территория])</f>
        <v>43974Екатеринбург</v>
      </c>
    </row>
    <row r="352" spans="1:6" ht="14.25" customHeight="1" x14ac:dyDescent="0.2">
      <c r="A352" s="8">
        <v>43974</v>
      </c>
      <c r="B352" s="9" t="s">
        <v>17</v>
      </c>
      <c r="C352" s="9">
        <v>21</v>
      </c>
      <c r="D352" s="9">
        <v>2460</v>
      </c>
      <c r="E352" s="9">
        <v>2226</v>
      </c>
      <c r="F352" s="9" t="str">
        <f>Table4[[#This Row],[Дата]] &amp; _xlfn.SINGLE(Table4[Территория])</f>
        <v>43974Казань</v>
      </c>
    </row>
    <row r="353" spans="1:6" ht="14.25" customHeight="1" x14ac:dyDescent="0.2">
      <c r="A353" s="8">
        <v>43974</v>
      </c>
      <c r="B353" s="9" t="s">
        <v>10</v>
      </c>
      <c r="C353" s="9">
        <v>21</v>
      </c>
      <c r="D353" s="9">
        <v>2340</v>
      </c>
      <c r="E353" s="9">
        <v>2146</v>
      </c>
      <c r="F353" s="9" t="str">
        <f>Table4[[#This Row],[Дата]] &amp; _xlfn.SINGLE(Table4[Территория])</f>
        <v>43974Кемерово</v>
      </c>
    </row>
    <row r="354" spans="1:6" ht="14.25" customHeight="1" x14ac:dyDescent="0.2">
      <c r="A354" s="8">
        <v>43974</v>
      </c>
      <c r="B354" s="9" t="s">
        <v>20</v>
      </c>
      <c r="C354" s="9">
        <v>19</v>
      </c>
      <c r="D354" s="9">
        <v>2195</v>
      </c>
      <c r="E354" s="9">
        <v>1999</v>
      </c>
      <c r="F354" s="9" t="str">
        <f>Table4[[#This Row],[Дата]] &amp; _xlfn.SINGLE(Table4[Территория])</f>
        <v>43974Краснодар</v>
      </c>
    </row>
    <row r="355" spans="1:6" ht="14.25" customHeight="1" x14ac:dyDescent="0.2">
      <c r="A355" s="8">
        <v>43974</v>
      </c>
      <c r="B355" s="9" t="s">
        <v>22</v>
      </c>
      <c r="C355" s="9">
        <v>54</v>
      </c>
      <c r="D355" s="9">
        <v>16221</v>
      </c>
      <c r="E355" s="9">
        <v>15065</v>
      </c>
      <c r="F355" s="9" t="str">
        <f>Table4[[#This Row],[Дата]] &amp; _xlfn.SINGLE(Table4[Территория])</f>
        <v>43974Москва Восток</v>
      </c>
    </row>
    <row r="356" spans="1:6" ht="14.25" customHeight="1" x14ac:dyDescent="0.2">
      <c r="A356" s="8">
        <v>43974</v>
      </c>
      <c r="B356" s="9" t="s">
        <v>21</v>
      </c>
      <c r="C356" s="9">
        <v>60</v>
      </c>
      <c r="D356" s="9">
        <v>17295</v>
      </c>
      <c r="E356" s="9">
        <v>16010</v>
      </c>
      <c r="F356" s="9" t="str">
        <f>Table4[[#This Row],[Дата]] &amp; _xlfn.SINGLE(Table4[Территория])</f>
        <v>43974Москва Запад</v>
      </c>
    </row>
    <row r="357" spans="1:6" ht="14.25" customHeight="1" x14ac:dyDescent="0.2">
      <c r="A357" s="8">
        <v>43974</v>
      </c>
      <c r="B357" s="9" t="s">
        <v>13</v>
      </c>
      <c r="C357" s="9">
        <v>20</v>
      </c>
      <c r="D357" s="9">
        <v>2266</v>
      </c>
      <c r="E357" s="9">
        <v>1993</v>
      </c>
      <c r="F357" s="9" t="str">
        <f>Table4[[#This Row],[Дата]] &amp; _xlfn.SINGLE(Table4[Территория])</f>
        <v>43974Нижний Новгород</v>
      </c>
    </row>
    <row r="358" spans="1:6" ht="14.25" customHeight="1" x14ac:dyDescent="0.2">
      <c r="A358" s="8">
        <v>43974</v>
      </c>
      <c r="B358" s="9" t="s">
        <v>23</v>
      </c>
      <c r="C358" s="9">
        <v>18</v>
      </c>
      <c r="D358" s="9">
        <v>1031</v>
      </c>
      <c r="E358" s="9">
        <v>918</v>
      </c>
      <c r="F358" s="9" t="str">
        <f>Table4[[#This Row],[Дата]] &amp; _xlfn.SINGLE(Table4[Территория])</f>
        <v>43974Новосибирск</v>
      </c>
    </row>
    <row r="359" spans="1:6" ht="14.25" customHeight="1" x14ac:dyDescent="0.2">
      <c r="A359" s="8">
        <v>43974</v>
      </c>
      <c r="B359" s="9" t="s">
        <v>18</v>
      </c>
      <c r="C359" s="9">
        <v>17</v>
      </c>
      <c r="D359" s="9">
        <v>1294</v>
      </c>
      <c r="E359" s="9">
        <v>1155</v>
      </c>
      <c r="F359" s="9" t="str">
        <f>Table4[[#This Row],[Дата]] &amp; _xlfn.SINGLE(Table4[Территория])</f>
        <v>43974Пермь</v>
      </c>
    </row>
    <row r="360" spans="1:6" ht="14.25" customHeight="1" x14ac:dyDescent="0.2">
      <c r="A360" s="8">
        <v>43974</v>
      </c>
      <c r="B360" s="9" t="s">
        <v>19</v>
      </c>
      <c r="C360" s="9">
        <v>15</v>
      </c>
      <c r="D360" s="9">
        <v>840</v>
      </c>
      <c r="E360" s="9">
        <v>725</v>
      </c>
      <c r="F360" s="9" t="str">
        <f>Table4[[#This Row],[Дата]] &amp; _xlfn.SINGLE(Table4[Территория])</f>
        <v>43974Ростов-на-Дону</v>
      </c>
    </row>
    <row r="361" spans="1:6" ht="14.25" customHeight="1" x14ac:dyDescent="0.2">
      <c r="A361" s="8">
        <v>43974</v>
      </c>
      <c r="B361" s="9" t="s">
        <v>15</v>
      </c>
      <c r="C361" s="9">
        <v>125</v>
      </c>
      <c r="D361" s="9">
        <v>24574</v>
      </c>
      <c r="E361" s="9">
        <v>22609</v>
      </c>
      <c r="F361" s="9" t="str">
        <f>Table4[[#This Row],[Дата]] &amp; _xlfn.SINGLE(Table4[Территория])</f>
        <v>43974Санкт-Петербург Север</v>
      </c>
    </row>
    <row r="362" spans="1:6" ht="14.25" customHeight="1" x14ac:dyDescent="0.2">
      <c r="A362" s="8">
        <v>43974</v>
      </c>
      <c r="B362" s="9" t="s">
        <v>14</v>
      </c>
      <c r="C362" s="9">
        <v>129</v>
      </c>
      <c r="D362" s="9">
        <v>19856</v>
      </c>
      <c r="E362" s="9">
        <v>18325</v>
      </c>
      <c r="F362" s="9" t="str">
        <f>Table4[[#This Row],[Дата]] &amp; _xlfn.SINGLE(Table4[Территория])</f>
        <v>43974Санкт-Петербург Юг</v>
      </c>
    </row>
    <row r="363" spans="1:6" ht="14.25" customHeight="1" x14ac:dyDescent="0.2">
      <c r="A363" s="8">
        <v>43974</v>
      </c>
      <c r="B363" s="9" t="s">
        <v>12</v>
      </c>
      <c r="C363" s="9">
        <v>10</v>
      </c>
      <c r="D363" s="9">
        <v>828</v>
      </c>
      <c r="E363" s="9">
        <v>734</v>
      </c>
      <c r="F363" s="9" t="str">
        <f>Table4[[#This Row],[Дата]] &amp; _xlfn.SINGLE(Table4[Территория])</f>
        <v>43974Тольятти</v>
      </c>
    </row>
    <row r="364" spans="1:6" ht="14.25" customHeight="1" x14ac:dyDescent="0.2">
      <c r="A364" s="8">
        <v>43975</v>
      </c>
      <c r="B364" s="9" t="s">
        <v>16</v>
      </c>
      <c r="C364" s="9">
        <v>36</v>
      </c>
      <c r="D364" s="9">
        <v>4915</v>
      </c>
      <c r="E364" s="9">
        <v>4562</v>
      </c>
      <c r="F364" s="9" t="str">
        <f>Table4[[#This Row],[Дата]] &amp; _xlfn.SINGLE(Table4[Территория])</f>
        <v>43975Волгоград</v>
      </c>
    </row>
    <row r="365" spans="1:6" ht="14.25" customHeight="1" x14ac:dyDescent="0.2">
      <c r="A365" s="8">
        <v>43975</v>
      </c>
      <c r="B365" s="9" t="s">
        <v>11</v>
      </c>
      <c r="C365" s="9">
        <v>31</v>
      </c>
      <c r="D365" s="9">
        <v>5035</v>
      </c>
      <c r="E365" s="9">
        <v>4683</v>
      </c>
      <c r="F365" s="9" t="str">
        <f>Table4[[#This Row],[Дата]] &amp; _xlfn.SINGLE(Table4[Территория])</f>
        <v>43975Екатеринбург</v>
      </c>
    </row>
    <row r="366" spans="1:6" ht="14.25" customHeight="1" x14ac:dyDescent="0.2">
      <c r="A366" s="8">
        <v>43975</v>
      </c>
      <c r="B366" s="9" t="s">
        <v>17</v>
      </c>
      <c r="C366" s="9">
        <v>21</v>
      </c>
      <c r="D366" s="9">
        <v>2254</v>
      </c>
      <c r="E366" s="9">
        <v>2061</v>
      </c>
      <c r="F366" s="9" t="str">
        <f>Table4[[#This Row],[Дата]] &amp; _xlfn.SINGLE(Table4[Территория])</f>
        <v>43975Казань</v>
      </c>
    </row>
    <row r="367" spans="1:6" ht="14.25" customHeight="1" x14ac:dyDescent="0.2">
      <c r="A367" s="8">
        <v>43975</v>
      </c>
      <c r="B367" s="9" t="s">
        <v>10</v>
      </c>
      <c r="C367" s="9">
        <v>20</v>
      </c>
      <c r="D367" s="9">
        <v>1999</v>
      </c>
      <c r="E367" s="9">
        <v>1829</v>
      </c>
      <c r="F367" s="9" t="str">
        <f>Table4[[#This Row],[Дата]] &amp; _xlfn.SINGLE(Table4[Территория])</f>
        <v>43975Кемерово</v>
      </c>
    </row>
    <row r="368" spans="1:6" ht="14.25" customHeight="1" x14ac:dyDescent="0.2">
      <c r="A368" s="8">
        <v>43975</v>
      </c>
      <c r="B368" s="9" t="s">
        <v>20</v>
      </c>
      <c r="C368" s="9">
        <v>19</v>
      </c>
      <c r="D368" s="9">
        <v>1868</v>
      </c>
      <c r="E368" s="9">
        <v>1706</v>
      </c>
      <c r="F368" s="9" t="str">
        <f>Table4[[#This Row],[Дата]] &amp; _xlfn.SINGLE(Table4[Территория])</f>
        <v>43975Краснодар</v>
      </c>
    </row>
    <row r="369" spans="1:6" ht="14.25" customHeight="1" x14ac:dyDescent="0.2">
      <c r="A369" s="8">
        <v>43975</v>
      </c>
      <c r="B369" s="9" t="s">
        <v>22</v>
      </c>
      <c r="C369" s="9">
        <v>54</v>
      </c>
      <c r="D369" s="9">
        <v>12211</v>
      </c>
      <c r="E369" s="9">
        <v>11427</v>
      </c>
      <c r="F369" s="9" t="str">
        <f>Table4[[#This Row],[Дата]] &amp; _xlfn.SINGLE(Table4[Территория])</f>
        <v>43975Москва Восток</v>
      </c>
    </row>
    <row r="370" spans="1:6" ht="14.25" customHeight="1" x14ac:dyDescent="0.2">
      <c r="A370" s="8">
        <v>43975</v>
      </c>
      <c r="B370" s="9" t="s">
        <v>21</v>
      </c>
      <c r="C370" s="9">
        <v>60</v>
      </c>
      <c r="D370" s="9">
        <v>12822</v>
      </c>
      <c r="E370" s="9">
        <v>11916</v>
      </c>
      <c r="F370" s="9" t="str">
        <f>Table4[[#This Row],[Дата]] &amp; _xlfn.SINGLE(Table4[Территория])</f>
        <v>43975Москва Запад</v>
      </c>
    </row>
    <row r="371" spans="1:6" ht="14.25" customHeight="1" x14ac:dyDescent="0.2">
      <c r="A371" s="8">
        <v>43975</v>
      </c>
      <c r="B371" s="9" t="s">
        <v>13</v>
      </c>
      <c r="C371" s="9">
        <v>20</v>
      </c>
      <c r="D371" s="9">
        <v>2015</v>
      </c>
      <c r="E371" s="9">
        <v>1803</v>
      </c>
      <c r="F371" s="9" t="str">
        <f>Table4[[#This Row],[Дата]] &amp; _xlfn.SINGLE(Table4[Территория])</f>
        <v>43975Нижний Новгород</v>
      </c>
    </row>
    <row r="372" spans="1:6" ht="14.25" customHeight="1" x14ac:dyDescent="0.2">
      <c r="A372" s="8">
        <v>43975</v>
      </c>
      <c r="B372" s="9" t="s">
        <v>23</v>
      </c>
      <c r="C372" s="9">
        <v>18</v>
      </c>
      <c r="D372" s="9">
        <v>1006</v>
      </c>
      <c r="E372" s="9">
        <v>904</v>
      </c>
      <c r="F372" s="9" t="str">
        <f>Table4[[#This Row],[Дата]] &amp; _xlfn.SINGLE(Table4[Территория])</f>
        <v>43975Новосибирск</v>
      </c>
    </row>
    <row r="373" spans="1:6" ht="14.25" customHeight="1" x14ac:dyDescent="0.2">
      <c r="A373" s="8">
        <v>43975</v>
      </c>
      <c r="B373" s="9" t="s">
        <v>18</v>
      </c>
      <c r="C373" s="9">
        <v>17</v>
      </c>
      <c r="D373" s="9">
        <v>1128</v>
      </c>
      <c r="E373" s="9">
        <v>1001</v>
      </c>
      <c r="F373" s="9" t="str">
        <f>Table4[[#This Row],[Дата]] &amp; _xlfn.SINGLE(Table4[Территория])</f>
        <v>43975Пермь</v>
      </c>
    </row>
    <row r="374" spans="1:6" ht="14.25" customHeight="1" x14ac:dyDescent="0.2">
      <c r="A374" s="8">
        <v>43975</v>
      </c>
      <c r="B374" s="9" t="s">
        <v>19</v>
      </c>
      <c r="C374" s="9">
        <v>15</v>
      </c>
      <c r="D374" s="9">
        <v>779</v>
      </c>
      <c r="E374" s="9">
        <v>673</v>
      </c>
      <c r="F374" s="9" t="str">
        <f>Table4[[#This Row],[Дата]] &amp; _xlfn.SINGLE(Table4[Территория])</f>
        <v>43975Ростов-на-Дону</v>
      </c>
    </row>
    <row r="375" spans="1:6" ht="14.25" customHeight="1" x14ac:dyDescent="0.2">
      <c r="A375" s="8">
        <v>43975</v>
      </c>
      <c r="B375" s="9" t="s">
        <v>15</v>
      </c>
      <c r="C375" s="9">
        <v>125</v>
      </c>
      <c r="D375" s="9">
        <v>21004</v>
      </c>
      <c r="E375" s="9">
        <v>19556</v>
      </c>
      <c r="F375" s="9" t="str">
        <f>Table4[[#This Row],[Дата]] &amp; _xlfn.SINGLE(Table4[Территория])</f>
        <v>43975Санкт-Петербург Север</v>
      </c>
    </row>
    <row r="376" spans="1:6" ht="14.25" customHeight="1" x14ac:dyDescent="0.2">
      <c r="A376" s="8">
        <v>43975</v>
      </c>
      <c r="B376" s="9" t="s">
        <v>14</v>
      </c>
      <c r="C376" s="9">
        <v>129</v>
      </c>
      <c r="D376" s="9">
        <v>16432</v>
      </c>
      <c r="E376" s="9">
        <v>15345</v>
      </c>
      <c r="F376" s="9" t="str">
        <f>Table4[[#This Row],[Дата]] &amp; _xlfn.SINGLE(Table4[Территория])</f>
        <v>43975Санкт-Петербург Юг</v>
      </c>
    </row>
    <row r="377" spans="1:6" ht="14.25" customHeight="1" x14ac:dyDescent="0.2">
      <c r="A377" s="8">
        <v>43975</v>
      </c>
      <c r="B377" s="9" t="s">
        <v>12</v>
      </c>
      <c r="C377" s="9">
        <v>10</v>
      </c>
      <c r="D377" s="9">
        <v>639</v>
      </c>
      <c r="E377" s="9">
        <v>557</v>
      </c>
      <c r="F377" s="9" t="str">
        <f>Table4[[#This Row],[Дата]] &amp; _xlfn.SINGLE(Table4[Территория])</f>
        <v>43975Тольятти</v>
      </c>
    </row>
    <row r="378" spans="1:6" ht="14.25" customHeight="1" x14ac:dyDescent="0.2">
      <c r="A378" s="8">
        <v>43976</v>
      </c>
      <c r="B378" s="9" t="s">
        <v>16</v>
      </c>
      <c r="C378" s="9">
        <v>36</v>
      </c>
      <c r="D378" s="9">
        <v>4641</v>
      </c>
      <c r="E378" s="9">
        <v>4274</v>
      </c>
      <c r="F378" s="9" t="str">
        <f>Table4[[#This Row],[Дата]] &amp; _xlfn.SINGLE(Table4[Территория])</f>
        <v>43976Волгоград</v>
      </c>
    </row>
    <row r="379" spans="1:6" ht="14.25" customHeight="1" x14ac:dyDescent="0.2">
      <c r="A379" s="8">
        <v>43976</v>
      </c>
      <c r="B379" s="9" t="s">
        <v>11</v>
      </c>
      <c r="C379" s="9">
        <v>31</v>
      </c>
      <c r="D379" s="9">
        <v>5210</v>
      </c>
      <c r="E379" s="9">
        <v>4841</v>
      </c>
      <c r="F379" s="9" t="str">
        <f>Table4[[#This Row],[Дата]] &amp; _xlfn.SINGLE(Table4[Территория])</f>
        <v>43976Екатеринбург</v>
      </c>
    </row>
    <row r="380" spans="1:6" ht="14.25" customHeight="1" x14ac:dyDescent="0.2">
      <c r="A380" s="8">
        <v>43976</v>
      </c>
      <c r="B380" s="9" t="s">
        <v>17</v>
      </c>
      <c r="C380" s="9">
        <v>21</v>
      </c>
      <c r="D380" s="9">
        <v>2330</v>
      </c>
      <c r="E380" s="9">
        <v>2142</v>
      </c>
      <c r="F380" s="9" t="str">
        <f>Table4[[#This Row],[Дата]] &amp; _xlfn.SINGLE(Table4[Территория])</f>
        <v>43976Казань</v>
      </c>
    </row>
    <row r="381" spans="1:6" ht="14.25" customHeight="1" x14ac:dyDescent="0.2">
      <c r="A381" s="8">
        <v>43976</v>
      </c>
      <c r="B381" s="9" t="s">
        <v>10</v>
      </c>
      <c r="C381" s="9">
        <v>20</v>
      </c>
      <c r="D381" s="9">
        <v>2087</v>
      </c>
      <c r="E381" s="9">
        <v>1914</v>
      </c>
      <c r="F381" s="9" t="str">
        <f>Table4[[#This Row],[Дата]] &amp; _xlfn.SINGLE(Table4[Территория])</f>
        <v>43976Кемерово</v>
      </c>
    </row>
    <row r="382" spans="1:6" ht="14.25" customHeight="1" x14ac:dyDescent="0.2">
      <c r="A382" s="8">
        <v>43976</v>
      </c>
      <c r="B382" s="9" t="s">
        <v>20</v>
      </c>
      <c r="C382" s="9">
        <v>20</v>
      </c>
      <c r="D382" s="9">
        <v>1899</v>
      </c>
      <c r="E382" s="9">
        <v>1738</v>
      </c>
      <c r="F382" s="9" t="str">
        <f>Table4[[#This Row],[Дата]] &amp; _xlfn.SINGLE(Table4[Территория])</f>
        <v>43976Краснодар</v>
      </c>
    </row>
    <row r="383" spans="1:6" ht="14.25" customHeight="1" x14ac:dyDescent="0.2">
      <c r="A383" s="8">
        <v>43976</v>
      </c>
      <c r="B383" s="9" t="s">
        <v>22</v>
      </c>
      <c r="C383" s="9">
        <v>54</v>
      </c>
      <c r="D383" s="9">
        <v>12336</v>
      </c>
      <c r="E383" s="9">
        <v>11519</v>
      </c>
      <c r="F383" s="9" t="str">
        <f>Table4[[#This Row],[Дата]] &amp; _xlfn.SINGLE(Table4[Территория])</f>
        <v>43976Москва Восток</v>
      </c>
    </row>
    <row r="384" spans="1:6" ht="14.25" customHeight="1" x14ac:dyDescent="0.2">
      <c r="A384" s="8">
        <v>43976</v>
      </c>
      <c r="B384" s="9" t="s">
        <v>21</v>
      </c>
      <c r="C384" s="9">
        <v>59</v>
      </c>
      <c r="D384" s="9">
        <v>12983</v>
      </c>
      <c r="E384" s="9">
        <v>12056</v>
      </c>
      <c r="F384" s="9" t="str">
        <f>Table4[[#This Row],[Дата]] &amp; _xlfn.SINGLE(Table4[Территория])</f>
        <v>43976Москва Запад</v>
      </c>
    </row>
    <row r="385" spans="1:6" ht="14.25" customHeight="1" x14ac:dyDescent="0.2">
      <c r="A385" s="8">
        <v>43976</v>
      </c>
      <c r="B385" s="9" t="s">
        <v>13</v>
      </c>
      <c r="C385" s="9">
        <v>20</v>
      </c>
      <c r="D385" s="9">
        <v>2011</v>
      </c>
      <c r="E385" s="9">
        <v>1791</v>
      </c>
      <c r="F385" s="9" t="str">
        <f>Table4[[#This Row],[Дата]] &amp; _xlfn.SINGLE(Table4[Территория])</f>
        <v>43976Нижний Новгород</v>
      </c>
    </row>
    <row r="386" spans="1:6" ht="14.25" customHeight="1" x14ac:dyDescent="0.2">
      <c r="A386" s="8">
        <v>43976</v>
      </c>
      <c r="B386" s="9" t="s">
        <v>23</v>
      </c>
      <c r="C386" s="9">
        <v>18</v>
      </c>
      <c r="D386" s="9">
        <v>989</v>
      </c>
      <c r="E386" s="9">
        <v>887</v>
      </c>
      <c r="F386" s="9" t="str">
        <f>Table4[[#This Row],[Дата]] &amp; _xlfn.SINGLE(Table4[Территория])</f>
        <v>43976Новосибирск</v>
      </c>
    </row>
    <row r="387" spans="1:6" ht="14.25" customHeight="1" x14ac:dyDescent="0.2">
      <c r="A387" s="8">
        <v>43976</v>
      </c>
      <c r="B387" s="9" t="s">
        <v>18</v>
      </c>
      <c r="C387" s="9">
        <v>17</v>
      </c>
      <c r="D387" s="9">
        <v>1142</v>
      </c>
      <c r="E387" s="9">
        <v>1020</v>
      </c>
      <c r="F387" s="9" t="str">
        <f>Table4[[#This Row],[Дата]] &amp; _xlfn.SINGLE(Table4[Территория])</f>
        <v>43976Пермь</v>
      </c>
    </row>
    <row r="388" spans="1:6" ht="14.25" customHeight="1" x14ac:dyDescent="0.2">
      <c r="A388" s="8">
        <v>43976</v>
      </c>
      <c r="B388" s="9" t="s">
        <v>19</v>
      </c>
      <c r="C388" s="9">
        <v>15</v>
      </c>
      <c r="D388" s="9">
        <v>835</v>
      </c>
      <c r="E388" s="9">
        <v>736</v>
      </c>
      <c r="F388" s="9" t="str">
        <f>Table4[[#This Row],[Дата]] &amp; _xlfn.SINGLE(Table4[Территория])</f>
        <v>43976Ростов-на-Дону</v>
      </c>
    </row>
    <row r="389" spans="1:6" ht="14.25" customHeight="1" x14ac:dyDescent="0.2">
      <c r="A389" s="8">
        <v>43976</v>
      </c>
      <c r="B389" s="9" t="s">
        <v>15</v>
      </c>
      <c r="C389" s="9">
        <v>124</v>
      </c>
      <c r="D389" s="9">
        <v>20358</v>
      </c>
      <c r="E389" s="9">
        <v>18890</v>
      </c>
      <c r="F389" s="9" t="str">
        <f>Table4[[#This Row],[Дата]] &amp; _xlfn.SINGLE(Table4[Территория])</f>
        <v>43976Санкт-Петербург Север</v>
      </c>
    </row>
    <row r="390" spans="1:6" ht="14.25" customHeight="1" x14ac:dyDescent="0.2">
      <c r="A390" s="8">
        <v>43976</v>
      </c>
      <c r="B390" s="9" t="s">
        <v>14</v>
      </c>
      <c r="C390" s="9">
        <v>129</v>
      </c>
      <c r="D390" s="9">
        <v>15822</v>
      </c>
      <c r="E390" s="9">
        <v>14753</v>
      </c>
      <c r="F390" s="9" t="str">
        <f>Table4[[#This Row],[Дата]] &amp; _xlfn.SINGLE(Table4[Территория])</f>
        <v>43976Санкт-Петербург Юг</v>
      </c>
    </row>
    <row r="391" spans="1:6" ht="14.25" customHeight="1" x14ac:dyDescent="0.2">
      <c r="A391" s="8">
        <v>43976</v>
      </c>
      <c r="B391" s="9" t="s">
        <v>12</v>
      </c>
      <c r="C391" s="9">
        <v>10</v>
      </c>
      <c r="D391" s="9">
        <v>739</v>
      </c>
      <c r="E391" s="9">
        <v>642</v>
      </c>
      <c r="F391" s="9" t="str">
        <f>Table4[[#This Row],[Дата]] &amp; _xlfn.SINGLE(Table4[Территория])</f>
        <v>43976Тольятти</v>
      </c>
    </row>
    <row r="392" spans="1:6" ht="14.25" customHeight="1" x14ac:dyDescent="0.2">
      <c r="A392" s="8">
        <v>43977</v>
      </c>
      <c r="B392" s="9" t="s">
        <v>16</v>
      </c>
      <c r="C392" s="9">
        <v>36</v>
      </c>
      <c r="D392" s="9">
        <v>4770</v>
      </c>
      <c r="E392" s="9">
        <v>4424</v>
      </c>
      <c r="F392" s="9" t="str">
        <f>Table4[[#This Row],[Дата]] &amp; _xlfn.SINGLE(Table4[Территория])</f>
        <v>43977Волгоград</v>
      </c>
    </row>
    <row r="393" spans="1:6" ht="14.25" customHeight="1" x14ac:dyDescent="0.2">
      <c r="A393" s="8">
        <v>43977</v>
      </c>
      <c r="B393" s="9" t="s">
        <v>11</v>
      </c>
      <c r="C393" s="9">
        <v>31</v>
      </c>
      <c r="D393" s="9">
        <v>5493</v>
      </c>
      <c r="E393" s="9">
        <v>5119</v>
      </c>
      <c r="F393" s="9" t="str">
        <f>Table4[[#This Row],[Дата]] &amp; _xlfn.SINGLE(Table4[Территория])</f>
        <v>43977Екатеринбург</v>
      </c>
    </row>
    <row r="394" spans="1:6" ht="14.25" customHeight="1" x14ac:dyDescent="0.2">
      <c r="A394" s="8">
        <v>43977</v>
      </c>
      <c r="B394" s="9" t="s">
        <v>17</v>
      </c>
      <c r="C394" s="9">
        <v>21</v>
      </c>
      <c r="D394" s="9">
        <v>2418</v>
      </c>
      <c r="E394" s="9">
        <v>2215</v>
      </c>
      <c r="F394" s="9" t="str">
        <f>Table4[[#This Row],[Дата]] &amp; _xlfn.SINGLE(Table4[Территория])</f>
        <v>43977Казань</v>
      </c>
    </row>
    <row r="395" spans="1:6" ht="14.25" customHeight="1" x14ac:dyDescent="0.2">
      <c r="A395" s="8">
        <v>43977</v>
      </c>
      <c r="B395" s="9" t="s">
        <v>10</v>
      </c>
      <c r="C395" s="9">
        <v>20</v>
      </c>
      <c r="D395" s="9">
        <v>2044</v>
      </c>
      <c r="E395" s="9">
        <v>1863</v>
      </c>
      <c r="F395" s="9" t="str">
        <f>Table4[[#This Row],[Дата]] &amp; _xlfn.SINGLE(Table4[Территория])</f>
        <v>43977Кемерово</v>
      </c>
    </row>
    <row r="396" spans="1:6" ht="14.25" customHeight="1" x14ac:dyDescent="0.2">
      <c r="A396" s="8">
        <v>43977</v>
      </c>
      <c r="B396" s="9" t="s">
        <v>20</v>
      </c>
      <c r="C396" s="9">
        <v>20</v>
      </c>
      <c r="D396" s="9">
        <v>1814</v>
      </c>
      <c r="E396" s="9">
        <v>1655</v>
      </c>
      <c r="F396" s="9" t="str">
        <f>Table4[[#This Row],[Дата]] &amp; _xlfn.SINGLE(Table4[Территория])</f>
        <v>43977Краснодар</v>
      </c>
    </row>
    <row r="397" spans="1:6" ht="14.25" customHeight="1" x14ac:dyDescent="0.2">
      <c r="A397" s="8">
        <v>43977</v>
      </c>
      <c r="B397" s="9" t="s">
        <v>22</v>
      </c>
      <c r="C397" s="9">
        <v>54</v>
      </c>
      <c r="D397" s="9">
        <v>14482</v>
      </c>
      <c r="E397" s="9">
        <v>13510</v>
      </c>
      <c r="F397" s="9" t="str">
        <f>Table4[[#This Row],[Дата]] &amp; _xlfn.SINGLE(Table4[Территория])</f>
        <v>43977Москва Восток</v>
      </c>
    </row>
    <row r="398" spans="1:6" ht="14.25" customHeight="1" x14ac:dyDescent="0.2">
      <c r="A398" s="8">
        <v>43977</v>
      </c>
      <c r="B398" s="9" t="s">
        <v>21</v>
      </c>
      <c r="C398" s="9">
        <v>59</v>
      </c>
      <c r="D398" s="9">
        <v>15369</v>
      </c>
      <c r="E398" s="9">
        <v>14299</v>
      </c>
      <c r="F398" s="9" t="str">
        <f>Table4[[#This Row],[Дата]] &amp; _xlfn.SINGLE(Table4[Территория])</f>
        <v>43977Москва Запад</v>
      </c>
    </row>
    <row r="399" spans="1:6" ht="14.25" customHeight="1" x14ac:dyDescent="0.2">
      <c r="A399" s="8">
        <v>43977</v>
      </c>
      <c r="B399" s="9" t="s">
        <v>13</v>
      </c>
      <c r="C399" s="9">
        <v>20</v>
      </c>
      <c r="D399" s="9">
        <v>2036</v>
      </c>
      <c r="E399" s="9">
        <v>1790</v>
      </c>
      <c r="F399" s="9" t="str">
        <f>Table4[[#This Row],[Дата]] &amp; _xlfn.SINGLE(Table4[Территория])</f>
        <v>43977Нижний Новгород</v>
      </c>
    </row>
    <row r="400" spans="1:6" ht="14.25" customHeight="1" x14ac:dyDescent="0.2">
      <c r="A400" s="8">
        <v>43977</v>
      </c>
      <c r="B400" s="9" t="s">
        <v>23</v>
      </c>
      <c r="C400" s="9">
        <v>18</v>
      </c>
      <c r="D400" s="9">
        <v>914</v>
      </c>
      <c r="E400" s="9">
        <v>804</v>
      </c>
      <c r="F400" s="9" t="str">
        <f>Table4[[#This Row],[Дата]] &amp; _xlfn.SINGLE(Table4[Территория])</f>
        <v>43977Новосибирск</v>
      </c>
    </row>
    <row r="401" spans="1:6" ht="14.25" customHeight="1" x14ac:dyDescent="0.2">
      <c r="A401" s="8">
        <v>43977</v>
      </c>
      <c r="B401" s="9" t="s">
        <v>18</v>
      </c>
      <c r="C401" s="9">
        <v>17</v>
      </c>
      <c r="D401" s="9">
        <v>1140</v>
      </c>
      <c r="E401" s="9">
        <v>1016</v>
      </c>
      <c r="F401" s="9" t="str">
        <f>Table4[[#This Row],[Дата]] &amp; _xlfn.SINGLE(Table4[Территория])</f>
        <v>43977Пермь</v>
      </c>
    </row>
    <row r="402" spans="1:6" ht="14.25" customHeight="1" x14ac:dyDescent="0.2">
      <c r="A402" s="8">
        <v>43977</v>
      </c>
      <c r="B402" s="9" t="s">
        <v>19</v>
      </c>
      <c r="C402" s="9">
        <v>15</v>
      </c>
      <c r="D402" s="9">
        <v>812</v>
      </c>
      <c r="E402" s="9">
        <v>711</v>
      </c>
      <c r="F402" s="9" t="str">
        <f>Table4[[#This Row],[Дата]] &amp; _xlfn.SINGLE(Table4[Территория])</f>
        <v>43977Ростов-на-Дону</v>
      </c>
    </row>
    <row r="403" spans="1:6" ht="14.25" customHeight="1" x14ac:dyDescent="0.2">
      <c r="A403" s="8">
        <v>43977</v>
      </c>
      <c r="B403" s="9" t="s">
        <v>15</v>
      </c>
      <c r="C403" s="9">
        <v>124</v>
      </c>
      <c r="D403" s="9">
        <v>21153</v>
      </c>
      <c r="E403" s="9">
        <v>19673</v>
      </c>
      <c r="F403" s="9" t="str">
        <f>Table4[[#This Row],[Дата]] &amp; _xlfn.SINGLE(Table4[Территория])</f>
        <v>43977Санкт-Петербург Север</v>
      </c>
    </row>
    <row r="404" spans="1:6" ht="14.25" customHeight="1" x14ac:dyDescent="0.2">
      <c r="A404" s="8">
        <v>43977</v>
      </c>
      <c r="B404" s="9" t="s">
        <v>14</v>
      </c>
      <c r="C404" s="9">
        <v>129</v>
      </c>
      <c r="D404" s="9">
        <v>16459</v>
      </c>
      <c r="E404" s="9">
        <v>15355</v>
      </c>
      <c r="F404" s="9" t="str">
        <f>Table4[[#This Row],[Дата]] &amp; _xlfn.SINGLE(Table4[Территория])</f>
        <v>43977Санкт-Петербург Юг</v>
      </c>
    </row>
    <row r="405" spans="1:6" ht="14.25" customHeight="1" x14ac:dyDescent="0.2">
      <c r="A405" s="8">
        <v>43977</v>
      </c>
      <c r="B405" s="9" t="s">
        <v>12</v>
      </c>
      <c r="C405" s="9">
        <v>10</v>
      </c>
      <c r="D405" s="9">
        <v>692</v>
      </c>
      <c r="E405" s="9">
        <v>601</v>
      </c>
      <c r="F405" s="9" t="str">
        <f>Table4[[#This Row],[Дата]] &amp; _xlfn.SINGLE(Table4[Территория])</f>
        <v>43977Тольятти</v>
      </c>
    </row>
    <row r="406" spans="1:6" ht="14.25" customHeight="1" x14ac:dyDescent="0.2">
      <c r="A406" s="8">
        <v>43977</v>
      </c>
      <c r="B406" s="9" t="s">
        <v>24</v>
      </c>
      <c r="C406" s="9">
        <v>7</v>
      </c>
      <c r="D406" s="9">
        <v>577</v>
      </c>
      <c r="E406" s="9">
        <v>389</v>
      </c>
      <c r="F406" s="9" t="str">
        <f>Table4[[#This Row],[Дата]] &amp; _xlfn.SINGLE(Table4[Территория])</f>
        <v>43977Тюмень</v>
      </c>
    </row>
    <row r="407" spans="1:6" ht="14.25" customHeight="1" x14ac:dyDescent="0.2">
      <c r="A407" s="8">
        <v>43978</v>
      </c>
      <c r="B407" s="9" t="s">
        <v>16</v>
      </c>
      <c r="C407" s="9">
        <v>36</v>
      </c>
      <c r="D407" s="9">
        <v>4951</v>
      </c>
      <c r="E407" s="9">
        <v>4584</v>
      </c>
      <c r="F407" s="9" t="str">
        <f>Table4[[#This Row],[Дата]] &amp; _xlfn.SINGLE(Table4[Территория])</f>
        <v>43978Волгоград</v>
      </c>
    </row>
    <row r="408" spans="1:6" ht="14.25" customHeight="1" x14ac:dyDescent="0.2">
      <c r="A408" s="8">
        <v>43978</v>
      </c>
      <c r="B408" s="9" t="s">
        <v>11</v>
      </c>
      <c r="C408" s="9">
        <v>31</v>
      </c>
      <c r="D408" s="9">
        <v>5330</v>
      </c>
      <c r="E408" s="9">
        <v>4977</v>
      </c>
      <c r="F408" s="9" t="str">
        <f>Table4[[#This Row],[Дата]] &amp; _xlfn.SINGLE(Table4[Территория])</f>
        <v>43978Екатеринбург</v>
      </c>
    </row>
    <row r="409" spans="1:6" ht="14.25" customHeight="1" x14ac:dyDescent="0.2">
      <c r="A409" s="8">
        <v>43978</v>
      </c>
      <c r="B409" s="9" t="s">
        <v>17</v>
      </c>
      <c r="C409" s="9">
        <v>21</v>
      </c>
      <c r="D409" s="9">
        <v>2430</v>
      </c>
      <c r="E409" s="9">
        <v>2216</v>
      </c>
      <c r="F409" s="9" t="str">
        <f>Table4[[#This Row],[Дата]] &amp; _xlfn.SINGLE(Table4[Территория])</f>
        <v>43978Казань</v>
      </c>
    </row>
    <row r="410" spans="1:6" ht="14.25" customHeight="1" x14ac:dyDescent="0.2">
      <c r="A410" s="8">
        <v>43978</v>
      </c>
      <c r="B410" s="9" t="s">
        <v>10</v>
      </c>
      <c r="C410" s="9">
        <v>20</v>
      </c>
      <c r="D410" s="9">
        <v>2079</v>
      </c>
      <c r="E410" s="9">
        <v>1893</v>
      </c>
      <c r="F410" s="9" t="str">
        <f>Table4[[#This Row],[Дата]] &amp; _xlfn.SINGLE(Table4[Территория])</f>
        <v>43978Кемерово</v>
      </c>
    </row>
    <row r="411" spans="1:6" ht="14.25" customHeight="1" x14ac:dyDescent="0.2">
      <c r="A411" s="8">
        <v>43978</v>
      </c>
      <c r="B411" s="9" t="s">
        <v>20</v>
      </c>
      <c r="C411" s="9">
        <v>20</v>
      </c>
      <c r="D411" s="9">
        <v>1873</v>
      </c>
      <c r="E411" s="9">
        <v>1715</v>
      </c>
      <c r="F411" s="9" t="str">
        <f>Table4[[#This Row],[Дата]] &amp; _xlfn.SINGLE(Table4[Территория])</f>
        <v>43978Краснодар</v>
      </c>
    </row>
    <row r="412" spans="1:6" ht="14.25" customHeight="1" x14ac:dyDescent="0.2">
      <c r="A412" s="8">
        <v>43978</v>
      </c>
      <c r="B412" s="9" t="s">
        <v>22</v>
      </c>
      <c r="C412" s="9">
        <v>54</v>
      </c>
      <c r="D412" s="9">
        <v>13091</v>
      </c>
      <c r="E412" s="9">
        <v>12216</v>
      </c>
      <c r="F412" s="9" t="str">
        <f>Table4[[#This Row],[Дата]] &amp; _xlfn.SINGLE(Table4[Территория])</f>
        <v>43978Москва Восток</v>
      </c>
    </row>
    <row r="413" spans="1:6" ht="14.25" customHeight="1" x14ac:dyDescent="0.2">
      <c r="A413" s="8">
        <v>43978</v>
      </c>
      <c r="B413" s="9" t="s">
        <v>21</v>
      </c>
      <c r="C413" s="9">
        <v>59</v>
      </c>
      <c r="D413" s="9">
        <v>13942</v>
      </c>
      <c r="E413" s="9">
        <v>12986</v>
      </c>
      <c r="F413" s="9" t="str">
        <f>Table4[[#This Row],[Дата]] &amp; _xlfn.SINGLE(Table4[Территория])</f>
        <v>43978Москва Запад</v>
      </c>
    </row>
    <row r="414" spans="1:6" ht="14.25" customHeight="1" x14ac:dyDescent="0.2">
      <c r="A414" s="8">
        <v>43978</v>
      </c>
      <c r="B414" s="9" t="s">
        <v>13</v>
      </c>
      <c r="C414" s="9">
        <v>20</v>
      </c>
      <c r="D414" s="9">
        <v>2079</v>
      </c>
      <c r="E414" s="9">
        <v>1856</v>
      </c>
      <c r="F414" s="9" t="str">
        <f>Table4[[#This Row],[Дата]] &amp; _xlfn.SINGLE(Table4[Территория])</f>
        <v>43978Нижний Новгород</v>
      </c>
    </row>
    <row r="415" spans="1:6" ht="14.25" customHeight="1" x14ac:dyDescent="0.2">
      <c r="A415" s="8">
        <v>43978</v>
      </c>
      <c r="B415" s="9" t="s">
        <v>23</v>
      </c>
      <c r="C415" s="9">
        <v>18</v>
      </c>
      <c r="D415" s="9">
        <v>962</v>
      </c>
      <c r="E415" s="9">
        <v>859</v>
      </c>
      <c r="F415" s="9" t="str">
        <f>Table4[[#This Row],[Дата]] &amp; _xlfn.SINGLE(Table4[Территория])</f>
        <v>43978Новосибирск</v>
      </c>
    </row>
    <row r="416" spans="1:6" ht="14.25" customHeight="1" x14ac:dyDescent="0.2">
      <c r="A416" s="8">
        <v>43978</v>
      </c>
      <c r="B416" s="9" t="s">
        <v>18</v>
      </c>
      <c r="C416" s="9">
        <v>17</v>
      </c>
      <c r="D416" s="9">
        <v>1203</v>
      </c>
      <c r="E416" s="9">
        <v>1077</v>
      </c>
      <c r="F416" s="9" t="str">
        <f>Table4[[#This Row],[Дата]] &amp; _xlfn.SINGLE(Table4[Территория])</f>
        <v>43978Пермь</v>
      </c>
    </row>
    <row r="417" spans="1:6" ht="14.25" customHeight="1" x14ac:dyDescent="0.2">
      <c r="A417" s="8">
        <v>43978</v>
      </c>
      <c r="B417" s="9" t="s">
        <v>19</v>
      </c>
      <c r="C417" s="9">
        <v>15</v>
      </c>
      <c r="D417" s="9">
        <v>809</v>
      </c>
      <c r="E417" s="9">
        <v>702</v>
      </c>
      <c r="F417" s="9" t="str">
        <f>Table4[[#This Row],[Дата]] &amp; _xlfn.SINGLE(Table4[Территория])</f>
        <v>43978Ростов-на-Дону</v>
      </c>
    </row>
    <row r="418" spans="1:6" ht="14.25" customHeight="1" x14ac:dyDescent="0.2">
      <c r="A418" s="8">
        <v>43978</v>
      </c>
      <c r="B418" s="9" t="s">
        <v>15</v>
      </c>
      <c r="C418" s="9">
        <v>124</v>
      </c>
      <c r="D418" s="9">
        <v>21384</v>
      </c>
      <c r="E418" s="9">
        <v>19897</v>
      </c>
      <c r="F418" s="9" t="str">
        <f>Table4[[#This Row],[Дата]] &amp; _xlfn.SINGLE(Table4[Территория])</f>
        <v>43978Санкт-Петербург Север</v>
      </c>
    </row>
    <row r="419" spans="1:6" ht="14.25" customHeight="1" x14ac:dyDescent="0.2">
      <c r="A419" s="8">
        <v>43978</v>
      </c>
      <c r="B419" s="9" t="s">
        <v>14</v>
      </c>
      <c r="C419" s="9">
        <v>129</v>
      </c>
      <c r="D419" s="9">
        <v>17115</v>
      </c>
      <c r="E419" s="9">
        <v>15962</v>
      </c>
      <c r="F419" s="9" t="str">
        <f>Table4[[#This Row],[Дата]] &amp; _xlfn.SINGLE(Table4[Территория])</f>
        <v>43978Санкт-Петербург Юг</v>
      </c>
    </row>
    <row r="420" spans="1:6" ht="14.25" customHeight="1" x14ac:dyDescent="0.2">
      <c r="A420" s="8">
        <v>43978</v>
      </c>
      <c r="B420" s="9" t="s">
        <v>12</v>
      </c>
      <c r="C420" s="9">
        <v>10</v>
      </c>
      <c r="D420" s="9">
        <v>757</v>
      </c>
      <c r="E420" s="9">
        <v>660</v>
      </c>
      <c r="F420" s="9" t="str">
        <f>Table4[[#This Row],[Дата]] &amp; _xlfn.SINGLE(Table4[Территория])</f>
        <v>43978Тольятти</v>
      </c>
    </row>
    <row r="421" spans="1:6" ht="14.25" customHeight="1" x14ac:dyDescent="0.2">
      <c r="A421" s="8">
        <v>43978</v>
      </c>
      <c r="B421" s="9" t="s">
        <v>24</v>
      </c>
      <c r="C421" s="9">
        <v>7</v>
      </c>
      <c r="D421" s="9">
        <v>409</v>
      </c>
      <c r="E421" s="9">
        <v>329</v>
      </c>
      <c r="F421" s="9" t="str">
        <f>Table4[[#This Row],[Дата]] &amp; _xlfn.SINGLE(Table4[Территория])</f>
        <v>43978Тюмень</v>
      </c>
    </row>
    <row r="422" spans="1:6" ht="14.25" customHeight="1" x14ac:dyDescent="0.2">
      <c r="A422" s="8">
        <v>43979</v>
      </c>
      <c r="B422" s="9" t="s">
        <v>16</v>
      </c>
      <c r="C422" s="9">
        <v>37</v>
      </c>
      <c r="D422" s="9">
        <v>4840</v>
      </c>
      <c r="E422" s="9">
        <v>4475</v>
      </c>
      <c r="F422" s="9" t="str">
        <f>Table4[[#This Row],[Дата]] &amp; _xlfn.SINGLE(Table4[Территория])</f>
        <v>43979Волгоград</v>
      </c>
    </row>
    <row r="423" spans="1:6" ht="14.25" customHeight="1" x14ac:dyDescent="0.2">
      <c r="A423" s="8">
        <v>43979</v>
      </c>
      <c r="B423" s="9" t="s">
        <v>11</v>
      </c>
      <c r="C423" s="9">
        <v>31</v>
      </c>
      <c r="D423" s="9">
        <v>5355</v>
      </c>
      <c r="E423" s="9">
        <v>4969</v>
      </c>
      <c r="F423" s="9" t="str">
        <f>Table4[[#This Row],[Дата]] &amp; _xlfn.SINGLE(Table4[Территория])</f>
        <v>43979Екатеринбург</v>
      </c>
    </row>
    <row r="424" spans="1:6" ht="14.25" customHeight="1" x14ac:dyDescent="0.2">
      <c r="A424" s="8">
        <v>43979</v>
      </c>
      <c r="B424" s="9" t="s">
        <v>17</v>
      </c>
      <c r="C424" s="9">
        <v>22</v>
      </c>
      <c r="D424" s="9">
        <v>2454</v>
      </c>
      <c r="E424" s="9">
        <v>2239</v>
      </c>
      <c r="F424" s="9" t="str">
        <f>Table4[[#This Row],[Дата]] &amp; _xlfn.SINGLE(Table4[Территория])</f>
        <v>43979Казань</v>
      </c>
    </row>
    <row r="425" spans="1:6" ht="14.25" customHeight="1" x14ac:dyDescent="0.2">
      <c r="A425" s="8">
        <v>43979</v>
      </c>
      <c r="B425" s="9" t="s">
        <v>10</v>
      </c>
      <c r="C425" s="9">
        <v>20</v>
      </c>
      <c r="D425" s="9">
        <v>1886</v>
      </c>
      <c r="E425" s="9">
        <v>1736</v>
      </c>
      <c r="F425" s="9" t="str">
        <f>Table4[[#This Row],[Дата]] &amp; _xlfn.SINGLE(Table4[Территория])</f>
        <v>43979Кемерово</v>
      </c>
    </row>
    <row r="426" spans="1:6" ht="14.25" customHeight="1" x14ac:dyDescent="0.2">
      <c r="A426" s="8">
        <v>43979</v>
      </c>
      <c r="B426" s="9" t="s">
        <v>20</v>
      </c>
      <c r="C426" s="9">
        <v>20</v>
      </c>
      <c r="D426" s="9">
        <v>1875</v>
      </c>
      <c r="E426" s="9">
        <v>1701</v>
      </c>
      <c r="F426" s="9" t="str">
        <f>Table4[[#This Row],[Дата]] &amp; _xlfn.SINGLE(Table4[Территория])</f>
        <v>43979Краснодар</v>
      </c>
    </row>
    <row r="427" spans="1:6" ht="14.25" customHeight="1" x14ac:dyDescent="0.2">
      <c r="A427" s="8">
        <v>43979</v>
      </c>
      <c r="B427" s="9" t="s">
        <v>22</v>
      </c>
      <c r="C427" s="9">
        <v>54</v>
      </c>
      <c r="D427" s="9">
        <v>12409</v>
      </c>
      <c r="E427" s="9">
        <v>11582</v>
      </c>
      <c r="F427" s="9" t="str">
        <f>Table4[[#This Row],[Дата]] &amp; _xlfn.SINGLE(Table4[Территория])</f>
        <v>43979Москва Восток</v>
      </c>
    </row>
    <row r="428" spans="1:6" ht="14.25" customHeight="1" x14ac:dyDescent="0.2">
      <c r="A428" s="8">
        <v>43979</v>
      </c>
      <c r="B428" s="9" t="s">
        <v>21</v>
      </c>
      <c r="C428" s="9">
        <v>60</v>
      </c>
      <c r="D428" s="9">
        <v>12854</v>
      </c>
      <c r="E428" s="9">
        <v>11954</v>
      </c>
      <c r="F428" s="9" t="str">
        <f>Table4[[#This Row],[Дата]] &amp; _xlfn.SINGLE(Table4[Территория])</f>
        <v>43979Москва Запад</v>
      </c>
    </row>
    <row r="429" spans="1:6" ht="14.25" customHeight="1" x14ac:dyDescent="0.2">
      <c r="A429" s="8">
        <v>43979</v>
      </c>
      <c r="B429" s="9" t="s">
        <v>13</v>
      </c>
      <c r="C429" s="9">
        <v>20</v>
      </c>
      <c r="D429" s="9">
        <v>2088</v>
      </c>
      <c r="E429" s="9">
        <v>1848</v>
      </c>
      <c r="F429" s="9" t="str">
        <f>Table4[[#This Row],[Дата]] &amp; _xlfn.SINGLE(Table4[Территория])</f>
        <v>43979Нижний Новгород</v>
      </c>
    </row>
    <row r="430" spans="1:6" ht="14.25" customHeight="1" x14ac:dyDescent="0.2">
      <c r="A430" s="8">
        <v>43979</v>
      </c>
      <c r="B430" s="9" t="s">
        <v>23</v>
      </c>
      <c r="C430" s="9">
        <v>18</v>
      </c>
      <c r="D430" s="9">
        <v>1020</v>
      </c>
      <c r="E430" s="9">
        <v>911</v>
      </c>
      <c r="F430" s="9" t="str">
        <f>Table4[[#This Row],[Дата]] &amp; _xlfn.SINGLE(Table4[Территория])</f>
        <v>43979Новосибирск</v>
      </c>
    </row>
    <row r="431" spans="1:6" ht="14.25" customHeight="1" x14ac:dyDescent="0.2">
      <c r="A431" s="8">
        <v>43979</v>
      </c>
      <c r="B431" s="9" t="s">
        <v>18</v>
      </c>
      <c r="C431" s="9">
        <v>17</v>
      </c>
      <c r="D431" s="9">
        <v>1097</v>
      </c>
      <c r="E431" s="9">
        <v>968</v>
      </c>
      <c r="F431" s="9" t="str">
        <f>Table4[[#This Row],[Дата]] &amp; _xlfn.SINGLE(Table4[Территория])</f>
        <v>43979Пермь</v>
      </c>
    </row>
    <row r="432" spans="1:6" ht="14.25" customHeight="1" x14ac:dyDescent="0.2">
      <c r="A432" s="8">
        <v>43979</v>
      </c>
      <c r="B432" s="9" t="s">
        <v>19</v>
      </c>
      <c r="C432" s="9">
        <v>16</v>
      </c>
      <c r="D432" s="9">
        <v>876</v>
      </c>
      <c r="E432" s="9">
        <v>762</v>
      </c>
      <c r="F432" s="9" t="str">
        <f>Table4[[#This Row],[Дата]] &amp; _xlfn.SINGLE(Table4[Территория])</f>
        <v>43979Ростов-на-Дону</v>
      </c>
    </row>
    <row r="433" spans="1:6" ht="14.25" customHeight="1" x14ac:dyDescent="0.2">
      <c r="A433" s="8">
        <v>43979</v>
      </c>
      <c r="B433" s="9" t="s">
        <v>9</v>
      </c>
      <c r="C433" s="9">
        <v>15</v>
      </c>
      <c r="D433" s="9">
        <v>464</v>
      </c>
      <c r="E433" s="9">
        <v>390</v>
      </c>
      <c r="F433" s="9" t="str">
        <f>Table4[[#This Row],[Дата]] &amp; _xlfn.SINGLE(Table4[Территория])</f>
        <v>43979Самара</v>
      </c>
    </row>
    <row r="434" spans="1:6" ht="14.25" customHeight="1" x14ac:dyDescent="0.2">
      <c r="A434" s="8">
        <v>43979</v>
      </c>
      <c r="B434" s="9" t="s">
        <v>15</v>
      </c>
      <c r="C434" s="9">
        <v>124</v>
      </c>
      <c r="D434" s="9">
        <v>20868</v>
      </c>
      <c r="E434" s="9">
        <v>19342</v>
      </c>
      <c r="F434" s="9" t="str">
        <f>Table4[[#This Row],[Дата]] &amp; _xlfn.SINGLE(Table4[Территория])</f>
        <v>43979Санкт-Петербург Север</v>
      </c>
    </row>
    <row r="435" spans="1:6" ht="14.25" customHeight="1" x14ac:dyDescent="0.2">
      <c r="A435" s="8">
        <v>43979</v>
      </c>
      <c r="B435" s="9" t="s">
        <v>14</v>
      </c>
      <c r="C435" s="9">
        <v>129</v>
      </c>
      <c r="D435" s="9">
        <v>16453</v>
      </c>
      <c r="E435" s="9">
        <v>15289</v>
      </c>
      <c r="F435" s="9" t="str">
        <f>Table4[[#This Row],[Дата]] &amp; _xlfn.SINGLE(Table4[Территория])</f>
        <v>43979Санкт-Петербург Юг</v>
      </c>
    </row>
    <row r="436" spans="1:6" ht="14.25" customHeight="1" x14ac:dyDescent="0.2">
      <c r="A436" s="8">
        <v>43979</v>
      </c>
      <c r="B436" s="9" t="s">
        <v>12</v>
      </c>
      <c r="C436" s="9">
        <v>10</v>
      </c>
      <c r="D436" s="9">
        <v>791</v>
      </c>
      <c r="E436" s="9">
        <v>697</v>
      </c>
      <c r="F436" s="9" t="str">
        <f>Table4[[#This Row],[Дата]] &amp; _xlfn.SINGLE(Table4[Территория])</f>
        <v>43979Тольятти</v>
      </c>
    </row>
    <row r="437" spans="1:6" ht="14.25" customHeight="1" x14ac:dyDescent="0.2">
      <c r="A437" s="8">
        <v>43979</v>
      </c>
      <c r="B437" s="9" t="s">
        <v>24</v>
      </c>
      <c r="C437" s="9">
        <v>7</v>
      </c>
      <c r="D437" s="9">
        <v>420</v>
      </c>
      <c r="E437" s="9">
        <v>347</v>
      </c>
      <c r="F437" s="9" t="str">
        <f>Table4[[#This Row],[Дата]] &amp; _xlfn.SINGLE(Table4[Территория])</f>
        <v>43979Тюмень</v>
      </c>
    </row>
    <row r="438" spans="1:6" ht="14.25" customHeight="1" x14ac:dyDescent="0.2">
      <c r="A438" s="8">
        <v>43980</v>
      </c>
      <c r="B438" s="9" t="s">
        <v>16</v>
      </c>
      <c r="C438" s="9">
        <v>37</v>
      </c>
      <c r="D438" s="9">
        <v>5672</v>
      </c>
      <c r="E438" s="9">
        <v>5198</v>
      </c>
      <c r="F438" s="9" t="str">
        <f>Table4[[#This Row],[Дата]] &amp; _xlfn.SINGLE(Table4[Территория])</f>
        <v>43980Волгоград</v>
      </c>
    </row>
    <row r="439" spans="1:6" ht="14.25" customHeight="1" x14ac:dyDescent="0.2">
      <c r="A439" s="8">
        <v>43980</v>
      </c>
      <c r="B439" s="9" t="s">
        <v>11</v>
      </c>
      <c r="C439" s="9">
        <v>31</v>
      </c>
      <c r="D439" s="9">
        <v>5751</v>
      </c>
      <c r="E439" s="9">
        <v>5319</v>
      </c>
      <c r="F439" s="9" t="str">
        <f>Table4[[#This Row],[Дата]] &amp; _xlfn.SINGLE(Table4[Территория])</f>
        <v>43980Екатеринбург</v>
      </c>
    </row>
    <row r="440" spans="1:6" ht="14.25" customHeight="1" x14ac:dyDescent="0.2">
      <c r="A440" s="8">
        <v>43980</v>
      </c>
      <c r="B440" s="9" t="s">
        <v>17</v>
      </c>
      <c r="C440" s="9">
        <v>22</v>
      </c>
      <c r="D440" s="9">
        <v>2597</v>
      </c>
      <c r="E440" s="9">
        <v>2379</v>
      </c>
      <c r="F440" s="9" t="str">
        <f>Table4[[#This Row],[Дата]] &amp; _xlfn.SINGLE(Table4[Территория])</f>
        <v>43980Казань</v>
      </c>
    </row>
    <row r="441" spans="1:6" ht="14.25" customHeight="1" x14ac:dyDescent="0.2">
      <c r="A441" s="8">
        <v>43980</v>
      </c>
      <c r="B441" s="9" t="s">
        <v>10</v>
      </c>
      <c r="C441" s="9">
        <v>20</v>
      </c>
      <c r="D441" s="9">
        <v>2111</v>
      </c>
      <c r="E441" s="9">
        <v>1917</v>
      </c>
      <c r="F441" s="9" t="str">
        <f>Table4[[#This Row],[Дата]] &amp; _xlfn.SINGLE(Table4[Территория])</f>
        <v>43980Кемерово</v>
      </c>
    </row>
    <row r="442" spans="1:6" ht="14.25" customHeight="1" x14ac:dyDescent="0.2">
      <c r="A442" s="8">
        <v>43980</v>
      </c>
      <c r="B442" s="9" t="s">
        <v>20</v>
      </c>
      <c r="C442" s="9">
        <v>20</v>
      </c>
      <c r="D442" s="9">
        <v>2064</v>
      </c>
      <c r="E442" s="9">
        <v>1896</v>
      </c>
      <c r="F442" s="9" t="str">
        <f>Table4[[#This Row],[Дата]] &amp; _xlfn.SINGLE(Table4[Территория])</f>
        <v>43980Краснодар</v>
      </c>
    </row>
    <row r="443" spans="1:6" ht="14.25" customHeight="1" x14ac:dyDescent="0.2">
      <c r="A443" s="8">
        <v>43980</v>
      </c>
      <c r="B443" s="9" t="s">
        <v>22</v>
      </c>
      <c r="C443" s="9">
        <v>54</v>
      </c>
      <c r="D443" s="9">
        <v>14031</v>
      </c>
      <c r="E443" s="9">
        <v>12943</v>
      </c>
      <c r="F443" s="9" t="str">
        <f>Table4[[#This Row],[Дата]] &amp; _xlfn.SINGLE(Table4[Территория])</f>
        <v>43980Москва Восток</v>
      </c>
    </row>
    <row r="444" spans="1:6" ht="14.25" customHeight="1" x14ac:dyDescent="0.2">
      <c r="A444" s="8">
        <v>43980</v>
      </c>
      <c r="B444" s="9" t="s">
        <v>21</v>
      </c>
      <c r="C444" s="9">
        <v>59</v>
      </c>
      <c r="D444" s="9">
        <v>14507</v>
      </c>
      <c r="E444" s="9">
        <v>13386</v>
      </c>
      <c r="F444" s="9" t="str">
        <f>Table4[[#This Row],[Дата]] &amp; _xlfn.SINGLE(Table4[Территория])</f>
        <v>43980Москва Запад</v>
      </c>
    </row>
    <row r="445" spans="1:6" ht="14.25" customHeight="1" x14ac:dyDescent="0.2">
      <c r="A445" s="8">
        <v>43980</v>
      </c>
      <c r="B445" s="9" t="s">
        <v>13</v>
      </c>
      <c r="C445" s="9">
        <v>20</v>
      </c>
      <c r="D445" s="9">
        <v>2249</v>
      </c>
      <c r="E445" s="9">
        <v>2000</v>
      </c>
      <c r="F445" s="9" t="str">
        <f>Table4[[#This Row],[Дата]] &amp; _xlfn.SINGLE(Table4[Территория])</f>
        <v>43980Нижний Новгород</v>
      </c>
    </row>
    <row r="446" spans="1:6" ht="14.25" customHeight="1" x14ac:dyDescent="0.2">
      <c r="A446" s="8">
        <v>43980</v>
      </c>
      <c r="B446" s="9" t="s">
        <v>23</v>
      </c>
      <c r="C446" s="9">
        <v>18</v>
      </c>
      <c r="D446" s="9">
        <v>1014</v>
      </c>
      <c r="E446" s="9">
        <v>893</v>
      </c>
      <c r="F446" s="9" t="str">
        <f>Table4[[#This Row],[Дата]] &amp; _xlfn.SINGLE(Table4[Территория])</f>
        <v>43980Новосибирск</v>
      </c>
    </row>
    <row r="447" spans="1:6" ht="14.25" customHeight="1" x14ac:dyDescent="0.2">
      <c r="A447" s="8">
        <v>43980</v>
      </c>
      <c r="B447" s="9" t="s">
        <v>18</v>
      </c>
      <c r="C447" s="9">
        <v>17</v>
      </c>
      <c r="D447" s="9">
        <v>1296</v>
      </c>
      <c r="E447" s="9">
        <v>1153</v>
      </c>
      <c r="F447" s="9" t="str">
        <f>Table4[[#This Row],[Дата]] &amp; _xlfn.SINGLE(Table4[Территория])</f>
        <v>43980Пермь</v>
      </c>
    </row>
    <row r="448" spans="1:6" ht="14.25" customHeight="1" x14ac:dyDescent="0.2">
      <c r="A448" s="8">
        <v>43980</v>
      </c>
      <c r="B448" s="9" t="s">
        <v>19</v>
      </c>
      <c r="C448" s="9">
        <v>16</v>
      </c>
      <c r="D448" s="9">
        <v>981</v>
      </c>
      <c r="E448" s="9">
        <v>859</v>
      </c>
      <c r="F448" s="9" t="str">
        <f>Table4[[#This Row],[Дата]] &amp; _xlfn.SINGLE(Table4[Территория])</f>
        <v>43980Ростов-на-Дону</v>
      </c>
    </row>
    <row r="449" spans="1:6" ht="14.25" customHeight="1" x14ac:dyDescent="0.2">
      <c r="A449" s="8">
        <v>43980</v>
      </c>
      <c r="B449" s="9" t="s">
        <v>9</v>
      </c>
      <c r="C449" s="9">
        <v>15</v>
      </c>
      <c r="D449" s="9">
        <v>400</v>
      </c>
      <c r="E449" s="9">
        <v>329</v>
      </c>
      <c r="F449" s="9" t="str">
        <f>Table4[[#This Row],[Дата]] &amp; _xlfn.SINGLE(Table4[Территория])</f>
        <v>43980Самара</v>
      </c>
    </row>
    <row r="450" spans="1:6" ht="14.25" customHeight="1" x14ac:dyDescent="0.2">
      <c r="A450" s="8">
        <v>43980</v>
      </c>
      <c r="B450" s="9" t="s">
        <v>15</v>
      </c>
      <c r="C450" s="9">
        <v>124</v>
      </c>
      <c r="D450" s="9">
        <v>25828</v>
      </c>
      <c r="E450" s="9">
        <v>23974</v>
      </c>
      <c r="F450" s="9" t="str">
        <f>Table4[[#This Row],[Дата]] &amp; _xlfn.SINGLE(Table4[Территория])</f>
        <v>43980Санкт-Петербург Север</v>
      </c>
    </row>
    <row r="451" spans="1:6" ht="14.25" customHeight="1" x14ac:dyDescent="0.2">
      <c r="A451" s="8">
        <v>43980</v>
      </c>
      <c r="B451" s="9" t="s">
        <v>14</v>
      </c>
      <c r="C451" s="9">
        <v>129</v>
      </c>
      <c r="D451" s="9">
        <v>22403</v>
      </c>
      <c r="E451" s="9">
        <v>20676</v>
      </c>
      <c r="F451" s="9" t="str">
        <f>Table4[[#This Row],[Дата]] &amp; _xlfn.SINGLE(Table4[Территория])</f>
        <v>43980Санкт-Петербург Юг</v>
      </c>
    </row>
    <row r="452" spans="1:6" ht="14.25" customHeight="1" x14ac:dyDescent="0.2">
      <c r="A452" s="8">
        <v>43980</v>
      </c>
      <c r="B452" s="9" t="s">
        <v>12</v>
      </c>
      <c r="C452" s="9">
        <v>10</v>
      </c>
      <c r="D452" s="9">
        <v>873</v>
      </c>
      <c r="E452" s="9">
        <v>770</v>
      </c>
      <c r="F452" s="9" t="str">
        <f>Table4[[#This Row],[Дата]] &amp; _xlfn.SINGLE(Table4[Территория])</f>
        <v>43980Тольятти</v>
      </c>
    </row>
    <row r="453" spans="1:6" ht="14.25" customHeight="1" x14ac:dyDescent="0.2">
      <c r="A453" s="8">
        <v>43980</v>
      </c>
      <c r="B453" s="9" t="s">
        <v>24</v>
      </c>
      <c r="C453" s="9">
        <v>7</v>
      </c>
      <c r="D453" s="9">
        <v>491</v>
      </c>
      <c r="E453" s="9">
        <v>411</v>
      </c>
      <c r="F453" s="9" t="str">
        <f>Table4[[#This Row],[Дата]] &amp; _xlfn.SINGLE(Table4[Территория])</f>
        <v>43980Тюмень</v>
      </c>
    </row>
    <row r="454" spans="1:6" ht="14.25" customHeight="1" x14ac:dyDescent="0.2">
      <c r="A454" s="8">
        <v>43981</v>
      </c>
      <c r="B454" s="9" t="s">
        <v>16</v>
      </c>
      <c r="C454" s="9">
        <v>37</v>
      </c>
      <c r="D454" s="9">
        <v>6645</v>
      </c>
      <c r="E454" s="9">
        <v>6122</v>
      </c>
      <c r="F454" s="9" t="str">
        <f>Table4[[#This Row],[Дата]] &amp; _xlfn.SINGLE(Table4[Территория])</f>
        <v>43981Волгоград</v>
      </c>
    </row>
    <row r="455" spans="1:6" ht="14.25" customHeight="1" x14ac:dyDescent="0.2">
      <c r="A455" s="8">
        <v>43981</v>
      </c>
      <c r="B455" s="9" t="s">
        <v>11</v>
      </c>
      <c r="C455" s="9">
        <v>31</v>
      </c>
      <c r="D455" s="9">
        <v>6735</v>
      </c>
      <c r="E455" s="9">
        <v>6264</v>
      </c>
      <c r="F455" s="9" t="str">
        <f>Table4[[#This Row],[Дата]] &amp; _xlfn.SINGLE(Table4[Территория])</f>
        <v>43981Екатеринбург</v>
      </c>
    </row>
    <row r="456" spans="1:6" ht="14.25" customHeight="1" x14ac:dyDescent="0.2">
      <c r="A456" s="8">
        <v>43981</v>
      </c>
      <c r="B456" s="9" t="s">
        <v>17</v>
      </c>
      <c r="C456" s="9">
        <v>22</v>
      </c>
      <c r="D456" s="9">
        <v>2793</v>
      </c>
      <c r="E456" s="9">
        <v>2539</v>
      </c>
      <c r="F456" s="9" t="str">
        <f>Table4[[#This Row],[Дата]] &amp; _xlfn.SINGLE(Table4[Территория])</f>
        <v>43981Казань</v>
      </c>
    </row>
    <row r="457" spans="1:6" ht="14.25" customHeight="1" x14ac:dyDescent="0.2">
      <c r="A457" s="8">
        <v>43981</v>
      </c>
      <c r="B457" s="9" t="s">
        <v>10</v>
      </c>
      <c r="C457" s="9">
        <v>20</v>
      </c>
      <c r="D457" s="9">
        <v>2597</v>
      </c>
      <c r="E457" s="9">
        <v>2376</v>
      </c>
      <c r="F457" s="9" t="str">
        <f>Table4[[#This Row],[Дата]] &amp; _xlfn.SINGLE(Table4[Территория])</f>
        <v>43981Кемерово</v>
      </c>
    </row>
    <row r="458" spans="1:6" ht="14.25" customHeight="1" x14ac:dyDescent="0.2">
      <c r="A458" s="8">
        <v>43981</v>
      </c>
      <c r="B458" s="9" t="s">
        <v>20</v>
      </c>
      <c r="C458" s="9">
        <v>20</v>
      </c>
      <c r="D458" s="9">
        <v>2174</v>
      </c>
      <c r="E458" s="9">
        <v>1957</v>
      </c>
      <c r="F458" s="9" t="str">
        <f>Table4[[#This Row],[Дата]] &amp; _xlfn.SINGLE(Table4[Территория])</f>
        <v>43981Краснодар</v>
      </c>
    </row>
    <row r="459" spans="1:6" ht="14.25" customHeight="1" x14ac:dyDescent="0.2">
      <c r="A459" s="8">
        <v>43981</v>
      </c>
      <c r="B459" s="9" t="s">
        <v>22</v>
      </c>
      <c r="C459" s="9">
        <v>54</v>
      </c>
      <c r="D459" s="9">
        <v>14590</v>
      </c>
      <c r="E459" s="9">
        <v>13551</v>
      </c>
      <c r="F459" s="9" t="str">
        <f>Table4[[#This Row],[Дата]] &amp; _xlfn.SINGLE(Table4[Территория])</f>
        <v>43981Москва Восток</v>
      </c>
    </row>
    <row r="460" spans="1:6" ht="14.25" customHeight="1" x14ac:dyDescent="0.2">
      <c r="A460" s="8">
        <v>43981</v>
      </c>
      <c r="B460" s="9" t="s">
        <v>21</v>
      </c>
      <c r="C460" s="9">
        <v>59</v>
      </c>
      <c r="D460" s="9">
        <v>15030</v>
      </c>
      <c r="E460" s="9">
        <v>13956</v>
      </c>
      <c r="F460" s="9" t="str">
        <f>Table4[[#This Row],[Дата]] &amp; _xlfn.SINGLE(Table4[Территория])</f>
        <v>43981Москва Запад</v>
      </c>
    </row>
    <row r="461" spans="1:6" ht="14.25" customHeight="1" x14ac:dyDescent="0.2">
      <c r="A461" s="8">
        <v>43981</v>
      </c>
      <c r="B461" s="9" t="s">
        <v>13</v>
      </c>
      <c r="C461" s="9">
        <v>20</v>
      </c>
      <c r="D461" s="9">
        <v>2451</v>
      </c>
      <c r="E461" s="9">
        <v>2178</v>
      </c>
      <c r="F461" s="9" t="str">
        <f>Table4[[#This Row],[Дата]] &amp; _xlfn.SINGLE(Table4[Территория])</f>
        <v>43981Нижний Новгород</v>
      </c>
    </row>
    <row r="462" spans="1:6" ht="14.25" customHeight="1" x14ac:dyDescent="0.2">
      <c r="A462" s="8">
        <v>43981</v>
      </c>
      <c r="B462" s="9" t="s">
        <v>23</v>
      </c>
      <c r="C462" s="9">
        <v>18</v>
      </c>
      <c r="D462" s="9">
        <v>1216</v>
      </c>
      <c r="E462" s="9">
        <v>1101</v>
      </c>
      <c r="F462" s="9" t="str">
        <f>Table4[[#This Row],[Дата]] &amp; _xlfn.SINGLE(Table4[Территория])</f>
        <v>43981Новосибирск</v>
      </c>
    </row>
    <row r="463" spans="1:6" ht="14.25" customHeight="1" x14ac:dyDescent="0.2">
      <c r="A463" s="8">
        <v>43981</v>
      </c>
      <c r="B463" s="9" t="s">
        <v>18</v>
      </c>
      <c r="C463" s="9">
        <v>17</v>
      </c>
      <c r="D463" s="9">
        <v>1697</v>
      </c>
      <c r="E463" s="9">
        <v>1499</v>
      </c>
      <c r="F463" s="9" t="str">
        <f>Table4[[#This Row],[Дата]] &amp; _xlfn.SINGLE(Table4[Территория])</f>
        <v>43981Пермь</v>
      </c>
    </row>
    <row r="464" spans="1:6" ht="14.25" customHeight="1" x14ac:dyDescent="0.2">
      <c r="A464" s="8">
        <v>43981</v>
      </c>
      <c r="B464" s="9" t="s">
        <v>19</v>
      </c>
      <c r="C464" s="9">
        <v>16</v>
      </c>
      <c r="D464" s="9">
        <v>1048</v>
      </c>
      <c r="E464" s="9">
        <v>918</v>
      </c>
      <c r="F464" s="9" t="str">
        <f>Table4[[#This Row],[Дата]] &amp; _xlfn.SINGLE(Table4[Территория])</f>
        <v>43981Ростов-на-Дону</v>
      </c>
    </row>
    <row r="465" spans="1:6" ht="14.25" customHeight="1" x14ac:dyDescent="0.2">
      <c r="A465" s="8">
        <v>43981</v>
      </c>
      <c r="B465" s="9" t="s">
        <v>9</v>
      </c>
      <c r="C465" s="9">
        <v>15</v>
      </c>
      <c r="D465" s="9">
        <v>490</v>
      </c>
      <c r="E465" s="9">
        <v>409</v>
      </c>
      <c r="F465" s="9" t="str">
        <f>Table4[[#This Row],[Дата]] &amp; _xlfn.SINGLE(Table4[Территория])</f>
        <v>43981Самара</v>
      </c>
    </row>
    <row r="466" spans="1:6" ht="14.25" customHeight="1" x14ac:dyDescent="0.2">
      <c r="A466" s="8">
        <v>43981</v>
      </c>
      <c r="B466" s="9" t="s">
        <v>15</v>
      </c>
      <c r="C466" s="9">
        <v>124</v>
      </c>
      <c r="D466" s="9">
        <v>24325</v>
      </c>
      <c r="E466" s="9">
        <v>22469</v>
      </c>
      <c r="F466" s="9" t="str">
        <f>Table4[[#This Row],[Дата]] &amp; _xlfn.SINGLE(Table4[Территория])</f>
        <v>43981Санкт-Петербург Север</v>
      </c>
    </row>
    <row r="467" spans="1:6" ht="14.25" customHeight="1" x14ac:dyDescent="0.2">
      <c r="A467" s="8">
        <v>43981</v>
      </c>
      <c r="B467" s="9" t="s">
        <v>14</v>
      </c>
      <c r="C467" s="9">
        <v>129</v>
      </c>
      <c r="D467" s="9">
        <v>20243</v>
      </c>
      <c r="E467" s="9">
        <v>18711</v>
      </c>
      <c r="F467" s="9" t="str">
        <f>Table4[[#This Row],[Дата]] &amp; _xlfn.SINGLE(Table4[Территория])</f>
        <v>43981Санкт-Петербург Юг</v>
      </c>
    </row>
    <row r="468" spans="1:6" ht="14.25" customHeight="1" x14ac:dyDescent="0.2">
      <c r="A468" s="8">
        <v>43981</v>
      </c>
      <c r="B468" s="9" t="s">
        <v>12</v>
      </c>
      <c r="C468" s="9">
        <v>10</v>
      </c>
      <c r="D468" s="9">
        <v>865</v>
      </c>
      <c r="E468" s="9">
        <v>763</v>
      </c>
      <c r="F468" s="9" t="str">
        <f>Table4[[#This Row],[Дата]] &amp; _xlfn.SINGLE(Table4[Территория])</f>
        <v>43981Тольятти</v>
      </c>
    </row>
    <row r="469" spans="1:6" ht="14.25" customHeight="1" x14ac:dyDescent="0.2">
      <c r="A469" s="8">
        <v>43981</v>
      </c>
      <c r="B469" s="9" t="s">
        <v>24</v>
      </c>
      <c r="C469" s="9">
        <v>7</v>
      </c>
      <c r="D469" s="9">
        <v>532</v>
      </c>
      <c r="E469" s="9">
        <v>449</v>
      </c>
      <c r="F469" s="9" t="str">
        <f>Table4[[#This Row],[Дата]] &amp; _xlfn.SINGLE(Table4[Территория])</f>
        <v>43981Тюмень</v>
      </c>
    </row>
    <row r="470" spans="1:6" ht="14.25" customHeight="1" x14ac:dyDescent="0.2">
      <c r="A470" s="8">
        <v>43982</v>
      </c>
      <c r="B470" s="9" t="s">
        <v>16</v>
      </c>
      <c r="C470" s="9">
        <v>37</v>
      </c>
      <c r="D470" s="9">
        <v>5215</v>
      </c>
      <c r="E470" s="9">
        <v>4848</v>
      </c>
      <c r="F470" s="9" t="str">
        <f>Table4[[#This Row],[Дата]] &amp; _xlfn.SINGLE(Table4[Территория])</f>
        <v>43982Волгоград</v>
      </c>
    </row>
    <row r="471" spans="1:6" ht="14.25" customHeight="1" x14ac:dyDescent="0.2">
      <c r="A471" s="8">
        <v>43982</v>
      </c>
      <c r="B471" s="9" t="s">
        <v>11</v>
      </c>
      <c r="C471" s="9">
        <v>31</v>
      </c>
      <c r="D471" s="9">
        <v>5760</v>
      </c>
      <c r="E471" s="9">
        <v>5367</v>
      </c>
      <c r="F471" s="9" t="str">
        <f>Table4[[#This Row],[Дата]] &amp; _xlfn.SINGLE(Table4[Территория])</f>
        <v>43982Екатеринбург</v>
      </c>
    </row>
    <row r="472" spans="1:6" ht="14.25" customHeight="1" x14ac:dyDescent="0.2">
      <c r="A472" s="8">
        <v>43982</v>
      </c>
      <c r="B472" s="9" t="s">
        <v>17</v>
      </c>
      <c r="C472" s="9">
        <v>23</v>
      </c>
      <c r="D472" s="9">
        <v>2522</v>
      </c>
      <c r="E472" s="9">
        <v>2295</v>
      </c>
      <c r="F472" s="9" t="str">
        <f>Table4[[#This Row],[Дата]] &amp; _xlfn.SINGLE(Table4[Территория])</f>
        <v>43982Казань</v>
      </c>
    </row>
    <row r="473" spans="1:6" ht="14.25" customHeight="1" x14ac:dyDescent="0.2">
      <c r="A473" s="8">
        <v>43982</v>
      </c>
      <c r="B473" s="9" t="s">
        <v>10</v>
      </c>
      <c r="C473" s="9">
        <v>21</v>
      </c>
      <c r="D473" s="9">
        <v>2271</v>
      </c>
      <c r="E473" s="9">
        <v>2085</v>
      </c>
      <c r="F473" s="9" t="str">
        <f>Table4[[#This Row],[Дата]] &amp; _xlfn.SINGLE(Table4[Территория])</f>
        <v>43982Кемерово</v>
      </c>
    </row>
    <row r="474" spans="1:6" ht="14.25" customHeight="1" x14ac:dyDescent="0.2">
      <c r="A474" s="8">
        <v>43982</v>
      </c>
      <c r="B474" s="9" t="s">
        <v>20</v>
      </c>
      <c r="C474" s="9">
        <v>21</v>
      </c>
      <c r="D474" s="9">
        <v>2056</v>
      </c>
      <c r="E474" s="9">
        <v>1879</v>
      </c>
      <c r="F474" s="9" t="str">
        <f>Table4[[#This Row],[Дата]] &amp; _xlfn.SINGLE(Table4[Территория])</f>
        <v>43982Краснодар</v>
      </c>
    </row>
    <row r="475" spans="1:6" ht="14.25" customHeight="1" x14ac:dyDescent="0.2">
      <c r="A475" s="8">
        <v>43982</v>
      </c>
      <c r="B475" s="9" t="s">
        <v>22</v>
      </c>
      <c r="C475" s="9">
        <v>54</v>
      </c>
      <c r="D475" s="9">
        <v>13106</v>
      </c>
      <c r="E475" s="9">
        <v>12164</v>
      </c>
      <c r="F475" s="9" t="str">
        <f>Table4[[#This Row],[Дата]] &amp; _xlfn.SINGLE(Table4[Территория])</f>
        <v>43982Москва Восток</v>
      </c>
    </row>
    <row r="476" spans="1:6" ht="14.25" customHeight="1" x14ac:dyDescent="0.2">
      <c r="A476" s="8">
        <v>43982</v>
      </c>
      <c r="B476" s="9" t="s">
        <v>21</v>
      </c>
      <c r="C476" s="9">
        <v>59</v>
      </c>
      <c r="D476" s="9">
        <v>13684</v>
      </c>
      <c r="E476" s="9">
        <v>12690</v>
      </c>
      <c r="F476" s="9" t="str">
        <f>Table4[[#This Row],[Дата]] &amp; _xlfn.SINGLE(Table4[Территория])</f>
        <v>43982Москва Запад</v>
      </c>
    </row>
    <row r="477" spans="1:6" ht="14.25" customHeight="1" x14ac:dyDescent="0.2">
      <c r="A477" s="8">
        <v>43982</v>
      </c>
      <c r="B477" s="9" t="s">
        <v>13</v>
      </c>
      <c r="C477" s="9">
        <v>20</v>
      </c>
      <c r="D477" s="9">
        <v>2060</v>
      </c>
      <c r="E477" s="9">
        <v>1826</v>
      </c>
      <c r="F477" s="9" t="str">
        <f>Table4[[#This Row],[Дата]] &amp; _xlfn.SINGLE(Table4[Территория])</f>
        <v>43982Нижний Новгород</v>
      </c>
    </row>
    <row r="478" spans="1:6" ht="14.25" customHeight="1" x14ac:dyDescent="0.2">
      <c r="A478" s="8">
        <v>43982</v>
      </c>
      <c r="B478" s="9" t="s">
        <v>23</v>
      </c>
      <c r="C478" s="9">
        <v>18</v>
      </c>
      <c r="D478" s="9">
        <v>1029</v>
      </c>
      <c r="E478" s="9">
        <v>925</v>
      </c>
      <c r="F478" s="9" t="str">
        <f>Table4[[#This Row],[Дата]] &amp; _xlfn.SINGLE(Table4[Территория])</f>
        <v>43982Новосибирск</v>
      </c>
    </row>
    <row r="479" spans="1:6" ht="14.25" customHeight="1" x14ac:dyDescent="0.2">
      <c r="A479" s="8">
        <v>43982</v>
      </c>
      <c r="B479" s="9" t="s">
        <v>18</v>
      </c>
      <c r="C479" s="9">
        <v>17</v>
      </c>
      <c r="D479" s="9">
        <v>1186</v>
      </c>
      <c r="E479" s="9">
        <v>1054</v>
      </c>
      <c r="F479" s="9" t="str">
        <f>Table4[[#This Row],[Дата]] &amp; _xlfn.SINGLE(Table4[Территория])</f>
        <v>43982Пермь</v>
      </c>
    </row>
    <row r="480" spans="1:6" ht="14.25" customHeight="1" x14ac:dyDescent="0.2">
      <c r="A480" s="8">
        <v>43982</v>
      </c>
      <c r="B480" s="9" t="s">
        <v>19</v>
      </c>
      <c r="C480" s="9">
        <v>16</v>
      </c>
      <c r="D480" s="9">
        <v>917</v>
      </c>
      <c r="E480" s="9">
        <v>802</v>
      </c>
      <c r="F480" s="9" t="str">
        <f>Table4[[#This Row],[Дата]] &amp; _xlfn.SINGLE(Table4[Территория])</f>
        <v>43982Ростов-на-Дону</v>
      </c>
    </row>
    <row r="481" spans="1:6" ht="14.25" customHeight="1" x14ac:dyDescent="0.2">
      <c r="A481" s="8">
        <v>43982</v>
      </c>
      <c r="B481" s="9" t="s">
        <v>9</v>
      </c>
      <c r="C481" s="9">
        <v>15</v>
      </c>
      <c r="D481" s="9">
        <v>441</v>
      </c>
      <c r="E481" s="9">
        <v>368</v>
      </c>
      <c r="F481" s="9" t="str">
        <f>Table4[[#This Row],[Дата]] &amp; _xlfn.SINGLE(Table4[Территория])</f>
        <v>43982Самара</v>
      </c>
    </row>
    <row r="482" spans="1:6" ht="14.25" customHeight="1" x14ac:dyDescent="0.2">
      <c r="A482" s="8">
        <v>43982</v>
      </c>
      <c r="B482" s="9" t="s">
        <v>15</v>
      </c>
      <c r="C482" s="9">
        <v>124</v>
      </c>
      <c r="D482" s="9">
        <v>21392</v>
      </c>
      <c r="E482" s="9">
        <v>19869</v>
      </c>
      <c r="F482" s="9" t="str">
        <f>Table4[[#This Row],[Дата]] &amp; _xlfn.SINGLE(Table4[Территория])</f>
        <v>43982Санкт-Петербург Север</v>
      </c>
    </row>
    <row r="483" spans="1:6" ht="14.25" customHeight="1" x14ac:dyDescent="0.2">
      <c r="A483" s="8">
        <v>43982</v>
      </c>
      <c r="B483" s="9" t="s">
        <v>14</v>
      </c>
      <c r="C483" s="9">
        <v>129</v>
      </c>
      <c r="D483" s="9">
        <v>17235</v>
      </c>
      <c r="E483" s="9">
        <v>16052</v>
      </c>
      <c r="F483" s="9" t="str">
        <f>Table4[[#This Row],[Дата]] &amp; _xlfn.SINGLE(Table4[Территория])</f>
        <v>43982Санкт-Петербург Юг</v>
      </c>
    </row>
    <row r="484" spans="1:6" ht="14.25" customHeight="1" x14ac:dyDescent="0.2">
      <c r="A484" s="8">
        <v>43982</v>
      </c>
      <c r="B484" s="9" t="s">
        <v>12</v>
      </c>
      <c r="C484" s="9">
        <v>10</v>
      </c>
      <c r="D484" s="9">
        <v>749</v>
      </c>
      <c r="E484" s="9">
        <v>655</v>
      </c>
      <c r="F484" s="9" t="str">
        <f>Table4[[#This Row],[Дата]] &amp; _xlfn.SINGLE(Table4[Территория])</f>
        <v>43982Тольятти</v>
      </c>
    </row>
    <row r="485" spans="1:6" ht="14.25" customHeight="1" x14ac:dyDescent="0.2">
      <c r="A485" s="8">
        <v>43982</v>
      </c>
      <c r="B485" s="9" t="s">
        <v>25</v>
      </c>
      <c r="C485" s="9">
        <v>9</v>
      </c>
      <c r="D485" s="9">
        <v>345</v>
      </c>
      <c r="E485" s="9">
        <v>255</v>
      </c>
      <c r="F485" s="9" t="str">
        <f>Table4[[#This Row],[Дата]] &amp; _xlfn.SINGLE(Table4[Территория])</f>
        <v>43982Томск</v>
      </c>
    </row>
    <row r="486" spans="1:6" ht="14.25" customHeight="1" x14ac:dyDescent="0.2">
      <c r="A486" s="8">
        <v>43982</v>
      </c>
      <c r="B486" s="9" t="s">
        <v>24</v>
      </c>
      <c r="C486" s="9">
        <v>7</v>
      </c>
      <c r="D486" s="9">
        <v>530</v>
      </c>
      <c r="E486" s="9">
        <v>447</v>
      </c>
      <c r="F486" s="9" t="str">
        <f>Table4[[#This Row],[Дата]] &amp; _xlfn.SINGLE(Table4[Территория])</f>
        <v>43982Тюмень</v>
      </c>
    </row>
    <row r="487" spans="1:6" ht="14.25" customHeight="1" x14ac:dyDescent="0.2">
      <c r="A487" s="8">
        <v>43982</v>
      </c>
      <c r="B487" s="9" t="s">
        <v>26</v>
      </c>
      <c r="C487" s="9">
        <v>6</v>
      </c>
      <c r="D487" s="9">
        <v>261</v>
      </c>
      <c r="E487" s="9">
        <v>188</v>
      </c>
      <c r="F487" s="9" t="str">
        <f>Table4[[#This Row],[Дата]] &amp; _xlfn.SINGLE(Table4[Территория])</f>
        <v>43982Уфа</v>
      </c>
    </row>
    <row r="488" spans="1:6" ht="14.25" customHeight="1" x14ac:dyDescent="0.2">
      <c r="A488" s="8">
        <v>43983</v>
      </c>
      <c r="B488" s="9" t="s">
        <v>16</v>
      </c>
      <c r="C488" s="9">
        <v>37</v>
      </c>
      <c r="D488" s="9">
        <v>4722</v>
      </c>
      <c r="E488" s="9">
        <v>4352</v>
      </c>
      <c r="F488" s="9" t="str">
        <f>Table4[[#This Row],[Дата]] &amp; _xlfn.SINGLE(Table4[Территория])</f>
        <v>43983Волгоград</v>
      </c>
    </row>
    <row r="489" spans="1:6" ht="14.25" customHeight="1" x14ac:dyDescent="0.2">
      <c r="A489" s="8">
        <v>43983</v>
      </c>
      <c r="B489" s="9" t="s">
        <v>11</v>
      </c>
      <c r="C489" s="9">
        <v>31</v>
      </c>
      <c r="D489" s="9">
        <v>5468</v>
      </c>
      <c r="E489" s="9">
        <v>5081</v>
      </c>
      <c r="F489" s="9" t="str">
        <f>Table4[[#This Row],[Дата]] &amp; _xlfn.SINGLE(Table4[Территория])</f>
        <v>43983Екатеринбург</v>
      </c>
    </row>
    <row r="490" spans="1:6" ht="14.25" customHeight="1" x14ac:dyDescent="0.2">
      <c r="A490" s="8">
        <v>43983</v>
      </c>
      <c r="B490" s="9" t="s">
        <v>17</v>
      </c>
      <c r="C490" s="9">
        <v>23</v>
      </c>
      <c r="D490" s="9">
        <v>2531</v>
      </c>
      <c r="E490" s="9">
        <v>2296</v>
      </c>
      <c r="F490" s="9" t="str">
        <f>Table4[[#This Row],[Дата]] &amp; _xlfn.SINGLE(Table4[Территория])</f>
        <v>43983Казань</v>
      </c>
    </row>
    <row r="491" spans="1:6" ht="14.25" customHeight="1" x14ac:dyDescent="0.2">
      <c r="A491" s="8">
        <v>43983</v>
      </c>
      <c r="B491" s="9" t="s">
        <v>10</v>
      </c>
      <c r="C491" s="9">
        <v>21</v>
      </c>
      <c r="D491" s="9">
        <v>2025</v>
      </c>
      <c r="E491" s="9">
        <v>1849</v>
      </c>
      <c r="F491" s="9" t="str">
        <f>Table4[[#This Row],[Дата]] &amp; _xlfn.SINGLE(Table4[Территория])</f>
        <v>43983Кемерово</v>
      </c>
    </row>
    <row r="492" spans="1:6" ht="14.25" customHeight="1" x14ac:dyDescent="0.2">
      <c r="A492" s="8">
        <v>43983</v>
      </c>
      <c r="B492" s="9" t="s">
        <v>20</v>
      </c>
      <c r="C492" s="9">
        <v>21</v>
      </c>
      <c r="D492" s="9">
        <v>1879</v>
      </c>
      <c r="E492" s="9">
        <v>1720</v>
      </c>
      <c r="F492" s="9" t="str">
        <f>Table4[[#This Row],[Дата]] &amp; _xlfn.SINGLE(Table4[Территория])</f>
        <v>43983Краснодар</v>
      </c>
    </row>
    <row r="493" spans="1:6" ht="14.25" customHeight="1" x14ac:dyDescent="0.2">
      <c r="A493" s="8">
        <v>43983</v>
      </c>
      <c r="B493" s="9" t="s">
        <v>22</v>
      </c>
      <c r="C493" s="9">
        <v>54</v>
      </c>
      <c r="D493" s="9">
        <v>11864</v>
      </c>
      <c r="E493" s="9">
        <v>11071</v>
      </c>
      <c r="F493" s="9" t="str">
        <f>Table4[[#This Row],[Дата]] &amp; _xlfn.SINGLE(Table4[Территория])</f>
        <v>43983Москва Восток</v>
      </c>
    </row>
    <row r="494" spans="1:6" ht="14.25" customHeight="1" x14ac:dyDescent="0.2">
      <c r="A494" s="8">
        <v>43983</v>
      </c>
      <c r="B494" s="9" t="s">
        <v>21</v>
      </c>
      <c r="C494" s="9">
        <v>59</v>
      </c>
      <c r="D494" s="9">
        <v>12299</v>
      </c>
      <c r="E494" s="9">
        <v>11448</v>
      </c>
      <c r="F494" s="9" t="str">
        <f>Table4[[#This Row],[Дата]] &amp; _xlfn.SINGLE(Table4[Территория])</f>
        <v>43983Москва Запад</v>
      </c>
    </row>
    <row r="495" spans="1:6" ht="14.25" customHeight="1" x14ac:dyDescent="0.2">
      <c r="A495" s="8">
        <v>43983</v>
      </c>
      <c r="B495" s="9" t="s">
        <v>13</v>
      </c>
      <c r="C495" s="9">
        <v>20</v>
      </c>
      <c r="D495" s="9">
        <v>2136</v>
      </c>
      <c r="E495" s="9">
        <v>1899</v>
      </c>
      <c r="F495" s="9" t="str">
        <f>Table4[[#This Row],[Дата]] &amp; _xlfn.SINGLE(Table4[Территория])</f>
        <v>43983Нижний Новгород</v>
      </c>
    </row>
    <row r="496" spans="1:6" ht="14.25" customHeight="1" x14ac:dyDescent="0.2">
      <c r="A496" s="8">
        <v>43983</v>
      </c>
      <c r="B496" s="9" t="s">
        <v>23</v>
      </c>
      <c r="C496" s="9">
        <v>18</v>
      </c>
      <c r="D496" s="9">
        <v>923</v>
      </c>
      <c r="E496" s="9">
        <v>824</v>
      </c>
      <c r="F496" s="9" t="str">
        <f>Table4[[#This Row],[Дата]] &amp; _xlfn.SINGLE(Table4[Территория])</f>
        <v>43983Новосибирск</v>
      </c>
    </row>
    <row r="497" spans="1:6" ht="14.25" customHeight="1" x14ac:dyDescent="0.2">
      <c r="A497" s="8">
        <v>43983</v>
      </c>
      <c r="B497" s="9" t="s">
        <v>18</v>
      </c>
      <c r="C497" s="9">
        <v>17</v>
      </c>
      <c r="D497" s="9">
        <v>1185</v>
      </c>
      <c r="E497" s="9">
        <v>1042</v>
      </c>
      <c r="F497" s="9" t="str">
        <f>Table4[[#This Row],[Дата]] &amp; _xlfn.SINGLE(Table4[Территория])</f>
        <v>43983Пермь</v>
      </c>
    </row>
    <row r="498" spans="1:6" ht="14.25" customHeight="1" x14ac:dyDescent="0.2">
      <c r="A498" s="8">
        <v>43983</v>
      </c>
      <c r="B498" s="9" t="s">
        <v>19</v>
      </c>
      <c r="C498" s="9">
        <v>16</v>
      </c>
      <c r="D498" s="9">
        <v>1019</v>
      </c>
      <c r="E498" s="9">
        <v>895</v>
      </c>
      <c r="F498" s="9" t="str">
        <f>Table4[[#This Row],[Дата]] &amp; _xlfn.SINGLE(Table4[Территория])</f>
        <v>43983Ростов-на-Дону</v>
      </c>
    </row>
    <row r="499" spans="1:6" ht="14.25" customHeight="1" x14ac:dyDescent="0.2">
      <c r="A499" s="8">
        <v>43983</v>
      </c>
      <c r="B499" s="9" t="s">
        <v>9</v>
      </c>
      <c r="C499" s="9">
        <v>15</v>
      </c>
      <c r="D499" s="9">
        <v>453</v>
      </c>
      <c r="E499" s="9">
        <v>370</v>
      </c>
      <c r="F499" s="9" t="str">
        <f>Table4[[#This Row],[Дата]] &amp; _xlfn.SINGLE(Table4[Территория])</f>
        <v>43983Самара</v>
      </c>
    </row>
    <row r="500" spans="1:6" ht="14.25" customHeight="1" x14ac:dyDescent="0.2">
      <c r="A500" s="8">
        <v>43983</v>
      </c>
      <c r="B500" s="9" t="s">
        <v>15</v>
      </c>
      <c r="C500" s="9">
        <v>123</v>
      </c>
      <c r="D500" s="9">
        <v>20325</v>
      </c>
      <c r="E500" s="9">
        <v>18935</v>
      </c>
      <c r="F500" s="9" t="str">
        <f>Table4[[#This Row],[Дата]] &amp; _xlfn.SINGLE(Table4[Территория])</f>
        <v>43983Санкт-Петербург Север</v>
      </c>
    </row>
    <row r="501" spans="1:6" ht="14.25" customHeight="1" x14ac:dyDescent="0.2">
      <c r="A501" s="8">
        <v>43983</v>
      </c>
      <c r="B501" s="9" t="s">
        <v>14</v>
      </c>
      <c r="C501" s="9">
        <v>128</v>
      </c>
      <c r="D501" s="9">
        <v>16285</v>
      </c>
      <c r="E501" s="9">
        <v>15130</v>
      </c>
      <c r="F501" s="9" t="str">
        <f>Table4[[#This Row],[Дата]] &amp; _xlfn.SINGLE(Table4[Территория])</f>
        <v>43983Санкт-Петербург Юг</v>
      </c>
    </row>
    <row r="502" spans="1:6" ht="14.25" customHeight="1" x14ac:dyDescent="0.2">
      <c r="A502" s="8">
        <v>43983</v>
      </c>
      <c r="B502" s="9" t="s">
        <v>12</v>
      </c>
      <c r="C502" s="9">
        <v>10</v>
      </c>
      <c r="D502" s="9">
        <v>719</v>
      </c>
      <c r="E502" s="9">
        <v>627</v>
      </c>
      <c r="F502" s="9" t="str">
        <f>Table4[[#This Row],[Дата]] &amp; _xlfn.SINGLE(Table4[Территория])</f>
        <v>43983Тольятти</v>
      </c>
    </row>
    <row r="503" spans="1:6" ht="14.25" customHeight="1" x14ac:dyDescent="0.2">
      <c r="A503" s="8">
        <v>43983</v>
      </c>
      <c r="B503" s="9" t="s">
        <v>25</v>
      </c>
      <c r="C503" s="9">
        <v>9</v>
      </c>
      <c r="D503" s="9">
        <v>294</v>
      </c>
      <c r="E503" s="9">
        <v>224</v>
      </c>
      <c r="F503" s="9" t="str">
        <f>Table4[[#This Row],[Дата]] &amp; _xlfn.SINGLE(Table4[Территория])</f>
        <v>43983Томск</v>
      </c>
    </row>
    <row r="504" spans="1:6" ht="14.25" customHeight="1" x14ac:dyDescent="0.2">
      <c r="A504" s="8">
        <v>43983</v>
      </c>
      <c r="B504" s="9" t="s">
        <v>24</v>
      </c>
      <c r="C504" s="9">
        <v>7</v>
      </c>
      <c r="D504" s="9">
        <v>500</v>
      </c>
      <c r="E504" s="9">
        <v>418</v>
      </c>
      <c r="F504" s="9" t="str">
        <f>Table4[[#This Row],[Дата]] &amp; _xlfn.SINGLE(Table4[Территория])</f>
        <v>43983Тюмень</v>
      </c>
    </row>
    <row r="505" spans="1:6" ht="14.25" customHeight="1" x14ac:dyDescent="0.2">
      <c r="A505" s="8">
        <v>43983</v>
      </c>
      <c r="B505" s="9" t="s">
        <v>26</v>
      </c>
      <c r="C505" s="9">
        <v>6</v>
      </c>
      <c r="D505" s="9">
        <v>237</v>
      </c>
      <c r="E505" s="9">
        <v>175</v>
      </c>
      <c r="F505" s="9" t="str">
        <f>Table4[[#This Row],[Дата]] &amp; _xlfn.SINGLE(Table4[Территория])</f>
        <v>43983Уфа</v>
      </c>
    </row>
    <row r="506" spans="1:6" ht="14.25" customHeight="1" x14ac:dyDescent="0.2"/>
    <row r="507" spans="1:6" ht="14.25" customHeight="1" x14ac:dyDescent="0.2"/>
    <row r="508" spans="1:6" ht="14.25" customHeight="1" x14ac:dyDescent="0.2"/>
    <row r="509" spans="1:6" ht="14.25" customHeight="1" x14ac:dyDescent="0.2"/>
    <row r="510" spans="1:6" ht="14.25" customHeight="1" x14ac:dyDescent="0.2"/>
    <row r="511" spans="1:6" ht="14.25" customHeight="1" x14ac:dyDescent="0.2"/>
    <row r="512" spans="1:6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1B47-8983-A344-9730-FC62974ACE56}">
  <dimension ref="A1:O505"/>
  <sheetViews>
    <sheetView topLeftCell="I1" workbookViewId="0">
      <selection activeCell="O2" sqref="O2"/>
    </sheetView>
  </sheetViews>
  <sheetFormatPr baseColWidth="10" defaultRowHeight="15" x14ac:dyDescent="0.2"/>
  <cols>
    <col min="1" max="1" width="10.5" customWidth="1"/>
    <col min="2" max="4" width="22" customWidth="1"/>
    <col min="5" max="5" width="28.33203125" customWidth="1"/>
    <col min="6" max="9" width="22" customWidth="1"/>
    <col min="10" max="10" width="25.6640625" customWidth="1"/>
  </cols>
  <sheetData>
    <row r="1" spans="1:15" ht="32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7" t="s">
        <v>5</v>
      </c>
      <c r="G1" s="13" t="s">
        <v>6</v>
      </c>
      <c r="H1" s="13" t="s">
        <v>7</v>
      </c>
      <c r="I1" s="13" t="s">
        <v>8</v>
      </c>
      <c r="J1" s="10" t="s">
        <v>27</v>
      </c>
      <c r="K1" s="10" t="s">
        <v>31</v>
      </c>
      <c r="L1" s="10" t="s">
        <v>32</v>
      </c>
      <c r="M1" s="10" t="s">
        <v>34</v>
      </c>
      <c r="N1" s="10" t="s">
        <v>33</v>
      </c>
      <c r="O1" s="10" t="s">
        <v>35</v>
      </c>
    </row>
    <row r="2" spans="1:15" x14ac:dyDescent="0.2">
      <c r="A2" s="14">
        <v>43982</v>
      </c>
      <c r="B2" s="2" t="s">
        <v>9</v>
      </c>
      <c r="C2" s="2">
        <v>7944</v>
      </c>
      <c r="D2" s="2">
        <v>623971.5</v>
      </c>
      <c r="E2" s="2">
        <v>565363.01599999995</v>
      </c>
      <c r="F2" s="3">
        <v>64235.456923076919</v>
      </c>
      <c r="G2" cm="1">
        <f t="array" ref="G2">INDEX(Лист2!C:C, MATCH(1, (Лист1!A4=Лист2!A:A) * (Лист1!B4=Лист2!B:B), 0))</f>
        <v>15</v>
      </c>
      <c r="H2" cm="1">
        <f t="array" ref="H2">INDEX(Лист2!D:D, MATCH(1, (Лист1!A2=Лист2!A:A) * (Лист1!B2=Лист2!B:B), 0))</f>
        <v>441</v>
      </c>
      <c r="I2" cm="1">
        <f t="array" ref="I2">INDEX(Лист2!E:E, MATCH(1, (Лист1!A2=Лист2!A:A) * (Лист1!B2=Лист2!B:B), 0))</f>
        <v>368</v>
      </c>
      <c r="J2" t="str">
        <f>Table26[[#This Row],[Дата]] &amp; _xlfn.SINGLE(Table26[Территория])</f>
        <v>43982Самара</v>
      </c>
      <c r="K2">
        <f t="shared" ref="K2:K65" si="0">WEEKNUM(A2,2)</f>
        <v>22</v>
      </c>
      <c r="L2">
        <f>(D2-F2) / D2 * 100</f>
        <v>89.705386075633768</v>
      </c>
      <c r="M2">
        <f>Table26[[#This Row],[Товарооборот, руб]]-Table26[[#This Row],[Товарооборот в себестоимости]]</f>
        <v>58608.484000000055</v>
      </c>
      <c r="N2">
        <f t="shared" ref="N2:N65" si="1">(D2 - E2) / E2 * 100</f>
        <v>10.366522453955508</v>
      </c>
      <c r="O2">
        <f t="shared" ref="O2:O65" si="2">(D2-F2)</f>
        <v>559736.04307692312</v>
      </c>
    </row>
    <row r="3" spans="1:15" x14ac:dyDescent="0.2">
      <c r="A3" s="15">
        <v>43981</v>
      </c>
      <c r="B3" s="4" t="s">
        <v>9</v>
      </c>
      <c r="C3" s="4">
        <v>10029</v>
      </c>
      <c r="D3" s="4">
        <v>787101</v>
      </c>
      <c r="E3" s="4">
        <v>707654.63099999994</v>
      </c>
      <c r="F3" s="5">
        <v>112379.26539999999</v>
      </c>
      <c r="G3" cm="1">
        <f t="array" ref="G3">INDEX(Лист2!C:C, MATCH(1, (Лист1!A5=Лист2!A:A) * (Лист1!B5=Лист2!B:B), 0))</f>
        <v>21</v>
      </c>
      <c r="H3" cm="1">
        <f t="array" ref="H3">INDEX(Лист2!D:D, MATCH(1, (Лист1!A3=Лист2!A:A) * (Лист1!B3=Лист2!B:B), 0))</f>
        <v>490</v>
      </c>
      <c r="I3" cm="1">
        <f t="array" ref="I3">INDEX(Лист2!E:E, MATCH(1, (Лист1!A3=Лист2!A:A) * (Лист1!B3=Лист2!B:B), 0))</f>
        <v>409</v>
      </c>
      <c r="J3" t="str">
        <f>Table26[[#This Row],[Дата]] &amp; _xlfn.SINGLE(Table26[Территория])</f>
        <v>43981Самара</v>
      </c>
      <c r="K3">
        <f t="shared" si="0"/>
        <v>22</v>
      </c>
      <c r="L3">
        <f t="shared" ref="L3:L66" si="3">(D3-F3) / D3 * 100</f>
        <v>85.722383099500561</v>
      </c>
      <c r="M3">
        <f>Table26[[#This Row],[Товарооборот, руб]]-Table26[[#This Row],[Товарооборот в себестоимости]]</f>
        <v>79446.369000000064</v>
      </c>
      <c r="N3">
        <f t="shared" si="1"/>
        <v>11.226715055581975</v>
      </c>
      <c r="O3">
        <f t="shared" si="2"/>
        <v>674721.73459999997</v>
      </c>
    </row>
    <row r="4" spans="1:15" x14ac:dyDescent="0.2">
      <c r="A4" s="14">
        <v>43979</v>
      </c>
      <c r="B4" s="2" t="s">
        <v>9</v>
      </c>
      <c r="C4" s="2">
        <v>8536.5</v>
      </c>
      <c r="D4" s="2">
        <v>643944</v>
      </c>
      <c r="E4" s="2">
        <v>640961.69299999997</v>
      </c>
      <c r="F4" s="3">
        <v>61475.592307692306</v>
      </c>
      <c r="G4" cm="1">
        <f t="array" ref="G4">INDEX(Лист2!C:C, MATCH(1, (Лист1!A6=Лист2!A:A) * (Лист1!B6=Лист2!B:B), 0))</f>
        <v>21</v>
      </c>
      <c r="H4" cm="1">
        <f t="array" ref="H4">INDEX(Лист2!D:D, MATCH(1, (Лист1!A4=Лист2!A:A) * (Лист1!B4=Лист2!B:B), 0))</f>
        <v>464</v>
      </c>
      <c r="I4" cm="1">
        <f t="array" ref="I4">INDEX(Лист2!E:E, MATCH(1, (Лист1!A4=Лист2!A:A) * (Лист1!B4=Лист2!B:B), 0))</f>
        <v>390</v>
      </c>
      <c r="J4" t="str">
        <f>Table26[[#This Row],[Дата]] &amp; _xlfn.SINGLE(Table26[Территория])</f>
        <v>43979Самара</v>
      </c>
      <c r="K4">
        <f t="shared" si="0"/>
        <v>22</v>
      </c>
      <c r="L4">
        <f t="shared" si="3"/>
        <v>90.453270422941699</v>
      </c>
      <c r="M4">
        <f>Table26[[#This Row],[Товарооборот, руб]]-Table26[[#This Row],[Товарооборот в себестоимости]]</f>
        <v>2982.3070000000298</v>
      </c>
      <c r="N4">
        <f t="shared" si="1"/>
        <v>0.46528630845962737</v>
      </c>
      <c r="O4">
        <f t="shared" si="2"/>
        <v>582468.40769230772</v>
      </c>
    </row>
    <row r="5" spans="1:15" x14ac:dyDescent="0.2">
      <c r="A5" s="15">
        <v>43967</v>
      </c>
      <c r="B5" s="4" t="s">
        <v>10</v>
      </c>
      <c r="C5" s="4">
        <v>38947.5</v>
      </c>
      <c r="D5" s="4">
        <v>3395892</v>
      </c>
      <c r="E5" s="4">
        <v>2740255.2110000001</v>
      </c>
      <c r="F5" s="5">
        <v>294361.0811230769</v>
      </c>
      <c r="G5" cm="1">
        <f t="array" ref="G5">INDEX(Лист2!C:C, MATCH(1, (Лист1!A7=Лист2!A:A) * (Лист1!B7=Лист2!B:B), 0))</f>
        <v>21</v>
      </c>
      <c r="H5" cm="1">
        <f t="array" ref="H5">INDEX(Лист2!D:D, MATCH(1, (Лист1!A5=Лист2!A:A) * (Лист1!B5=Лист2!B:B), 0))</f>
        <v>2145</v>
      </c>
      <c r="I5" cm="1">
        <f t="array" ref="I5">INDEX(Лист2!E:E, MATCH(1, (Лист1!A5=Лист2!A:A) * (Лист1!B5=Лист2!B:B), 0))</f>
        <v>1947</v>
      </c>
      <c r="J5" t="str">
        <f>Table26[[#This Row],[Дата]] &amp; _xlfn.SINGLE(Table26[Территория])</f>
        <v>43967Кемерово</v>
      </c>
      <c r="K5">
        <f t="shared" si="0"/>
        <v>20</v>
      </c>
      <c r="L5">
        <f t="shared" si="3"/>
        <v>91.331847976229014</v>
      </c>
      <c r="M5">
        <f>Table26[[#This Row],[Товарооборот, руб]]-Table26[[#This Row],[Товарооборот в себестоимости]]</f>
        <v>655636.78899999987</v>
      </c>
      <c r="N5">
        <f t="shared" si="1"/>
        <v>23.926121419936599</v>
      </c>
      <c r="O5">
        <f t="shared" si="2"/>
        <v>3101530.9188769232</v>
      </c>
    </row>
    <row r="6" spans="1:15" x14ac:dyDescent="0.2">
      <c r="A6" s="14">
        <v>43970</v>
      </c>
      <c r="B6" s="2" t="s">
        <v>10</v>
      </c>
      <c r="C6" s="2">
        <v>31842</v>
      </c>
      <c r="D6" s="2">
        <v>2771116.5</v>
      </c>
      <c r="E6" s="2">
        <v>2269371.4459999995</v>
      </c>
      <c r="F6" s="3">
        <v>328803.84615384613</v>
      </c>
      <c r="G6" cm="1">
        <f t="array" ref="G6">INDEX(Лист2!C:C, MATCH(1, (Лист1!A8=Лист2!A:A) * (Лист1!B8=Лист2!B:B), 0))</f>
        <v>21</v>
      </c>
      <c r="H6" cm="1">
        <f t="array" ref="H6">INDEX(Лист2!D:D, MATCH(1, (Лист1!A6=Лист2!A:A) * (Лист1!B6=Лист2!B:B), 0))</f>
        <v>1860</v>
      </c>
      <c r="I6" cm="1">
        <f t="array" ref="I6">INDEX(Лист2!E:E, MATCH(1, (Лист1!A6=Лист2!A:A) * (Лист1!B6=Лист2!B:B), 0))</f>
        <v>1704</v>
      </c>
      <c r="J6" t="str">
        <f>Table26[[#This Row],[Дата]] &amp; _xlfn.SINGLE(Table26[Территория])</f>
        <v>43970Кемерово</v>
      </c>
      <c r="K6">
        <f t="shared" si="0"/>
        <v>21</v>
      </c>
      <c r="L6">
        <f t="shared" si="3"/>
        <v>88.134607615600217</v>
      </c>
      <c r="M6">
        <f>Table26[[#This Row],[Товарооборот, руб]]-Table26[[#This Row],[Товарооборот в себестоимости]]</f>
        <v>501745.05400000047</v>
      </c>
      <c r="N6">
        <f t="shared" si="1"/>
        <v>22.109428356665795</v>
      </c>
      <c r="O6">
        <f t="shared" si="2"/>
        <v>2442312.653846154</v>
      </c>
    </row>
    <row r="7" spans="1:15" x14ac:dyDescent="0.2">
      <c r="A7" s="15">
        <v>43968</v>
      </c>
      <c r="B7" s="4" t="s">
        <v>10</v>
      </c>
      <c r="C7" s="4">
        <v>32023.5</v>
      </c>
      <c r="D7" s="4">
        <v>2882458.5</v>
      </c>
      <c r="E7" s="4">
        <v>2290967.0389999999</v>
      </c>
      <c r="F7" s="5">
        <v>246817.75113846152</v>
      </c>
      <c r="G7" cm="1">
        <f t="array" ref="G7">INDEX(Лист2!C:C, MATCH(1, (Лист1!A9=Лист2!A:A) * (Лист1!B9=Лист2!B:B), 0))</f>
        <v>20</v>
      </c>
      <c r="H7" cm="1">
        <f t="array" ref="H7">INDEX(Лист2!D:D, MATCH(1, (Лист1!A7=Лист2!A:A) * (Лист1!B7=Лист2!B:B), 0))</f>
        <v>1874</v>
      </c>
      <c r="I7" cm="1">
        <f t="array" ref="I7">INDEX(Лист2!E:E, MATCH(1, (Лист1!A7=Лист2!A:A) * (Лист1!B7=Лист2!B:B), 0))</f>
        <v>1705</v>
      </c>
      <c r="J7" t="str">
        <f>Table26[[#This Row],[Дата]] &amp; _xlfn.SINGLE(Table26[Территория])</f>
        <v>43968Кемерово</v>
      </c>
      <c r="K7">
        <f t="shared" si="0"/>
        <v>20</v>
      </c>
      <c r="L7">
        <f t="shared" si="3"/>
        <v>91.437248753504633</v>
      </c>
      <c r="M7">
        <f>Table26[[#This Row],[Товарооборот, руб]]-Table26[[#This Row],[Товарооборот в себестоимости]]</f>
        <v>591491.46100000013</v>
      </c>
      <c r="N7">
        <f t="shared" si="1"/>
        <v>25.818418638540706</v>
      </c>
      <c r="O7">
        <f t="shared" si="2"/>
        <v>2635640.7488615382</v>
      </c>
    </row>
    <row r="8" spans="1:15" x14ac:dyDescent="0.2">
      <c r="A8" s="14">
        <v>43960</v>
      </c>
      <c r="B8" s="2" t="s">
        <v>10</v>
      </c>
      <c r="C8" s="2">
        <v>31147.5</v>
      </c>
      <c r="D8" s="2">
        <v>2831019</v>
      </c>
      <c r="E8" s="2">
        <v>2261296.2760000001</v>
      </c>
      <c r="F8" s="3">
        <v>225845</v>
      </c>
      <c r="G8" cm="1">
        <f t="array" ref="G8">INDEX(Лист2!C:C, MATCH(1, (Лист1!A10=Лист2!A:A) * (Лист1!B10=Лист2!B:B), 0))</f>
        <v>18</v>
      </c>
      <c r="H8" cm="1">
        <f t="array" ref="H8">INDEX(Лист2!D:D, MATCH(1, (Лист1!A8=Лист2!A:A) * (Лист1!B8=Лист2!B:B), 0))</f>
        <v>1735</v>
      </c>
      <c r="I8" cm="1">
        <f t="array" ref="I8">INDEX(Лист2!E:E, MATCH(1, (Лист1!A8=Лист2!A:A) * (Лист1!B8=Лист2!B:B), 0))</f>
        <v>1568</v>
      </c>
      <c r="J8" t="str">
        <f>Table26[[#This Row],[Дата]] &amp; _xlfn.SINGLE(Table26[Территория])</f>
        <v>43960Кемерово</v>
      </c>
      <c r="K8">
        <f t="shared" si="0"/>
        <v>19</v>
      </c>
      <c r="L8">
        <f t="shared" si="3"/>
        <v>92.022483777042822</v>
      </c>
      <c r="M8">
        <f>Table26[[#This Row],[Товарооборот, руб]]-Table26[[#This Row],[Товарооборот в себестоимости]]</f>
        <v>569722.72399999993</v>
      </c>
      <c r="N8">
        <f t="shared" si="1"/>
        <v>25.194519181174289</v>
      </c>
      <c r="O8">
        <f t="shared" si="2"/>
        <v>2605174</v>
      </c>
    </row>
    <row r="9" spans="1:15" x14ac:dyDescent="0.2">
      <c r="A9" s="15">
        <v>43955</v>
      </c>
      <c r="B9" s="4" t="s">
        <v>10</v>
      </c>
      <c r="C9" s="4">
        <v>25566</v>
      </c>
      <c r="D9" s="4">
        <v>2372310</v>
      </c>
      <c r="E9" s="4">
        <v>1875929.923</v>
      </c>
      <c r="F9" s="5">
        <v>280340.16570000001</v>
      </c>
      <c r="G9" cm="1">
        <f t="array" ref="G9">INDEX(Лист2!C:C, MATCH(1, (Лист1!A11=Лист2!A:A) * (Лист1!B11=Лист2!B:B), 0))</f>
        <v>18</v>
      </c>
      <c r="H9" cm="1">
        <f t="array" ref="H9">INDEX(Лист2!D:D, MATCH(1, (Лист1!A9=Лист2!A:A) * (Лист1!B9=Лист2!B:B), 0))</f>
        <v>1519</v>
      </c>
      <c r="I9" cm="1">
        <f t="array" ref="I9">INDEX(Лист2!E:E, MATCH(1, (Лист1!A9=Лист2!A:A) * (Лист1!B9=Лист2!B:B), 0))</f>
        <v>1372</v>
      </c>
      <c r="J9" t="str">
        <f>Table26[[#This Row],[Дата]] &amp; _xlfn.SINGLE(Table26[Территория])</f>
        <v>43955Кемерово</v>
      </c>
      <c r="K9">
        <f t="shared" si="0"/>
        <v>19</v>
      </c>
      <c r="L9">
        <f t="shared" si="3"/>
        <v>88.182819037141016</v>
      </c>
      <c r="M9">
        <f>Table26[[#This Row],[Товарооборот, руб]]-Table26[[#This Row],[Товарооборот в себестоимости]]</f>
        <v>496380.07700000005</v>
      </c>
      <c r="N9">
        <f t="shared" si="1"/>
        <v>26.460480794836176</v>
      </c>
      <c r="O9">
        <f t="shared" si="2"/>
        <v>2091969.8343</v>
      </c>
    </row>
    <row r="10" spans="1:15" x14ac:dyDescent="0.2">
      <c r="A10" s="14">
        <v>43950</v>
      </c>
      <c r="B10" s="2" t="s">
        <v>10</v>
      </c>
      <c r="C10" s="2">
        <v>29319</v>
      </c>
      <c r="D10" s="2">
        <v>2623480.5</v>
      </c>
      <c r="E10" s="2">
        <v>2115481.9889999996</v>
      </c>
      <c r="F10" s="3">
        <v>139204.6</v>
      </c>
      <c r="G10" cm="1">
        <f t="array" ref="G10">INDEX(Лист2!C:C, MATCH(1, (Лист1!A12=Лист2!A:A) * (Лист1!B12=Лист2!B:B), 0))</f>
        <v>20</v>
      </c>
      <c r="H10" cm="1">
        <f t="array" ref="H10">INDEX(Лист2!D:D, MATCH(1, (Лист1!A10=Лист2!A:A) * (Лист1!B10=Лист2!B:B), 0))</f>
        <v>1684</v>
      </c>
      <c r="I10" cm="1">
        <f t="array" ref="I10">INDEX(Лист2!E:E, MATCH(1, (Лист1!A10=Лист2!A:A) * (Лист1!B10=Лист2!B:B), 0))</f>
        <v>1528</v>
      </c>
      <c r="J10" t="str">
        <f>Table26[[#This Row],[Дата]] &amp; _xlfn.SINGLE(Table26[Территория])</f>
        <v>43950Кемерово</v>
      </c>
      <c r="K10">
        <f t="shared" si="0"/>
        <v>18</v>
      </c>
      <c r="L10">
        <f t="shared" si="3"/>
        <v>94.693896142929219</v>
      </c>
      <c r="M10">
        <f>Table26[[#This Row],[Товарооборот, руб]]-Table26[[#This Row],[Товарооборот в себестоимости]]</f>
        <v>507998.51100000041</v>
      </c>
      <c r="N10">
        <f t="shared" si="1"/>
        <v>24.013369702104352</v>
      </c>
      <c r="O10">
        <f t="shared" si="2"/>
        <v>2484275.9</v>
      </c>
    </row>
    <row r="11" spans="1:15" x14ac:dyDescent="0.2">
      <c r="A11" s="15">
        <v>43953</v>
      </c>
      <c r="B11" s="4" t="s">
        <v>10</v>
      </c>
      <c r="C11" s="4">
        <v>29031</v>
      </c>
      <c r="D11" s="4">
        <v>2711247</v>
      </c>
      <c r="E11" s="4">
        <v>2165434.9249999998</v>
      </c>
      <c r="F11" s="5">
        <v>185484.16923076924</v>
      </c>
      <c r="G11" cm="1">
        <f t="array" ref="G11">INDEX(Лист2!C:C, MATCH(1, (Лист1!A13=Лист2!A:A) * (Лист1!B13=Лист2!B:B), 0))</f>
        <v>18</v>
      </c>
      <c r="H11" cm="1">
        <f t="array" ref="H11">INDEX(Лист2!D:D, MATCH(1, (Лист1!A11=Лист2!A:A) * (Лист1!B11=Лист2!B:B), 0))</f>
        <v>1708</v>
      </c>
      <c r="I11" cm="1">
        <f t="array" ref="I11">INDEX(Лист2!E:E, MATCH(1, (Лист1!A11=Лист2!A:A) * (Лист1!B11=Лист2!B:B), 0))</f>
        <v>1534</v>
      </c>
      <c r="J11" t="str">
        <f>Table26[[#This Row],[Дата]] &amp; _xlfn.SINGLE(Table26[Территория])</f>
        <v>43953Кемерово</v>
      </c>
      <c r="K11">
        <f t="shared" si="0"/>
        <v>18</v>
      </c>
      <c r="L11">
        <f t="shared" si="3"/>
        <v>93.158713712517908</v>
      </c>
      <c r="M11">
        <f>Table26[[#This Row],[Товарооборот, руб]]-Table26[[#This Row],[Товарооборот в себестоимости]]</f>
        <v>545812.07500000019</v>
      </c>
      <c r="N11">
        <f t="shared" si="1"/>
        <v>25.205655856871349</v>
      </c>
      <c r="O11">
        <f t="shared" si="2"/>
        <v>2525762.8307692306</v>
      </c>
    </row>
    <row r="12" spans="1:15" x14ac:dyDescent="0.2">
      <c r="A12" s="14">
        <v>43977</v>
      </c>
      <c r="B12" s="2" t="s">
        <v>10</v>
      </c>
      <c r="C12" s="2">
        <v>33423</v>
      </c>
      <c r="D12" s="2">
        <v>2970330</v>
      </c>
      <c r="E12" s="2">
        <v>2395998.3769999999</v>
      </c>
      <c r="F12" s="3">
        <v>259067.63954615386</v>
      </c>
      <c r="G12" cm="1">
        <f t="array" ref="G12">INDEX(Лист2!C:C, MATCH(1, (Лист1!A14=Лист2!A:A) * (Лист1!B14=Лист2!B:B), 0))</f>
        <v>21</v>
      </c>
      <c r="H12" cm="1">
        <f t="array" ref="H12">INDEX(Лист2!D:D, MATCH(1, (Лист1!A12=Лист2!A:A) * (Лист1!B12=Лист2!B:B), 0))</f>
        <v>2044</v>
      </c>
      <c r="I12" cm="1">
        <f t="array" ref="I12">INDEX(Лист2!E:E, MATCH(1, (Лист1!A12=Лист2!A:A) * (Лист1!B12=Лист2!B:B), 0))</f>
        <v>1863</v>
      </c>
      <c r="J12" t="str">
        <f>Table26[[#This Row],[Дата]] &amp; _xlfn.SINGLE(Table26[Территория])</f>
        <v>43977Кемерово</v>
      </c>
      <c r="K12">
        <f t="shared" si="0"/>
        <v>22</v>
      </c>
      <c r="L12">
        <f t="shared" si="3"/>
        <v>91.278152947781749</v>
      </c>
      <c r="M12">
        <f>Table26[[#This Row],[Товарооборот, руб]]-Table26[[#This Row],[Товарооборот в себестоимости]]</f>
        <v>574331.62300000014</v>
      </c>
      <c r="N12">
        <f t="shared" si="1"/>
        <v>23.970451253773959</v>
      </c>
      <c r="O12">
        <f t="shared" si="2"/>
        <v>2711262.3604538459</v>
      </c>
    </row>
    <row r="13" spans="1:15" x14ac:dyDescent="0.2">
      <c r="A13" s="15">
        <v>43952</v>
      </c>
      <c r="B13" s="4" t="s">
        <v>10</v>
      </c>
      <c r="C13" s="4">
        <v>32487</v>
      </c>
      <c r="D13" s="4">
        <v>3031254</v>
      </c>
      <c r="E13" s="4">
        <v>2397503.37</v>
      </c>
      <c r="F13" s="5">
        <v>232079.84750769229</v>
      </c>
      <c r="G13" cm="1">
        <f t="array" ref="G13">INDEX(Лист2!C:C, MATCH(1, (Лист1!A15=Лист2!A:A) * (Лист1!B15=Лист2!B:B), 0))</f>
        <v>21</v>
      </c>
      <c r="H13" cm="1">
        <f t="array" ref="H13">INDEX(Лист2!D:D, MATCH(1, (Лист1!A13=Лист2!A:A) * (Лист1!B13=Лист2!B:B), 0))</f>
        <v>1826</v>
      </c>
      <c r="I13" cm="1">
        <f t="array" ref="I13">INDEX(Лист2!E:E, MATCH(1, (Лист1!A13=Лист2!A:A) * (Лист1!B13=Лист2!B:B), 0))</f>
        <v>1633</v>
      </c>
      <c r="J13" t="str">
        <f>Table26[[#This Row],[Дата]] &amp; _xlfn.SINGLE(Table26[Территория])</f>
        <v>43952Кемерово</v>
      </c>
      <c r="K13">
        <f t="shared" si="0"/>
        <v>18</v>
      </c>
      <c r="L13">
        <f t="shared" si="3"/>
        <v>92.343767711063066</v>
      </c>
      <c r="M13">
        <f>Table26[[#This Row],[Товарооборот, руб]]-Table26[[#This Row],[Товарооборот в себестоимости]]</f>
        <v>633750.62999999989</v>
      </c>
      <c r="N13">
        <f t="shared" si="1"/>
        <v>26.433774314152469</v>
      </c>
      <c r="O13">
        <f t="shared" si="2"/>
        <v>2799174.1524923076</v>
      </c>
    </row>
    <row r="14" spans="1:15" x14ac:dyDescent="0.2">
      <c r="A14" s="14">
        <v>43963</v>
      </c>
      <c r="B14" s="2" t="s">
        <v>10</v>
      </c>
      <c r="C14" s="2">
        <v>28219.5</v>
      </c>
      <c r="D14" s="2">
        <v>2595778.5</v>
      </c>
      <c r="E14" s="2">
        <v>2050101.9780000001</v>
      </c>
      <c r="F14" s="3">
        <v>309760.33573076921</v>
      </c>
      <c r="G14" cm="1">
        <f t="array" ref="G14">INDEX(Лист2!C:C, MATCH(1, (Лист1!A16=Лист2!A:A) * (Лист1!B16=Лист2!B:B), 0))</f>
        <v>21</v>
      </c>
      <c r="H14" cm="1">
        <f t="array" ref="H14">INDEX(Лист2!D:D, MATCH(1, (Лист1!A14=Лист2!A:A) * (Лист1!B14=Лист2!B:B), 0))</f>
        <v>1656</v>
      </c>
      <c r="I14" cm="1">
        <f t="array" ref="I14">INDEX(Лист2!E:E, MATCH(1, (Лист1!A14=Лист2!A:A) * (Лист1!B14=Лист2!B:B), 0))</f>
        <v>1516</v>
      </c>
      <c r="J14" t="str">
        <f>Table26[[#This Row],[Дата]] &amp; _xlfn.SINGLE(Table26[Территория])</f>
        <v>43963Кемерово</v>
      </c>
      <c r="K14">
        <f t="shared" si="0"/>
        <v>20</v>
      </c>
      <c r="L14">
        <f t="shared" si="3"/>
        <v>88.066765491324887</v>
      </c>
      <c r="M14">
        <f>Table26[[#This Row],[Товарооборот, руб]]-Table26[[#This Row],[Товарооборот в себестоимости]]</f>
        <v>545676.52199999988</v>
      </c>
      <c r="N14">
        <f t="shared" si="1"/>
        <v>26.617042852294631</v>
      </c>
      <c r="O14">
        <f t="shared" si="2"/>
        <v>2286018.1642692308</v>
      </c>
    </row>
    <row r="15" spans="1:15" x14ac:dyDescent="0.2">
      <c r="A15" s="15">
        <v>43972</v>
      </c>
      <c r="B15" s="4" t="s">
        <v>10</v>
      </c>
      <c r="C15" s="4">
        <v>31272</v>
      </c>
      <c r="D15" s="4">
        <v>2744382</v>
      </c>
      <c r="E15" s="4">
        <v>2257728.2139999997</v>
      </c>
      <c r="F15" s="5">
        <v>301623.79230769229</v>
      </c>
      <c r="G15" cm="1">
        <f t="array" ref="G15">INDEX(Лист2!C:C, MATCH(1, (Лист1!A17=Лист2!A:A) * (Лист1!B17=Лист2!B:B), 0))</f>
        <v>20</v>
      </c>
      <c r="H15" cm="1">
        <f t="array" ref="H15">INDEX(Лист2!D:D, MATCH(1, (Лист1!A15=Лист2!A:A) * (Лист1!B15=Лист2!B:B), 0))</f>
        <v>1787</v>
      </c>
      <c r="I15" cm="1">
        <f t="array" ref="I15">INDEX(Лист2!E:E, MATCH(1, (Лист1!A15=Лист2!A:A) * (Лист1!B15=Лист2!B:B), 0))</f>
        <v>1626</v>
      </c>
      <c r="J15" t="str">
        <f>Table26[[#This Row],[Дата]] &amp; _xlfn.SINGLE(Table26[Территория])</f>
        <v>43972Кемерово</v>
      </c>
      <c r="K15">
        <f t="shared" si="0"/>
        <v>21</v>
      </c>
      <c r="L15">
        <f t="shared" si="3"/>
        <v>89.009409320288057</v>
      </c>
      <c r="M15">
        <f>Table26[[#This Row],[Товарооборот, руб]]-Table26[[#This Row],[Товарооборот в себестоимости]]</f>
        <v>486653.78600000031</v>
      </c>
      <c r="N15">
        <f t="shared" si="1"/>
        <v>21.555020794013092</v>
      </c>
      <c r="O15">
        <f t="shared" si="2"/>
        <v>2442758.2076923079</v>
      </c>
    </row>
    <row r="16" spans="1:15" x14ac:dyDescent="0.2">
      <c r="A16" s="14">
        <v>43971</v>
      </c>
      <c r="B16" s="2" t="s">
        <v>10</v>
      </c>
      <c r="C16" s="2">
        <v>34077</v>
      </c>
      <c r="D16" s="2">
        <v>2929330.5</v>
      </c>
      <c r="E16" s="2">
        <v>2389543.5279999999</v>
      </c>
      <c r="F16" s="3">
        <v>459604.90796153841</v>
      </c>
      <c r="G16" cm="1">
        <f t="array" ref="G16">INDEX(Лист2!C:C, MATCH(1, (Лист1!A18=Лист2!A:A) * (Лист1!B18=Лист2!B:B), 0))</f>
        <v>18</v>
      </c>
      <c r="H16" cm="1">
        <f t="array" ref="H16">INDEX(Лист2!D:D, MATCH(1, (Лист1!A16=Лист2!A:A) * (Лист1!B16=Лист2!B:B), 0))</f>
        <v>1921</v>
      </c>
      <c r="I16" cm="1">
        <f t="array" ref="I16">INDEX(Лист2!E:E, MATCH(1, (Лист1!A16=Лист2!A:A) * (Лист1!B16=Лист2!B:B), 0))</f>
        <v>1767</v>
      </c>
      <c r="J16" t="str">
        <f>Table26[[#This Row],[Дата]] &amp; _xlfn.SINGLE(Table26[Территория])</f>
        <v>43971Кемерово</v>
      </c>
      <c r="K16">
        <f t="shared" si="0"/>
        <v>21</v>
      </c>
      <c r="L16">
        <f t="shared" si="3"/>
        <v>84.310240583589362</v>
      </c>
      <c r="M16">
        <f>Table26[[#This Row],[Товарооборот, руб]]-Table26[[#This Row],[Товарооборот в себестоимости]]</f>
        <v>539786.97200000007</v>
      </c>
      <c r="N16">
        <f t="shared" si="1"/>
        <v>22.589543386631295</v>
      </c>
      <c r="O16">
        <f t="shared" si="2"/>
        <v>2469725.5920384615</v>
      </c>
    </row>
    <row r="17" spans="1:15" x14ac:dyDescent="0.2">
      <c r="A17" s="15">
        <v>43956</v>
      </c>
      <c r="B17" s="4" t="s">
        <v>10</v>
      </c>
      <c r="C17" s="4">
        <v>31566</v>
      </c>
      <c r="D17" s="4">
        <v>2906763</v>
      </c>
      <c r="E17" s="4">
        <v>2323003.267</v>
      </c>
      <c r="F17" s="5">
        <v>287619.52953846153</v>
      </c>
      <c r="G17" cm="1">
        <f t="array" ref="G17">INDEX(Лист2!C:C, MATCH(1, (Лист1!A19=Лист2!A:A) * (Лист1!B19=Лист2!B:B), 0))</f>
        <v>21</v>
      </c>
      <c r="H17" cm="1">
        <f t="array" ref="H17">INDEX(Лист2!D:D, MATCH(1, (Лист1!A17=Лист2!A:A) * (Лист1!B17=Лист2!B:B), 0))</f>
        <v>1773</v>
      </c>
      <c r="I17" cm="1">
        <f t="array" ref="I17">INDEX(Лист2!E:E, MATCH(1, (Лист1!A17=Лист2!A:A) * (Лист1!B17=Лист2!B:B), 0))</f>
        <v>1604</v>
      </c>
      <c r="J17" t="str">
        <f>Table26[[#This Row],[Дата]] &amp; _xlfn.SINGLE(Table26[Территория])</f>
        <v>43956Кемерово</v>
      </c>
      <c r="K17">
        <f t="shared" si="0"/>
        <v>19</v>
      </c>
      <c r="L17">
        <f t="shared" si="3"/>
        <v>90.105160636128176</v>
      </c>
      <c r="M17">
        <f>Table26[[#This Row],[Товарооборот, руб]]-Table26[[#This Row],[Товарооборот в себестоимости]]</f>
        <v>583759.73300000001</v>
      </c>
      <c r="N17">
        <f t="shared" si="1"/>
        <v>25.12952699175003</v>
      </c>
      <c r="O17">
        <f t="shared" si="2"/>
        <v>2619143.4704615385</v>
      </c>
    </row>
    <row r="18" spans="1:15" x14ac:dyDescent="0.2">
      <c r="A18" s="14">
        <v>43949</v>
      </c>
      <c r="B18" s="2" t="s">
        <v>10</v>
      </c>
      <c r="C18" s="2">
        <v>26940</v>
      </c>
      <c r="D18" s="2">
        <v>2411587.5</v>
      </c>
      <c r="E18" s="2">
        <v>1931011.4870000002</v>
      </c>
      <c r="F18" s="3">
        <v>149032.79178461537</v>
      </c>
      <c r="G18" cm="1">
        <f t="array" ref="G18">INDEX(Лист2!C:C, MATCH(1, (Лист1!A20=Лист2!A:A) * (Лист1!B20=Лист2!B:B), 0))</f>
        <v>20</v>
      </c>
      <c r="H18" cm="1">
        <f t="array" ref="H18">INDEX(Лист2!D:D, MATCH(1, (Лист1!A18=Лист2!A:A) * (Лист1!B18=Лист2!B:B), 0))</f>
        <v>1539</v>
      </c>
      <c r="I18" cm="1">
        <f t="array" ref="I18">INDEX(Лист2!E:E, MATCH(1, (Лист1!A18=Лист2!A:A) * (Лист1!B18=Лист2!B:B), 0))</f>
        <v>1404</v>
      </c>
      <c r="J18" t="str">
        <f>Table26[[#This Row],[Дата]] &amp; _xlfn.SINGLE(Table26[Территория])</f>
        <v>43949Кемерово</v>
      </c>
      <c r="K18">
        <f t="shared" si="0"/>
        <v>18</v>
      </c>
      <c r="L18">
        <f t="shared" si="3"/>
        <v>93.820137490984052</v>
      </c>
      <c r="M18">
        <f>Table26[[#This Row],[Товарооборот, руб]]-Table26[[#This Row],[Товарооборот в себестоимости]]</f>
        <v>480576.0129999998</v>
      </c>
      <c r="N18">
        <f t="shared" si="1"/>
        <v>24.887268472266719</v>
      </c>
      <c r="O18">
        <f t="shared" si="2"/>
        <v>2262554.7082153847</v>
      </c>
    </row>
    <row r="19" spans="1:15" x14ac:dyDescent="0.2">
      <c r="A19" s="15">
        <v>43964</v>
      </c>
      <c r="B19" s="4" t="s">
        <v>10</v>
      </c>
      <c r="C19" s="4">
        <v>29241</v>
      </c>
      <c r="D19" s="4">
        <v>2629782</v>
      </c>
      <c r="E19" s="4">
        <v>2071714.7239999999</v>
      </c>
      <c r="F19" s="5">
        <v>361201.8010384615</v>
      </c>
      <c r="G19" cm="1">
        <f t="array" ref="G19">INDEX(Лист2!C:C, MATCH(1, (Лист1!A21=Лист2!A:A) * (Лист1!B21=Лист2!B:B), 0))</f>
        <v>20</v>
      </c>
      <c r="H19" cm="1">
        <f t="array" ref="H19">INDEX(Лист2!D:D, MATCH(1, (Лист1!A19=Лист2!A:A) * (Лист1!B19=Лист2!B:B), 0))</f>
        <v>1698</v>
      </c>
      <c r="I19" cm="1">
        <f t="array" ref="I19">INDEX(Лист2!E:E, MATCH(1, (Лист1!A19=Лист2!A:A) * (Лист1!B19=Лист2!B:B), 0))</f>
        <v>1554</v>
      </c>
      <c r="J19" t="str">
        <f>Table26[[#This Row],[Дата]] &amp; _xlfn.SINGLE(Table26[Территория])</f>
        <v>43964Кемерово</v>
      </c>
      <c r="K19">
        <f t="shared" si="0"/>
        <v>20</v>
      </c>
      <c r="L19">
        <f t="shared" si="3"/>
        <v>86.264952720854353</v>
      </c>
      <c r="M19">
        <f>Table26[[#This Row],[Товарооборот, руб]]-Table26[[#This Row],[Товарооборот в себестоимости]]</f>
        <v>558067.27600000007</v>
      </c>
      <c r="N19">
        <f t="shared" si="1"/>
        <v>26.937457630387534</v>
      </c>
      <c r="O19">
        <f t="shared" si="2"/>
        <v>2268580.1989615383</v>
      </c>
    </row>
    <row r="20" spans="1:15" x14ac:dyDescent="0.2">
      <c r="A20" s="14">
        <v>43954</v>
      </c>
      <c r="B20" s="2" t="s">
        <v>10</v>
      </c>
      <c r="C20" s="2">
        <v>26082</v>
      </c>
      <c r="D20" s="2">
        <v>2434914</v>
      </c>
      <c r="E20" s="2">
        <v>1925475.1139999998</v>
      </c>
      <c r="F20" s="3">
        <v>247646.60936153846</v>
      </c>
      <c r="G20" cm="1">
        <f t="array" ref="G20">INDEX(Лист2!C:C, MATCH(1, (Лист1!A22=Лист2!A:A) * (Лист1!B22=Лист2!B:B), 0))</f>
        <v>21</v>
      </c>
      <c r="H20" cm="1">
        <f t="array" ref="H20">INDEX(Лист2!D:D, MATCH(1, (Лист1!A20=Лист2!A:A) * (Лист1!B20=Лист2!B:B), 0))</f>
        <v>1520</v>
      </c>
      <c r="I20" cm="1">
        <f t="array" ref="I20">INDEX(Лист2!E:E, MATCH(1, (Лист1!A20=Лист2!A:A) * (Лист1!B20=Лист2!B:B), 0))</f>
        <v>1373</v>
      </c>
      <c r="J20" t="str">
        <f>Table26[[#This Row],[Дата]] &amp; _xlfn.SINGLE(Table26[Территория])</f>
        <v>43954Кемерово</v>
      </c>
      <c r="K20">
        <f t="shared" si="0"/>
        <v>18</v>
      </c>
      <c r="L20">
        <f t="shared" si="3"/>
        <v>89.829348824577025</v>
      </c>
      <c r="M20">
        <f>Table26[[#This Row],[Товарооборот, руб]]-Table26[[#This Row],[Товарооборот в себестоимости]]</f>
        <v>509438.88600000017</v>
      </c>
      <c r="N20">
        <f t="shared" si="1"/>
        <v>26.457827592572052</v>
      </c>
      <c r="O20">
        <f t="shared" si="2"/>
        <v>2187267.3906384613</v>
      </c>
    </row>
    <row r="21" spans="1:15" x14ac:dyDescent="0.2">
      <c r="A21" s="15">
        <v>43957</v>
      </c>
      <c r="B21" s="4" t="s">
        <v>10</v>
      </c>
      <c r="C21" s="4">
        <v>32511</v>
      </c>
      <c r="D21" s="4">
        <v>2938623</v>
      </c>
      <c r="E21" s="4">
        <v>2406562.0579999997</v>
      </c>
      <c r="F21" s="5">
        <v>306098.4769230769</v>
      </c>
      <c r="G21" cm="1">
        <f t="array" ref="G21">INDEX(Лист2!C:C, MATCH(1, (Лист1!A23=Лист2!A:A) * (Лист1!B23=Лист2!B:B), 0))</f>
        <v>20</v>
      </c>
      <c r="H21" cm="1">
        <f t="array" ref="H21">INDEX(Лист2!D:D, MATCH(1, (Лист1!A21=Лист2!A:A) * (Лист1!B21=Лист2!B:B), 0))</f>
        <v>1784</v>
      </c>
      <c r="I21" cm="1">
        <f t="array" ref="I21">INDEX(Лист2!E:E, MATCH(1, (Лист1!A21=Лист2!A:A) * (Лист1!B21=Лист2!B:B), 0))</f>
        <v>1632</v>
      </c>
      <c r="J21" t="str">
        <f>Table26[[#This Row],[Дата]] &amp; _xlfn.SINGLE(Table26[Территория])</f>
        <v>43957Кемерово</v>
      </c>
      <c r="K21">
        <f t="shared" si="0"/>
        <v>19</v>
      </c>
      <c r="L21">
        <f t="shared" si="3"/>
        <v>89.583608481827142</v>
      </c>
      <c r="M21">
        <f>Table26[[#This Row],[Товарооборот, руб]]-Table26[[#This Row],[Товарооборот в себестоимости]]</f>
        <v>532060.94200000027</v>
      </c>
      <c r="N21">
        <f t="shared" si="1"/>
        <v>22.108756357697064</v>
      </c>
      <c r="O21">
        <f t="shared" si="2"/>
        <v>2632524.5230769231</v>
      </c>
    </row>
    <row r="22" spans="1:15" x14ac:dyDescent="0.2">
      <c r="A22" s="14">
        <v>43974</v>
      </c>
      <c r="B22" s="2" t="s">
        <v>10</v>
      </c>
      <c r="C22" s="2">
        <v>42703.5</v>
      </c>
      <c r="D22" s="2">
        <v>3628726.5</v>
      </c>
      <c r="E22" s="2">
        <v>3056063.7349999999</v>
      </c>
      <c r="F22" s="3">
        <v>223670.01693846151</v>
      </c>
      <c r="G22" cm="1">
        <f t="array" ref="G22">INDEX(Лист2!C:C, MATCH(1, (Лист1!A24=Лист2!A:A) * (Лист1!B24=Лист2!B:B), 0))</f>
        <v>19</v>
      </c>
      <c r="H22" cm="1">
        <f t="array" ref="H22">INDEX(Лист2!D:D, MATCH(1, (Лист1!A22=Лист2!A:A) * (Лист1!B22=Лист2!B:B), 0))</f>
        <v>2340</v>
      </c>
      <c r="I22" cm="1">
        <f t="array" ref="I22">INDEX(Лист2!E:E, MATCH(1, (Лист1!A22=Лист2!A:A) * (Лист1!B22=Лист2!B:B), 0))</f>
        <v>2146</v>
      </c>
      <c r="J22" t="str">
        <f>Table26[[#This Row],[Дата]] &amp; _xlfn.SINGLE(Table26[Территория])</f>
        <v>43974Кемерово</v>
      </c>
      <c r="K22">
        <f t="shared" si="0"/>
        <v>21</v>
      </c>
      <c r="L22">
        <f t="shared" si="3"/>
        <v>93.836129095470227</v>
      </c>
      <c r="M22">
        <f>Table26[[#This Row],[Товарооборот, руб]]-Table26[[#This Row],[Товарооборот в себестоимости]]</f>
        <v>572662.76500000013</v>
      </c>
      <c r="N22">
        <f t="shared" si="1"/>
        <v>18.738574017338031</v>
      </c>
      <c r="O22">
        <f t="shared" si="2"/>
        <v>3405056.4830615385</v>
      </c>
    </row>
    <row r="23" spans="1:15" x14ac:dyDescent="0.2">
      <c r="A23" s="15">
        <v>43976</v>
      </c>
      <c r="B23" s="4" t="s">
        <v>10</v>
      </c>
      <c r="C23" s="4">
        <v>35592</v>
      </c>
      <c r="D23" s="4">
        <v>3176580</v>
      </c>
      <c r="E23" s="4">
        <v>2540760.0409999997</v>
      </c>
      <c r="F23" s="5">
        <v>351098.05384615384</v>
      </c>
      <c r="G23" cm="1">
        <f t="array" ref="G23">INDEX(Лист2!C:C, MATCH(1, (Лист1!A25=Лист2!A:A) * (Лист1!B25=Лист2!B:B), 0))</f>
        <v>21</v>
      </c>
      <c r="H23" cm="1">
        <f t="array" ref="H23">INDEX(Лист2!D:D, MATCH(1, (Лист1!A23=Лист2!A:A) * (Лист1!B23=Лист2!B:B), 0))</f>
        <v>2087</v>
      </c>
      <c r="I23" cm="1">
        <f t="array" ref="I23">INDEX(Лист2!E:E, MATCH(1, (Лист1!A23=Лист2!A:A) * (Лист1!B23=Лист2!B:B), 0))</f>
        <v>1914</v>
      </c>
      <c r="J23" t="str">
        <f>Table26[[#This Row],[Дата]] &amp; _xlfn.SINGLE(Table26[Территория])</f>
        <v>43976Кемерово</v>
      </c>
      <c r="K23">
        <f t="shared" si="0"/>
        <v>22</v>
      </c>
      <c r="L23">
        <f t="shared" si="3"/>
        <v>88.947293823981951</v>
      </c>
      <c r="M23">
        <f>Table26[[#This Row],[Товарооборот, руб]]-Table26[[#This Row],[Товарооборот в себестоимости]]</f>
        <v>635819.95900000026</v>
      </c>
      <c r="N23">
        <f t="shared" si="1"/>
        <v>25.024793712898301</v>
      </c>
      <c r="O23">
        <f t="shared" si="2"/>
        <v>2825481.9461538461</v>
      </c>
    </row>
    <row r="24" spans="1:15" x14ac:dyDescent="0.2">
      <c r="A24" s="14">
        <v>43951</v>
      </c>
      <c r="B24" s="2" t="s">
        <v>10</v>
      </c>
      <c r="C24" s="2">
        <v>30445.5</v>
      </c>
      <c r="D24" s="2">
        <v>2817196.5</v>
      </c>
      <c r="E24" s="2">
        <v>2244503.1999999997</v>
      </c>
      <c r="F24" s="3">
        <v>203231.46096923074</v>
      </c>
      <c r="G24" cm="1">
        <f t="array" ref="G24">INDEX(Лист2!C:C, MATCH(1, (Лист1!A26=Лист2!A:A) * (Лист1!B26=Лист2!B:B), 0))</f>
        <v>21</v>
      </c>
      <c r="H24" cm="1">
        <f t="array" ref="H24">INDEX(Лист2!D:D, MATCH(1, (Лист1!A24=Лист2!A:A) * (Лист1!B24=Лист2!B:B), 0))</f>
        <v>1712</v>
      </c>
      <c r="I24" cm="1">
        <f t="array" ref="I24">INDEX(Лист2!E:E, MATCH(1, (Лист1!A24=Лист2!A:A) * (Лист1!B24=Лист2!B:B), 0))</f>
        <v>1552</v>
      </c>
      <c r="J24" t="str">
        <f>Table26[[#This Row],[Дата]] &amp; _xlfn.SINGLE(Table26[Территория])</f>
        <v>43951Кемерово</v>
      </c>
      <c r="K24">
        <f t="shared" si="0"/>
        <v>18</v>
      </c>
      <c r="L24">
        <f t="shared" si="3"/>
        <v>92.786038852127263</v>
      </c>
      <c r="M24">
        <f>Table26[[#This Row],[Товарооборот, руб]]-Table26[[#This Row],[Товарооборот в себестоимости]]</f>
        <v>572693.30000000028</v>
      </c>
      <c r="N24">
        <f t="shared" si="1"/>
        <v>25.515370171893732</v>
      </c>
      <c r="O24">
        <f t="shared" si="2"/>
        <v>2613965.0390307694</v>
      </c>
    </row>
    <row r="25" spans="1:15" x14ac:dyDescent="0.2">
      <c r="A25" s="15">
        <v>43961</v>
      </c>
      <c r="B25" s="4" t="s">
        <v>10</v>
      </c>
      <c r="C25" s="4">
        <v>36619.5</v>
      </c>
      <c r="D25" s="4">
        <v>3312967.5</v>
      </c>
      <c r="E25" s="4">
        <v>2647972.3429999999</v>
      </c>
      <c r="F25" s="5">
        <v>371661.65384615387</v>
      </c>
      <c r="G25" cm="1">
        <f t="array" ref="G25">INDEX(Лист2!C:C, MATCH(1, (Лист1!A27=Лист2!A:A) * (Лист1!B27=Лист2!B:B), 0))</f>
        <v>21</v>
      </c>
      <c r="H25" cm="1">
        <f t="array" ref="H25">INDEX(Лист2!D:D, MATCH(1, (Лист1!A25=Лист2!A:A) * (Лист1!B25=Лист2!B:B), 0))</f>
        <v>2016</v>
      </c>
      <c r="I25" cm="1">
        <f t="array" ref="I25">INDEX(Лист2!E:E, MATCH(1, (Лист1!A25=Лист2!A:A) * (Лист1!B25=Лист2!B:B), 0))</f>
        <v>1846</v>
      </c>
      <c r="J25" t="str">
        <f>Table26[[#This Row],[Дата]] &amp; _xlfn.SINGLE(Table26[Территория])</f>
        <v>43961Кемерово</v>
      </c>
      <c r="K25">
        <f t="shared" si="0"/>
        <v>19</v>
      </c>
      <c r="L25">
        <f t="shared" si="3"/>
        <v>88.781608819097869</v>
      </c>
      <c r="M25">
        <f>Table26[[#This Row],[Товарооборот, руб]]-Table26[[#This Row],[Товарооборот в себестоимости]]</f>
        <v>664995.15700000012</v>
      </c>
      <c r="N25">
        <f t="shared" si="1"/>
        <v>25.113372454887461</v>
      </c>
      <c r="O25">
        <f t="shared" si="2"/>
        <v>2941305.846153846</v>
      </c>
    </row>
    <row r="26" spans="1:15" x14ac:dyDescent="0.2">
      <c r="A26" s="14">
        <v>43959</v>
      </c>
      <c r="B26" s="2" t="s">
        <v>10</v>
      </c>
      <c r="C26" s="2">
        <v>29409</v>
      </c>
      <c r="D26" s="2">
        <v>2645160</v>
      </c>
      <c r="E26" s="2">
        <v>2133443.3049999997</v>
      </c>
      <c r="F26" s="3">
        <v>355537.44449230767</v>
      </c>
      <c r="G26" cm="1">
        <f t="array" ref="G26">INDEX(Лист2!C:C, MATCH(1, (Лист1!A28=Лист2!A:A) * (Лист1!B28=Лист2!B:B), 0))</f>
        <v>20</v>
      </c>
      <c r="H26" cm="1">
        <f t="array" ref="H26">INDEX(Лист2!D:D, MATCH(1, (Лист1!A26=Лист2!A:A) * (Лист1!B26=Лист2!B:B), 0))</f>
        <v>1646</v>
      </c>
      <c r="I26" cm="1">
        <f t="array" ref="I26">INDEX(Лист2!E:E, MATCH(1, (Лист1!A26=Лист2!A:A) * (Лист1!B26=Лист2!B:B), 0))</f>
        <v>1492</v>
      </c>
      <c r="J26" t="str">
        <f>Table26[[#This Row],[Дата]] &amp; _xlfn.SINGLE(Table26[Территория])</f>
        <v>43959Кемерово</v>
      </c>
      <c r="K26">
        <f t="shared" si="0"/>
        <v>19</v>
      </c>
      <c r="L26">
        <f t="shared" si="3"/>
        <v>86.55894371258043</v>
      </c>
      <c r="M26">
        <f>Table26[[#This Row],[Товарооборот, руб]]-Table26[[#This Row],[Товарооборот в себестоимости]]</f>
        <v>511716.6950000003</v>
      </c>
      <c r="N26">
        <f t="shared" si="1"/>
        <v>23.98548364518177</v>
      </c>
      <c r="O26">
        <f t="shared" si="2"/>
        <v>2289622.5555076925</v>
      </c>
    </row>
    <row r="27" spans="1:15" x14ac:dyDescent="0.2">
      <c r="A27" s="15">
        <v>43958</v>
      </c>
      <c r="B27" s="4" t="s">
        <v>10</v>
      </c>
      <c r="C27" s="4">
        <v>27018</v>
      </c>
      <c r="D27" s="4">
        <v>2472213</v>
      </c>
      <c r="E27" s="4">
        <v>2000889.9870000002</v>
      </c>
      <c r="F27" s="5">
        <v>283287.86923076923</v>
      </c>
      <c r="G27" cm="1">
        <f t="array" ref="G27">INDEX(Лист2!C:C, MATCH(1, (Лист1!A29=Лист2!A:A) * (Лист1!B29=Лист2!B:B), 0))</f>
        <v>21</v>
      </c>
      <c r="H27" cm="1">
        <f t="array" ref="H27">INDEX(Лист2!D:D, MATCH(1, (Лист1!A27=Лист2!A:A) * (Лист1!B27=Лист2!B:B), 0))</f>
        <v>1542</v>
      </c>
      <c r="I27" cm="1">
        <f t="array" ref="I27">INDEX(Лист2!E:E, MATCH(1, (Лист1!A27=Лист2!A:A) * (Лист1!B27=Лист2!B:B), 0))</f>
        <v>1405</v>
      </c>
      <c r="J27" t="str">
        <f>Table26[[#This Row],[Дата]] &amp; _xlfn.SINGLE(Table26[Территория])</f>
        <v>43958Кемерово</v>
      </c>
      <c r="K27">
        <f t="shared" si="0"/>
        <v>19</v>
      </c>
      <c r="L27">
        <f t="shared" si="3"/>
        <v>88.541122094626587</v>
      </c>
      <c r="M27">
        <f>Table26[[#This Row],[Товарооборот, руб]]-Table26[[#This Row],[Товарооборот в себестоимости]]</f>
        <v>471323.0129999998</v>
      </c>
      <c r="N27">
        <f t="shared" si="1"/>
        <v>23.555668530615709</v>
      </c>
      <c r="O27">
        <f t="shared" si="2"/>
        <v>2188925.1307692309</v>
      </c>
    </row>
    <row r="28" spans="1:15" x14ac:dyDescent="0.2">
      <c r="A28" s="14">
        <v>43975</v>
      </c>
      <c r="B28" s="2" t="s">
        <v>10</v>
      </c>
      <c r="C28" s="2">
        <v>34303.5</v>
      </c>
      <c r="D28" s="2">
        <v>2924746.5</v>
      </c>
      <c r="E28" s="2">
        <v>2399312.9350000001</v>
      </c>
      <c r="F28" s="3">
        <v>282325.24615384615</v>
      </c>
      <c r="G28" cm="1">
        <f t="array" ref="G28">INDEX(Лист2!C:C, MATCH(1, (Лист1!A30=Лист2!A:A) * (Лист1!B30=Лист2!B:B), 0))</f>
        <v>20</v>
      </c>
      <c r="H28" cm="1">
        <f t="array" ref="H28">INDEX(Лист2!D:D, MATCH(1, (Лист1!A28=Лист2!A:A) * (Лист1!B28=Лист2!B:B), 0))</f>
        <v>1999</v>
      </c>
      <c r="I28" cm="1">
        <f t="array" ref="I28">INDEX(Лист2!E:E, MATCH(1, (Лист1!A28=Лист2!A:A) * (Лист1!B28=Лист2!B:B), 0))</f>
        <v>1829</v>
      </c>
      <c r="J28" t="str">
        <f>Table26[[#This Row],[Дата]] &amp; _xlfn.SINGLE(Table26[Территория])</f>
        <v>43975Кемерово</v>
      </c>
      <c r="K28">
        <f t="shared" si="0"/>
        <v>21</v>
      </c>
      <c r="L28">
        <f t="shared" si="3"/>
        <v>90.34701824059465</v>
      </c>
      <c r="M28">
        <f>Table26[[#This Row],[Товарооборот, руб]]-Table26[[#This Row],[Товарооборот в себестоимости]]</f>
        <v>525433.56499999994</v>
      </c>
      <c r="N28">
        <f t="shared" si="1"/>
        <v>21.899334485936905</v>
      </c>
      <c r="O28">
        <f t="shared" si="2"/>
        <v>2642421.2538461536</v>
      </c>
    </row>
    <row r="29" spans="1:15" x14ac:dyDescent="0.2">
      <c r="A29" s="15">
        <v>43982</v>
      </c>
      <c r="B29" s="4" t="s">
        <v>10</v>
      </c>
      <c r="C29" s="4">
        <v>36999</v>
      </c>
      <c r="D29" s="4">
        <v>3473895</v>
      </c>
      <c r="E29" s="4">
        <v>2757933.63</v>
      </c>
      <c r="F29" s="5">
        <v>112971.77692307692</v>
      </c>
      <c r="G29" cm="1">
        <f t="array" ref="G29">INDEX(Лист2!C:C, MATCH(1, (Лист1!A31=Лист2!A:A) * (Лист1!B31=Лист2!B:B), 0))</f>
        <v>20</v>
      </c>
      <c r="H29" cm="1">
        <f t="array" ref="H29">INDEX(Лист2!D:D, MATCH(1, (Лист1!A29=Лист2!A:A) * (Лист1!B29=Лист2!B:B), 0))</f>
        <v>2271</v>
      </c>
      <c r="I29" cm="1">
        <f t="array" ref="I29">INDEX(Лист2!E:E, MATCH(1, (Лист1!A29=Лист2!A:A) * (Лист1!B29=Лист2!B:B), 0))</f>
        <v>2085</v>
      </c>
      <c r="J29" t="str">
        <f>Table26[[#This Row],[Дата]] &amp; _xlfn.SINGLE(Table26[Территория])</f>
        <v>43982Кемерово</v>
      </c>
      <c r="K29">
        <f t="shared" si="0"/>
        <v>22</v>
      </c>
      <c r="L29">
        <f t="shared" si="3"/>
        <v>96.747979518002808</v>
      </c>
      <c r="M29">
        <f>Table26[[#This Row],[Товарооборот, руб]]-Table26[[#This Row],[Товарооборот в себестоимости]]</f>
        <v>715961.37000000011</v>
      </c>
      <c r="N29">
        <f t="shared" si="1"/>
        <v>25.960065253637023</v>
      </c>
      <c r="O29">
        <f t="shared" si="2"/>
        <v>3360923.2230769233</v>
      </c>
    </row>
    <row r="30" spans="1:15" x14ac:dyDescent="0.2">
      <c r="A30" s="14">
        <v>43981</v>
      </c>
      <c r="B30" s="2" t="s">
        <v>10</v>
      </c>
      <c r="C30" s="2">
        <v>44001</v>
      </c>
      <c r="D30" s="2">
        <v>3921784.5</v>
      </c>
      <c r="E30" s="2">
        <v>3132604.841</v>
      </c>
      <c r="F30" s="3">
        <v>242715.26253846151</v>
      </c>
      <c r="G30" cm="1">
        <f t="array" ref="G30">INDEX(Лист2!C:C, MATCH(1, (Лист1!A32=Лист2!A:A) * (Лист1!B32=Лист2!B:B), 0))</f>
        <v>31</v>
      </c>
      <c r="H30" cm="1">
        <f t="array" ref="H30">INDEX(Лист2!D:D, MATCH(1, (Лист1!A30=Лист2!A:A) * (Лист1!B30=Лист2!B:B), 0))</f>
        <v>2597</v>
      </c>
      <c r="I30" cm="1">
        <f t="array" ref="I30">INDEX(Лист2!E:E, MATCH(1, (Лист1!A30=Лист2!A:A) * (Лист1!B30=Лист2!B:B), 0))</f>
        <v>2376</v>
      </c>
      <c r="J30" t="str">
        <f>Table26[[#This Row],[Дата]] &amp; _xlfn.SINGLE(Table26[Территория])</f>
        <v>43981Кемерово</v>
      </c>
      <c r="K30">
        <f t="shared" si="0"/>
        <v>22</v>
      </c>
      <c r="L30">
        <f t="shared" si="3"/>
        <v>93.811101488660029</v>
      </c>
      <c r="M30">
        <f>Table26[[#This Row],[Товарооборот, руб]]-Table26[[#This Row],[Товарооборот в себестоимости]]</f>
        <v>789179.65899999999</v>
      </c>
      <c r="N30">
        <f t="shared" si="1"/>
        <v>25.192442042836007</v>
      </c>
      <c r="O30">
        <f t="shared" si="2"/>
        <v>3679069.2374615385</v>
      </c>
    </row>
    <row r="31" spans="1:15" x14ac:dyDescent="0.2">
      <c r="A31" s="15">
        <v>43979</v>
      </c>
      <c r="B31" s="4" t="s">
        <v>10</v>
      </c>
      <c r="C31" s="4">
        <v>30982.5</v>
      </c>
      <c r="D31" s="4">
        <v>2827773</v>
      </c>
      <c r="E31" s="4">
        <v>2232253.034</v>
      </c>
      <c r="F31" s="5">
        <v>343211.54262307688</v>
      </c>
      <c r="G31" cm="1">
        <f t="array" ref="G31">INDEX(Лист2!C:C, MATCH(1, (Лист1!A33=Лист2!A:A) * (Лист1!B33=Лист2!B:B), 0))</f>
        <v>31</v>
      </c>
      <c r="H31" cm="1">
        <f t="array" ref="H31">INDEX(Лист2!D:D, MATCH(1, (Лист1!A31=Лист2!A:A) * (Лист1!B31=Лист2!B:B), 0))</f>
        <v>1886</v>
      </c>
      <c r="I31" cm="1">
        <f t="array" ref="I31">INDEX(Лист2!E:E, MATCH(1, (Лист1!A31=Лист2!A:A) * (Лист1!B31=Лист2!B:B), 0))</f>
        <v>1736</v>
      </c>
      <c r="J31" t="str">
        <f>Table26[[#This Row],[Дата]] &amp; _xlfn.SINGLE(Table26[Территория])</f>
        <v>43979Кемерово</v>
      </c>
      <c r="K31">
        <f t="shared" si="0"/>
        <v>22</v>
      </c>
      <c r="L31">
        <f t="shared" si="3"/>
        <v>87.862832602791059</v>
      </c>
      <c r="M31">
        <f>Table26[[#This Row],[Товарооборот, руб]]-Table26[[#This Row],[Товарооборот в себестоимости]]</f>
        <v>595519.96600000001</v>
      </c>
      <c r="N31">
        <f t="shared" si="1"/>
        <v>26.677977672310782</v>
      </c>
      <c r="O31">
        <f t="shared" si="2"/>
        <v>2484561.4573769229</v>
      </c>
    </row>
    <row r="32" spans="1:15" x14ac:dyDescent="0.2">
      <c r="A32" s="14">
        <v>43967</v>
      </c>
      <c r="B32" s="2" t="s">
        <v>11</v>
      </c>
      <c r="C32" s="2">
        <v>88063.5</v>
      </c>
      <c r="D32" s="2">
        <v>7583758.5</v>
      </c>
      <c r="E32" s="2">
        <v>5779076.7979999995</v>
      </c>
      <c r="F32" s="3">
        <v>152384.93586153846</v>
      </c>
      <c r="G32" cm="1">
        <f t="array" ref="G32">INDEX(Лист2!C:C, MATCH(1, (Лист1!A34=Лист2!A:A) * (Лист1!B34=Лист2!B:B), 0))</f>
        <v>31</v>
      </c>
      <c r="H32" cm="1">
        <f t="array" ref="H32">INDEX(Лист2!D:D, MATCH(1, (Лист1!A32=Лист2!A:A) * (Лист1!B32=Лист2!B:B), 0))</f>
        <v>5593</v>
      </c>
      <c r="I32" cm="1">
        <f t="array" ref="I32">INDEX(Лист2!E:E, MATCH(1, (Лист1!A32=Лист2!A:A) * (Лист1!B32=Лист2!B:B), 0))</f>
        <v>5177</v>
      </c>
      <c r="J32" t="str">
        <f>Table26[[#This Row],[Дата]] &amp; _xlfn.SINGLE(Table26[Территория])</f>
        <v>43967Екатеринбург</v>
      </c>
      <c r="K32">
        <f t="shared" si="0"/>
        <v>20</v>
      </c>
      <c r="L32">
        <f t="shared" si="3"/>
        <v>97.990640974900003</v>
      </c>
      <c r="M32">
        <f>Table26[[#This Row],[Товарооборот, руб]]-Table26[[#This Row],[Товарооборот в себестоимости]]</f>
        <v>1804681.7020000005</v>
      </c>
      <c r="N32">
        <f t="shared" si="1"/>
        <v>31.227854639768026</v>
      </c>
      <c r="O32">
        <f t="shared" si="2"/>
        <v>7431373.5641384618</v>
      </c>
    </row>
    <row r="33" spans="1:15" x14ac:dyDescent="0.2">
      <c r="A33" s="15">
        <v>43970</v>
      </c>
      <c r="B33" s="4" t="s">
        <v>11</v>
      </c>
      <c r="C33" s="4">
        <v>84024</v>
      </c>
      <c r="D33" s="4">
        <v>6815511</v>
      </c>
      <c r="E33" s="4">
        <v>5426339.5819999995</v>
      </c>
      <c r="F33" s="5">
        <v>195070.25003076921</v>
      </c>
      <c r="G33" cm="1">
        <f t="array" ref="G33">INDEX(Лист2!C:C, MATCH(1, (Лист1!A35=Лист2!A:A) * (Лист1!B35=Лист2!B:B), 0))</f>
        <v>31</v>
      </c>
      <c r="H33" cm="1">
        <f t="array" ref="H33">INDEX(Лист2!D:D, MATCH(1, (Лист1!A33=Лист2!A:A) * (Лист1!B33=Лист2!B:B), 0))</f>
        <v>5389</v>
      </c>
      <c r="I33" cm="1">
        <f t="array" ref="I33">INDEX(Лист2!E:E, MATCH(1, (Лист1!A33=Лист2!A:A) * (Лист1!B33=Лист2!B:B), 0))</f>
        <v>5024</v>
      </c>
      <c r="J33" t="str">
        <f>Table26[[#This Row],[Дата]] &amp; _xlfn.SINGLE(Table26[Территория])</f>
        <v>43970Екатеринбург</v>
      </c>
      <c r="K33">
        <f t="shared" si="0"/>
        <v>21</v>
      </c>
      <c r="L33">
        <f t="shared" si="3"/>
        <v>97.137848504231457</v>
      </c>
      <c r="M33">
        <f>Table26[[#This Row],[Товарооборот, руб]]-Table26[[#This Row],[Товарооборот в себестоимости]]</f>
        <v>1389171.4180000005</v>
      </c>
      <c r="N33">
        <f t="shared" si="1"/>
        <v>25.600524939649837</v>
      </c>
      <c r="O33">
        <f t="shared" si="2"/>
        <v>6620440.749969231</v>
      </c>
    </row>
    <row r="34" spans="1:15" x14ac:dyDescent="0.2">
      <c r="A34" s="14">
        <v>43968</v>
      </c>
      <c r="B34" s="2" t="s">
        <v>11</v>
      </c>
      <c r="C34" s="2">
        <v>78057</v>
      </c>
      <c r="D34" s="2">
        <v>6774946.5</v>
      </c>
      <c r="E34" s="2">
        <v>5115462.4009999996</v>
      </c>
      <c r="F34" s="3">
        <v>61149.515384615377</v>
      </c>
      <c r="G34" cm="1">
        <f t="array" ref="G34">INDEX(Лист2!C:C, MATCH(1, (Лист1!A36=Лист2!A:A) * (Лист1!B36=Лист2!B:B), 0))</f>
        <v>31</v>
      </c>
      <c r="H34" cm="1">
        <f t="array" ref="H34">INDEX(Лист2!D:D, MATCH(1, (Лист1!A34=Лист2!A:A) * (Лист1!B34=Лист2!B:B), 0))</f>
        <v>5206</v>
      </c>
      <c r="I34" cm="1">
        <f t="array" ref="I34">INDEX(Лист2!E:E, MATCH(1, (Лист1!A34=Лист2!A:A) * (Лист1!B34=Лист2!B:B), 0))</f>
        <v>4843</v>
      </c>
      <c r="J34" t="str">
        <f>Table26[[#This Row],[Дата]] &amp; _xlfn.SINGLE(Table26[Территория])</f>
        <v>43968Екатеринбург</v>
      </c>
      <c r="K34">
        <f t="shared" si="0"/>
        <v>20</v>
      </c>
      <c r="L34">
        <f t="shared" si="3"/>
        <v>99.097416999756149</v>
      </c>
      <c r="M34">
        <f>Table26[[#This Row],[Товарооборот, руб]]-Table26[[#This Row],[Товарооборот в себестоимости]]</f>
        <v>1659484.0990000004</v>
      </c>
      <c r="N34">
        <f t="shared" si="1"/>
        <v>32.440549239020797</v>
      </c>
      <c r="O34">
        <f t="shared" si="2"/>
        <v>6713796.9846153846</v>
      </c>
    </row>
    <row r="35" spans="1:15" x14ac:dyDescent="0.2">
      <c r="A35" s="15">
        <v>43960</v>
      </c>
      <c r="B35" s="4" t="s">
        <v>11</v>
      </c>
      <c r="C35" s="4">
        <v>69720</v>
      </c>
      <c r="D35" s="4">
        <v>6264933</v>
      </c>
      <c r="E35" s="4">
        <v>4726931.9569999995</v>
      </c>
      <c r="F35" s="5">
        <v>294634.35530769231</v>
      </c>
      <c r="G35" cm="1">
        <f t="array" ref="G35">INDEX(Лист2!C:C, MATCH(1, (Лист1!A37=Лист2!A:A) * (Лист1!B37=Лист2!B:B), 0))</f>
        <v>31</v>
      </c>
      <c r="H35" cm="1">
        <f t="array" ref="H35">INDEX(Лист2!D:D, MATCH(1, (Лист1!A35=Лист2!A:A) * (Лист1!B35=Лист2!B:B), 0))</f>
        <v>4556</v>
      </c>
      <c r="I35" cm="1">
        <f t="array" ref="I35">INDEX(Лист2!E:E, MATCH(1, (Лист1!A35=Лист2!A:A) * (Лист1!B35=Лист2!B:B), 0))</f>
        <v>4220</v>
      </c>
      <c r="J35" t="str">
        <f>Table26[[#This Row],[Дата]] &amp; _xlfn.SINGLE(Table26[Территория])</f>
        <v>43960Екатеринбург</v>
      </c>
      <c r="K35">
        <f t="shared" si="0"/>
        <v>19</v>
      </c>
      <c r="L35">
        <f t="shared" si="3"/>
        <v>95.297086891309249</v>
      </c>
      <c r="M35">
        <f>Table26[[#This Row],[Товарооборот, руб]]-Table26[[#This Row],[Товарооборот в себестоимости]]</f>
        <v>1538001.0430000005</v>
      </c>
      <c r="N35">
        <f t="shared" si="1"/>
        <v>32.536982909652671</v>
      </c>
      <c r="O35">
        <f t="shared" si="2"/>
        <v>5970298.6446923073</v>
      </c>
    </row>
    <row r="36" spans="1:15" x14ac:dyDescent="0.2">
      <c r="A36" s="14">
        <v>43955</v>
      </c>
      <c r="B36" s="2" t="s">
        <v>11</v>
      </c>
      <c r="C36" s="2">
        <v>72928.5</v>
      </c>
      <c r="D36" s="2">
        <v>6642249</v>
      </c>
      <c r="E36" s="2">
        <v>4993791.9560000002</v>
      </c>
      <c r="F36" s="3">
        <v>215294.37692307692</v>
      </c>
      <c r="G36" cm="1">
        <f t="array" ref="G36">INDEX(Лист2!C:C, MATCH(1, (Лист1!A38=Лист2!A:A) * (Лист1!B38=Лист2!B:B), 0))</f>
        <v>31</v>
      </c>
      <c r="H36" cm="1">
        <f t="array" ref="H36">INDEX(Лист2!D:D, MATCH(1, (Лист1!A36=Лист2!A:A) * (Лист1!B36=Лист2!B:B), 0))</f>
        <v>4968</v>
      </c>
      <c r="I36" cm="1">
        <f t="array" ref="I36">INDEX(Лист2!E:E, MATCH(1, (Лист1!A36=Лист2!A:A) * (Лист1!B36=Лист2!B:B), 0))</f>
        <v>4596</v>
      </c>
      <c r="J36" t="str">
        <f>Table26[[#This Row],[Дата]] &amp; _xlfn.SINGLE(Table26[Территория])</f>
        <v>43955Екатеринбург</v>
      </c>
      <c r="K36">
        <f t="shared" si="0"/>
        <v>19</v>
      </c>
      <c r="L36">
        <f t="shared" si="3"/>
        <v>96.758712645023138</v>
      </c>
      <c r="M36">
        <f>Table26[[#This Row],[Товарооборот, руб]]-Table26[[#This Row],[Товарооборот в себестоимости]]</f>
        <v>1648457.0439999998</v>
      </c>
      <c r="N36">
        <f t="shared" si="1"/>
        <v>33.010126543605651</v>
      </c>
      <c r="O36">
        <f t="shared" si="2"/>
        <v>6426954.6230769232</v>
      </c>
    </row>
    <row r="37" spans="1:15" x14ac:dyDescent="0.2">
      <c r="A37" s="15">
        <v>43950</v>
      </c>
      <c r="B37" s="4" t="s">
        <v>11</v>
      </c>
      <c r="C37" s="4">
        <v>79527</v>
      </c>
      <c r="D37" s="4">
        <v>7180498.5</v>
      </c>
      <c r="E37" s="4">
        <v>5432087.9790000003</v>
      </c>
      <c r="F37" s="5">
        <v>172769.19230769231</v>
      </c>
      <c r="G37" cm="1">
        <f t="array" ref="G37">INDEX(Лист2!C:C, MATCH(1, (Лист1!A39=Лист2!A:A) * (Лист1!B39=Лист2!B:B), 0))</f>
        <v>31</v>
      </c>
      <c r="H37" cm="1">
        <f t="array" ref="H37">INDEX(Лист2!D:D, MATCH(1, (Лист1!A37=Лист2!A:A) * (Лист1!B37=Лист2!B:B), 0))</f>
        <v>5378</v>
      </c>
      <c r="I37" cm="1">
        <f t="array" ref="I37">INDEX(Лист2!E:E, MATCH(1, (Лист1!A37=Лист2!A:A) * (Лист1!B37=Лист2!B:B), 0))</f>
        <v>4985</v>
      </c>
      <c r="J37" t="str">
        <f>Table26[[#This Row],[Дата]] &amp; _xlfn.SINGLE(Table26[Территория])</f>
        <v>43950Екатеринбург</v>
      </c>
      <c r="K37">
        <f t="shared" si="0"/>
        <v>18</v>
      </c>
      <c r="L37">
        <f t="shared" si="3"/>
        <v>97.593910892012687</v>
      </c>
      <c r="M37">
        <f>Table26[[#This Row],[Товарооборот, руб]]-Table26[[#This Row],[Товарооборот в себестоимости]]</f>
        <v>1748410.5209999997</v>
      </c>
      <c r="N37">
        <f t="shared" si="1"/>
        <v>32.186712140142227</v>
      </c>
      <c r="O37">
        <f t="shared" si="2"/>
        <v>7007729.307692308</v>
      </c>
    </row>
    <row r="38" spans="1:15" x14ac:dyDescent="0.2">
      <c r="A38" s="14">
        <v>43953</v>
      </c>
      <c r="B38" s="2" t="s">
        <v>11</v>
      </c>
      <c r="C38" s="2">
        <v>60463.5</v>
      </c>
      <c r="D38" s="2">
        <v>5554192.5</v>
      </c>
      <c r="E38" s="2">
        <v>4218316.0290000001</v>
      </c>
      <c r="F38" s="3">
        <v>244262.12107692307</v>
      </c>
      <c r="G38" cm="1">
        <f t="array" ref="G38">INDEX(Лист2!C:C, MATCH(1, (Лист1!A40=Лист2!A:A) * (Лист1!B40=Лист2!B:B), 0))</f>
        <v>31</v>
      </c>
      <c r="H38" cm="1">
        <f t="array" ref="H38">INDEX(Лист2!D:D, MATCH(1, (Лист1!A38=Лист2!A:A) * (Лист1!B38=Лист2!B:B), 0))</f>
        <v>4157</v>
      </c>
      <c r="I38" cm="1">
        <f t="array" ref="I38">INDEX(Лист2!E:E, MATCH(1, (Лист1!A38=Лист2!A:A) * (Лист1!B38=Лист2!B:B), 0))</f>
        <v>3823</v>
      </c>
      <c r="J38" t="str">
        <f>Table26[[#This Row],[Дата]] &amp; _xlfn.SINGLE(Table26[Территория])</f>
        <v>43953Екатеринбург</v>
      </c>
      <c r="K38">
        <f t="shared" si="0"/>
        <v>18</v>
      </c>
      <c r="L38">
        <f t="shared" si="3"/>
        <v>95.60220282107754</v>
      </c>
      <c r="M38">
        <f>Table26[[#This Row],[Товарооборот, руб]]-Table26[[#This Row],[Товарооборот в себестоимости]]</f>
        <v>1335876.4709999999</v>
      </c>
      <c r="N38">
        <f t="shared" si="1"/>
        <v>31.66847770096269</v>
      </c>
      <c r="O38">
        <f t="shared" si="2"/>
        <v>5309930.3789230771</v>
      </c>
    </row>
    <row r="39" spans="1:15" x14ac:dyDescent="0.2">
      <c r="A39" s="15">
        <v>43977</v>
      </c>
      <c r="B39" s="4" t="s">
        <v>11</v>
      </c>
      <c r="C39" s="4">
        <v>79975.5</v>
      </c>
      <c r="D39" s="4">
        <v>6676459.5</v>
      </c>
      <c r="E39" s="4">
        <v>5083946.1689999998</v>
      </c>
      <c r="F39" s="5">
        <v>141931.13193076922</v>
      </c>
      <c r="G39" cm="1">
        <f t="array" ref="G39">INDEX(Лист2!C:C, MATCH(1, (Лист1!A41=Лист2!A:A) * (Лист1!B41=Лист2!B:B), 0))</f>
        <v>31</v>
      </c>
      <c r="H39" cm="1">
        <f t="array" ref="H39">INDEX(Лист2!D:D, MATCH(1, (Лист1!A39=Лист2!A:A) * (Лист1!B39=Лист2!B:B), 0))</f>
        <v>5493</v>
      </c>
      <c r="I39" cm="1">
        <f t="array" ref="I39">INDEX(Лист2!E:E, MATCH(1, (Лист1!A39=Лист2!A:A) * (Лист1!B39=Лист2!B:B), 0))</f>
        <v>5119</v>
      </c>
      <c r="J39" t="str">
        <f>Table26[[#This Row],[Дата]] &amp; _xlfn.SINGLE(Table26[Территория])</f>
        <v>43977Екатеринбург</v>
      </c>
      <c r="K39">
        <f t="shared" si="0"/>
        <v>22</v>
      </c>
      <c r="L39">
        <f t="shared" si="3"/>
        <v>97.874155726837415</v>
      </c>
      <c r="M39">
        <f>Table26[[#This Row],[Товарооборот, руб]]-Table26[[#This Row],[Товарооборот в себестоимости]]</f>
        <v>1592513.3310000002</v>
      </c>
      <c r="N39">
        <f t="shared" si="1"/>
        <v>31.324354705219935</v>
      </c>
      <c r="O39">
        <f t="shared" si="2"/>
        <v>6534528.3680692306</v>
      </c>
    </row>
    <row r="40" spans="1:15" x14ac:dyDescent="0.2">
      <c r="A40" s="14">
        <v>43952</v>
      </c>
      <c r="B40" s="2" t="s">
        <v>11</v>
      </c>
      <c r="C40" s="2">
        <v>97534.5</v>
      </c>
      <c r="D40" s="2">
        <v>8893024.5</v>
      </c>
      <c r="E40" s="2">
        <v>6855177.2400000002</v>
      </c>
      <c r="F40" s="3">
        <v>185180.38007692309</v>
      </c>
      <c r="G40" cm="1">
        <f t="array" ref="G40">INDEX(Лист2!C:C, MATCH(1, (Лист1!A42=Лист2!A:A) * (Лист1!B42=Лист2!B:B), 0))</f>
        <v>31</v>
      </c>
      <c r="H40" cm="1">
        <f t="array" ref="H40">INDEX(Лист2!D:D, MATCH(1, (Лист1!A40=Лист2!A:A) * (Лист1!B40=Лист2!B:B), 0))</f>
        <v>6118</v>
      </c>
      <c r="I40" cm="1">
        <f t="array" ref="I40">INDEX(Лист2!E:E, MATCH(1, (Лист1!A40=Лист2!A:A) * (Лист1!B40=Лист2!B:B), 0))</f>
        <v>5564</v>
      </c>
      <c r="J40" t="str">
        <f>Table26[[#This Row],[Дата]] &amp; _xlfn.SINGLE(Table26[Территория])</f>
        <v>43952Екатеринбург</v>
      </c>
      <c r="K40">
        <f t="shared" si="0"/>
        <v>18</v>
      </c>
      <c r="L40">
        <f t="shared" si="3"/>
        <v>97.917689532094258</v>
      </c>
      <c r="M40">
        <f>Table26[[#This Row],[Товарооборот, руб]]-Table26[[#This Row],[Товарооборот в себестоимости]]</f>
        <v>2037847.2599999998</v>
      </c>
      <c r="N40">
        <f t="shared" si="1"/>
        <v>29.72712723033839</v>
      </c>
      <c r="O40">
        <f t="shared" si="2"/>
        <v>8707844.1199230775</v>
      </c>
    </row>
    <row r="41" spans="1:15" x14ac:dyDescent="0.2">
      <c r="A41" s="15">
        <v>43963</v>
      </c>
      <c r="B41" s="4" t="s">
        <v>11</v>
      </c>
      <c r="C41" s="4">
        <v>71520</v>
      </c>
      <c r="D41" s="4">
        <v>6398361</v>
      </c>
      <c r="E41" s="4">
        <v>4793096.1439999994</v>
      </c>
      <c r="F41" s="5">
        <v>181432.06769230767</v>
      </c>
      <c r="G41" cm="1">
        <f t="array" ref="G41">INDEX(Лист2!C:C, MATCH(1, (Лист1!A43=Лист2!A:A) * (Лист1!B43=Лист2!B:B), 0))</f>
        <v>31</v>
      </c>
      <c r="H41" cm="1">
        <f t="array" ref="H41">INDEX(Лист2!D:D, MATCH(1, (Лист1!A41=Лист2!A:A) * (Лист1!B41=Лист2!B:B), 0))</f>
        <v>4800</v>
      </c>
      <c r="I41" cm="1">
        <f t="array" ref="I41">INDEX(Лист2!E:E, MATCH(1, (Лист1!A41=Лист2!A:A) * (Лист1!B41=Лист2!B:B), 0))</f>
        <v>4470</v>
      </c>
      <c r="J41" t="str">
        <f>Table26[[#This Row],[Дата]] &amp; _xlfn.SINGLE(Table26[Территория])</f>
        <v>43963Екатеринбург</v>
      </c>
      <c r="K41">
        <f t="shared" si="0"/>
        <v>20</v>
      </c>
      <c r="L41">
        <f t="shared" si="3"/>
        <v>97.164397762297128</v>
      </c>
      <c r="M41">
        <f>Table26[[#This Row],[Товарооборот, руб]]-Table26[[#This Row],[Товарооборот в себестоимости]]</f>
        <v>1605264.8560000006</v>
      </c>
      <c r="N41">
        <f t="shared" si="1"/>
        <v>33.491188321132931</v>
      </c>
      <c r="O41">
        <f t="shared" si="2"/>
        <v>6216928.9323076922</v>
      </c>
    </row>
    <row r="42" spans="1:15" x14ac:dyDescent="0.2">
      <c r="A42" s="14">
        <v>43972</v>
      </c>
      <c r="B42" s="2" t="s">
        <v>11</v>
      </c>
      <c r="C42" s="2">
        <v>79485</v>
      </c>
      <c r="D42" s="2">
        <v>6633847.5</v>
      </c>
      <c r="E42" s="2">
        <v>5212858.58</v>
      </c>
      <c r="F42" s="3">
        <v>120955.33846153846</v>
      </c>
      <c r="G42" cm="1">
        <f t="array" ref="G42">INDEX(Лист2!C:C, MATCH(1, (Лист1!A44=Лист2!A:A) * (Лист1!B44=Лист2!B:B), 0))</f>
        <v>31</v>
      </c>
      <c r="H42" cm="1">
        <f t="array" ref="H42">INDEX(Лист2!D:D, MATCH(1, (Лист1!A42=Лист2!A:A) * (Лист1!B42=Лист2!B:B), 0))</f>
        <v>5207</v>
      </c>
      <c r="I42" cm="1">
        <f t="array" ref="I42">INDEX(Лист2!E:E, MATCH(1, (Лист1!A42=Лист2!A:A) * (Лист1!B42=Лист2!B:B), 0))</f>
        <v>4868</v>
      </c>
      <c r="J42" t="str">
        <f>Table26[[#This Row],[Дата]] &amp; _xlfn.SINGLE(Table26[Территория])</f>
        <v>43972Екатеринбург</v>
      </c>
      <c r="K42">
        <f t="shared" si="0"/>
        <v>21</v>
      </c>
      <c r="L42">
        <f t="shared" si="3"/>
        <v>98.17669401562911</v>
      </c>
      <c r="M42">
        <f>Table26[[#This Row],[Товарооборот, руб]]-Table26[[#This Row],[Товарооборот в себестоимости]]</f>
        <v>1420988.92</v>
      </c>
      <c r="N42">
        <f t="shared" si="1"/>
        <v>27.2593030904744</v>
      </c>
      <c r="O42">
        <f t="shared" si="2"/>
        <v>6512892.1615384612</v>
      </c>
    </row>
    <row r="43" spans="1:15" x14ac:dyDescent="0.2">
      <c r="A43" s="15">
        <v>43971</v>
      </c>
      <c r="B43" s="4" t="s">
        <v>11</v>
      </c>
      <c r="C43" s="4">
        <v>93313.5</v>
      </c>
      <c r="D43" s="4">
        <v>7247575.5</v>
      </c>
      <c r="E43" s="4">
        <v>5922822.6779999994</v>
      </c>
      <c r="F43" s="5">
        <v>714758.2</v>
      </c>
      <c r="G43" cm="1">
        <f t="array" ref="G43">INDEX(Лист2!C:C, MATCH(1, (Лист1!A45=Лист2!A:A) * (Лист1!B45=Лист2!B:B), 0))</f>
        <v>31</v>
      </c>
      <c r="H43" cm="1">
        <f t="array" ref="H43">INDEX(Лист2!D:D, MATCH(1, (Лист1!A43=Лист2!A:A) * (Лист1!B43=Лист2!B:B), 0))</f>
        <v>5698</v>
      </c>
      <c r="I43" cm="1">
        <f t="array" ref="I43">INDEX(Лист2!E:E, MATCH(1, (Лист1!A43=Лист2!A:A) * (Лист1!B43=Лист2!B:B), 0))</f>
        <v>5258</v>
      </c>
      <c r="J43" t="str">
        <f>Table26[[#This Row],[Дата]] &amp; _xlfn.SINGLE(Table26[Территория])</f>
        <v>43971Екатеринбург</v>
      </c>
      <c r="K43">
        <f t="shared" si="0"/>
        <v>21</v>
      </c>
      <c r="L43">
        <f t="shared" si="3"/>
        <v>90.137968207437098</v>
      </c>
      <c r="M43">
        <f>Table26[[#This Row],[Товарооборот, руб]]-Table26[[#This Row],[Товарооборот в себестоимости]]</f>
        <v>1324752.8220000006</v>
      </c>
      <c r="N43">
        <f t="shared" si="1"/>
        <v>22.366916823640903</v>
      </c>
      <c r="O43">
        <f t="shared" si="2"/>
        <v>6532817.2999999998</v>
      </c>
    </row>
    <row r="44" spans="1:15" x14ac:dyDescent="0.2">
      <c r="A44" s="14">
        <v>43956</v>
      </c>
      <c r="B44" s="2" t="s">
        <v>11</v>
      </c>
      <c r="C44" s="2">
        <v>76585.5</v>
      </c>
      <c r="D44" s="2">
        <v>6921316.5</v>
      </c>
      <c r="E44" s="2">
        <v>5290094.2719999999</v>
      </c>
      <c r="F44" s="3">
        <v>386033.17544615385</v>
      </c>
      <c r="G44" cm="1">
        <f t="array" ref="G44">INDEX(Лист2!C:C, MATCH(1, (Лист1!A46=Лист2!A:A) * (Лист1!B46=Лист2!B:B), 0))</f>
        <v>31</v>
      </c>
      <c r="H44" cm="1">
        <f t="array" ref="H44">INDEX(Лист2!D:D, MATCH(1, (Лист1!A44=Лист2!A:A) * (Лист1!B44=Лист2!B:B), 0))</f>
        <v>5188</v>
      </c>
      <c r="I44" cm="1">
        <f t="array" ref="I44">INDEX(Лист2!E:E, MATCH(1, (Лист1!A44=Лист2!A:A) * (Лист1!B44=Лист2!B:B), 0))</f>
        <v>4800</v>
      </c>
      <c r="J44" t="str">
        <f>Table26[[#This Row],[Дата]] &amp; _xlfn.SINGLE(Table26[Территория])</f>
        <v>43956Екатеринбург</v>
      </c>
      <c r="K44">
        <f t="shared" si="0"/>
        <v>19</v>
      </c>
      <c r="L44">
        <f t="shared" si="3"/>
        <v>94.422546990212723</v>
      </c>
      <c r="M44">
        <f>Table26[[#This Row],[Товарооборот, руб]]-Table26[[#This Row],[Товарооборот в себестоимости]]</f>
        <v>1631222.2280000001</v>
      </c>
      <c r="N44">
        <f t="shared" si="1"/>
        <v>30.835409429921029</v>
      </c>
      <c r="O44">
        <f t="shared" si="2"/>
        <v>6535283.3245538464</v>
      </c>
    </row>
    <row r="45" spans="1:15" x14ac:dyDescent="0.2">
      <c r="A45" s="15">
        <v>43949</v>
      </c>
      <c r="B45" s="4" t="s">
        <v>11</v>
      </c>
      <c r="C45" s="4">
        <v>81826.5</v>
      </c>
      <c r="D45" s="4">
        <v>7163644.5</v>
      </c>
      <c r="E45" s="4">
        <v>5366333.7130000005</v>
      </c>
      <c r="F45" s="5">
        <v>145122.77781538462</v>
      </c>
      <c r="G45" cm="1">
        <f t="array" ref="G45">INDEX(Лист2!C:C, MATCH(1, (Лист1!A47=Лист2!A:A) * (Лист1!B47=Лист2!B:B), 0))</f>
        <v>31</v>
      </c>
      <c r="H45" cm="1">
        <f t="array" ref="H45">INDEX(Лист2!D:D, MATCH(1, (Лист1!A45=Лист2!A:A) * (Лист1!B45=Лист2!B:B), 0))</f>
        <v>5465</v>
      </c>
      <c r="I45" cm="1">
        <f t="array" ref="I45">INDEX(Лист2!E:E, MATCH(1, (Лист1!A45=Лист2!A:A) * (Лист1!B45=Лист2!B:B), 0))</f>
        <v>5096</v>
      </c>
      <c r="J45" t="str">
        <f>Table26[[#This Row],[Дата]] &amp; _xlfn.SINGLE(Table26[Территория])</f>
        <v>43949Екатеринбург</v>
      </c>
      <c r="K45">
        <f t="shared" si="0"/>
        <v>18</v>
      </c>
      <c r="L45">
        <f t="shared" si="3"/>
        <v>97.974176722262186</v>
      </c>
      <c r="M45">
        <f>Table26[[#This Row],[Товарооборот, руб]]-Table26[[#This Row],[Товарооборот в себестоимости]]</f>
        <v>1797310.7869999995</v>
      </c>
      <c r="N45">
        <f t="shared" si="1"/>
        <v>33.4923410120022</v>
      </c>
      <c r="O45">
        <f t="shared" si="2"/>
        <v>7018521.7221846152</v>
      </c>
    </row>
    <row r="46" spans="1:15" x14ac:dyDescent="0.2">
      <c r="A46" s="14">
        <v>43964</v>
      </c>
      <c r="B46" s="2" t="s">
        <v>11</v>
      </c>
      <c r="C46" s="2">
        <v>78846</v>
      </c>
      <c r="D46" s="2">
        <v>6993952.5</v>
      </c>
      <c r="E46" s="2">
        <v>5288518.7799999993</v>
      </c>
      <c r="F46" s="3">
        <v>227969.01538461537</v>
      </c>
      <c r="G46" cm="1">
        <f t="array" ref="G46">INDEX(Лист2!C:C, MATCH(1, (Лист1!A48=Лист2!A:A) * (Лист1!B48=Лист2!B:B), 0))</f>
        <v>31</v>
      </c>
      <c r="H46" cm="1">
        <f t="array" ref="H46">INDEX(Лист2!D:D, MATCH(1, (Лист1!A46=Лист2!A:A) * (Лист1!B46=Лист2!B:B), 0))</f>
        <v>5251</v>
      </c>
      <c r="I46" cm="1">
        <f t="array" ref="I46">INDEX(Лист2!E:E, MATCH(1, (Лист1!A46=Лист2!A:A) * (Лист1!B46=Лист2!B:B), 0))</f>
        <v>4853</v>
      </c>
      <c r="J46" t="str">
        <f>Table26[[#This Row],[Дата]] &amp; _xlfn.SINGLE(Table26[Территория])</f>
        <v>43964Екатеринбург</v>
      </c>
      <c r="K46">
        <f t="shared" si="0"/>
        <v>20</v>
      </c>
      <c r="L46">
        <f t="shared" si="3"/>
        <v>96.740483791037818</v>
      </c>
      <c r="M46">
        <f>Table26[[#This Row],[Товарооборот, руб]]-Table26[[#This Row],[Товарооборот в себестоимости]]</f>
        <v>1705433.7200000007</v>
      </c>
      <c r="N46">
        <f t="shared" si="1"/>
        <v>32.24785220484744</v>
      </c>
      <c r="O46">
        <f t="shared" si="2"/>
        <v>6765983.4846153846</v>
      </c>
    </row>
    <row r="47" spans="1:15" x14ac:dyDescent="0.2">
      <c r="A47" s="15">
        <v>43954</v>
      </c>
      <c r="B47" s="4" t="s">
        <v>11</v>
      </c>
      <c r="C47" s="4">
        <v>77263.5</v>
      </c>
      <c r="D47" s="4">
        <v>7013670</v>
      </c>
      <c r="E47" s="4">
        <v>5282661.8549999995</v>
      </c>
      <c r="F47" s="5">
        <v>161473.07692307691</v>
      </c>
      <c r="G47" cm="1">
        <f t="array" ref="G47">INDEX(Лист2!C:C, MATCH(1, (Лист1!A49=Лист2!A:A) * (Лист1!B49=Лист2!B:B), 0))</f>
        <v>31</v>
      </c>
      <c r="H47" cm="1">
        <f t="array" ref="H47">INDEX(Лист2!D:D, MATCH(1, (Лист1!A47=Лист2!A:A) * (Лист1!B47=Лист2!B:B), 0))</f>
        <v>5155</v>
      </c>
      <c r="I47" cm="1">
        <f t="array" ref="I47">INDEX(Лист2!E:E, MATCH(1, (Лист1!A47=Лист2!A:A) * (Лист1!B47=Лист2!B:B), 0))</f>
        <v>4762</v>
      </c>
      <c r="J47" t="str">
        <f>Table26[[#This Row],[Дата]] &amp; _xlfn.SINGLE(Table26[Территория])</f>
        <v>43954Екатеринбург</v>
      </c>
      <c r="K47">
        <f t="shared" si="0"/>
        <v>18</v>
      </c>
      <c r="L47">
        <f t="shared" si="3"/>
        <v>97.697737747526233</v>
      </c>
      <c r="M47">
        <f>Table26[[#This Row],[Товарооборот, руб]]-Table26[[#This Row],[Товарооборот в себестоимости]]</f>
        <v>1731008.1450000005</v>
      </c>
      <c r="N47">
        <f t="shared" si="1"/>
        <v>32.767725675297847</v>
      </c>
      <c r="O47">
        <f t="shared" si="2"/>
        <v>6852196.923076923</v>
      </c>
    </row>
    <row r="48" spans="1:15" x14ac:dyDescent="0.2">
      <c r="A48" s="14">
        <v>43957</v>
      </c>
      <c r="B48" s="2" t="s">
        <v>11</v>
      </c>
      <c r="C48" s="2">
        <v>68994</v>
      </c>
      <c r="D48" s="2">
        <v>6168657</v>
      </c>
      <c r="E48" s="2">
        <v>4695811.3490000004</v>
      </c>
      <c r="F48" s="3">
        <v>157384.1788307692</v>
      </c>
      <c r="G48" cm="1">
        <f t="array" ref="G48">INDEX(Лист2!C:C, MATCH(1, (Лист1!A50=Лист2!A:A) * (Лист1!B50=Лист2!B:B), 0))</f>
        <v>31</v>
      </c>
      <c r="H48" cm="1">
        <f t="array" ref="H48">INDEX(Лист2!D:D, MATCH(1, (Лист1!A48=Лист2!A:A) * (Лист1!B48=Лист2!B:B), 0))</f>
        <v>4709</v>
      </c>
      <c r="I48" cm="1">
        <f t="array" ref="I48">INDEX(Лист2!E:E, MATCH(1, (Лист1!A48=Лист2!A:A) * (Лист1!B48=Лист2!B:B), 0))</f>
        <v>4348</v>
      </c>
      <c r="J48" t="str">
        <f>Table26[[#This Row],[Дата]] &amp; _xlfn.SINGLE(Table26[Территория])</f>
        <v>43957Екатеринбург</v>
      </c>
      <c r="K48">
        <f t="shared" si="0"/>
        <v>19</v>
      </c>
      <c r="L48">
        <f t="shared" si="3"/>
        <v>97.448647593296741</v>
      </c>
      <c r="M48">
        <f>Table26[[#This Row],[Товарооборот, руб]]-Table26[[#This Row],[Товарооборот в себестоимости]]</f>
        <v>1472845.6509999996</v>
      </c>
      <c r="N48">
        <f t="shared" si="1"/>
        <v>31.365094155957745</v>
      </c>
      <c r="O48">
        <f t="shared" si="2"/>
        <v>6011272.8211692311</v>
      </c>
    </row>
    <row r="49" spans="1:15" x14ac:dyDescent="0.2">
      <c r="A49" s="15">
        <v>43974</v>
      </c>
      <c r="B49" s="4" t="s">
        <v>11</v>
      </c>
      <c r="C49" s="4">
        <v>102889.5</v>
      </c>
      <c r="D49" s="4">
        <v>8089143</v>
      </c>
      <c r="E49" s="4">
        <v>6673236.3720000004</v>
      </c>
      <c r="F49" s="5">
        <v>127223.84583076923</v>
      </c>
      <c r="G49" cm="1">
        <f t="array" ref="G49">INDEX(Лист2!C:C, MATCH(1, (Лист1!A51=Лист2!A:A) * (Лист1!B51=Лист2!B:B), 0))</f>
        <v>31</v>
      </c>
      <c r="H49" cm="1">
        <f t="array" ref="H49">INDEX(Лист2!D:D, MATCH(1, (Лист1!A49=Лист2!A:A) * (Лист1!B49=Лист2!B:B), 0))</f>
        <v>6276</v>
      </c>
      <c r="I49" cm="1">
        <f t="array" ref="I49">INDEX(Лист2!E:E, MATCH(1, (Лист1!A49=Лист2!A:A) * (Лист1!B49=Лист2!B:B), 0))</f>
        <v>5801</v>
      </c>
      <c r="J49" t="str">
        <f>Table26[[#This Row],[Дата]] &amp; _xlfn.SINGLE(Table26[Территория])</f>
        <v>43974Екатеринбург</v>
      </c>
      <c r="K49">
        <f t="shared" si="0"/>
        <v>21</v>
      </c>
      <c r="L49">
        <f t="shared" si="3"/>
        <v>98.427227138514311</v>
      </c>
      <c r="M49">
        <f>Table26[[#This Row],[Товарооборот, руб]]-Table26[[#This Row],[Товарооборот в себестоимости]]</f>
        <v>1415906.6279999996</v>
      </c>
      <c r="N49">
        <f t="shared" si="1"/>
        <v>21.217690324007595</v>
      </c>
      <c r="O49">
        <f t="shared" si="2"/>
        <v>7961919.1541692307</v>
      </c>
    </row>
    <row r="50" spans="1:15" x14ac:dyDescent="0.2">
      <c r="A50" s="14">
        <v>43976</v>
      </c>
      <c r="B50" s="2" t="s">
        <v>11</v>
      </c>
      <c r="C50" s="2">
        <v>76999.5</v>
      </c>
      <c r="D50" s="2">
        <v>6645603</v>
      </c>
      <c r="E50" s="2">
        <v>5032216.1889999993</v>
      </c>
      <c r="F50" s="3">
        <v>100883.95384615385</v>
      </c>
      <c r="G50" cm="1">
        <f t="array" ref="G50">INDEX(Лист2!C:C, MATCH(1, (Лист1!A52=Лист2!A:A) * (Лист1!B52=Лист2!B:B), 0))</f>
        <v>31</v>
      </c>
      <c r="H50" cm="1">
        <f t="array" ref="H50">INDEX(Лист2!D:D, MATCH(1, (Лист1!A50=Лист2!A:A) * (Лист1!B50=Лист2!B:B), 0))</f>
        <v>5210</v>
      </c>
      <c r="I50" cm="1">
        <f t="array" ref="I50">INDEX(Лист2!E:E, MATCH(1, (Лист1!A50=Лист2!A:A) * (Лист1!B50=Лист2!B:B), 0))</f>
        <v>4841</v>
      </c>
      <c r="J50" t="str">
        <f>Table26[[#This Row],[Дата]] &amp; _xlfn.SINGLE(Table26[Территория])</f>
        <v>43976Екатеринбург</v>
      </c>
      <c r="K50">
        <f t="shared" si="0"/>
        <v>22</v>
      </c>
      <c r="L50">
        <f t="shared" si="3"/>
        <v>98.481944319482324</v>
      </c>
      <c r="M50">
        <f>Table26[[#This Row],[Товарооборот, руб]]-Table26[[#This Row],[Товарооборот в себестоимости]]</f>
        <v>1613386.8110000007</v>
      </c>
      <c r="N50">
        <f t="shared" si="1"/>
        <v>32.06115855131042</v>
      </c>
      <c r="O50">
        <f t="shared" si="2"/>
        <v>6544719.0461538462</v>
      </c>
    </row>
    <row r="51" spans="1:15" x14ac:dyDescent="0.2">
      <c r="A51" s="15">
        <v>43951</v>
      </c>
      <c r="B51" s="4" t="s">
        <v>11</v>
      </c>
      <c r="C51" s="4">
        <v>77565</v>
      </c>
      <c r="D51" s="4">
        <v>7023727.5</v>
      </c>
      <c r="E51" s="4">
        <v>5349682.4849999994</v>
      </c>
      <c r="F51" s="5">
        <v>31578.207692307689</v>
      </c>
      <c r="G51" cm="1">
        <f t="array" ref="G51">INDEX(Лист2!C:C, MATCH(1, (Лист1!A53=Лист2!A:A) * (Лист1!B53=Лист2!B:B), 0))</f>
        <v>31</v>
      </c>
      <c r="H51" cm="1">
        <f t="array" ref="H51">INDEX(Лист2!D:D, MATCH(1, (Лист1!A51=Лист2!A:A) * (Лист1!B51=Лист2!B:B), 0))</f>
        <v>5120</v>
      </c>
      <c r="I51" cm="1">
        <f t="array" ref="I51">INDEX(Лист2!E:E, MATCH(1, (Лист1!A51=Лист2!A:A) * (Лист1!B51=Лист2!B:B), 0))</f>
        <v>4737</v>
      </c>
      <c r="J51" t="str">
        <f>Table26[[#This Row],[Дата]] &amp; _xlfn.SINGLE(Table26[Территория])</f>
        <v>43951Екатеринбург</v>
      </c>
      <c r="K51">
        <f t="shared" si="0"/>
        <v>18</v>
      </c>
      <c r="L51">
        <f t="shared" si="3"/>
        <v>99.550406707943779</v>
      </c>
      <c r="M51">
        <f>Table26[[#This Row],[Товарооборот, руб]]-Table26[[#This Row],[Товарооборот в себестоимости]]</f>
        <v>1674045.0150000006</v>
      </c>
      <c r="N51">
        <f t="shared" si="1"/>
        <v>31.292418189189053</v>
      </c>
      <c r="O51">
        <f t="shared" si="2"/>
        <v>6992149.2923076926</v>
      </c>
    </row>
    <row r="52" spans="1:15" x14ac:dyDescent="0.2">
      <c r="A52" s="14">
        <v>43961</v>
      </c>
      <c r="B52" s="2" t="s">
        <v>11</v>
      </c>
      <c r="C52" s="2">
        <v>84132</v>
      </c>
      <c r="D52" s="2">
        <v>7483194</v>
      </c>
      <c r="E52" s="2">
        <v>5637882.125</v>
      </c>
      <c r="F52" s="3">
        <v>126673.26923076922</v>
      </c>
      <c r="G52" cm="1">
        <f t="array" ref="G52">INDEX(Лист2!C:C, MATCH(1, (Лист1!A54=Лист2!A:A) * (Лист1!B54=Лист2!B:B), 0))</f>
        <v>31</v>
      </c>
      <c r="H52" cm="1">
        <f t="array" ref="H52">INDEX(Лист2!D:D, MATCH(1, (Лист1!A52=Лист2!A:A) * (Лист1!B52=Лист2!B:B), 0))</f>
        <v>5495</v>
      </c>
      <c r="I52" cm="1">
        <f t="array" ref="I52">INDEX(Лист2!E:E, MATCH(1, (Лист1!A52=Лист2!A:A) * (Лист1!B52=Лист2!B:B), 0))</f>
        <v>5093</v>
      </c>
      <c r="J52" t="str">
        <f>Table26[[#This Row],[Дата]] &amp; _xlfn.SINGLE(Table26[Территория])</f>
        <v>43961Екатеринбург</v>
      </c>
      <c r="K52">
        <f t="shared" si="0"/>
        <v>19</v>
      </c>
      <c r="L52">
        <f t="shared" si="3"/>
        <v>98.307229917722722</v>
      </c>
      <c r="M52">
        <f>Table26[[#This Row],[Товарооборот, руб]]-Table26[[#This Row],[Товарооборот в себестоимости]]</f>
        <v>1845311.875</v>
      </c>
      <c r="N52">
        <f t="shared" si="1"/>
        <v>32.730586310369162</v>
      </c>
      <c r="O52">
        <f t="shared" si="2"/>
        <v>7356520.730769231</v>
      </c>
    </row>
    <row r="53" spans="1:15" x14ac:dyDescent="0.2">
      <c r="A53" s="15">
        <v>43959</v>
      </c>
      <c r="B53" s="4" t="s">
        <v>11</v>
      </c>
      <c r="C53" s="4">
        <v>69544.5</v>
      </c>
      <c r="D53" s="4">
        <v>6293776.5</v>
      </c>
      <c r="E53" s="4">
        <v>4773839.9380000001</v>
      </c>
      <c r="F53" s="5">
        <v>201777.4038153846</v>
      </c>
      <c r="G53" cm="1">
        <f t="array" ref="G53">INDEX(Лист2!C:C, MATCH(1, (Лист1!A55=Лист2!A:A) * (Лист1!B55=Лист2!B:B), 0))</f>
        <v>31</v>
      </c>
      <c r="H53" cm="1">
        <f t="array" ref="H53">INDEX(Лист2!D:D, MATCH(1, (Лист1!A53=Лист2!A:A) * (Лист1!B53=Лист2!B:B), 0))</f>
        <v>4635</v>
      </c>
      <c r="I53" cm="1">
        <f t="array" ref="I53">INDEX(Лист2!E:E, MATCH(1, (Лист1!A53=Лист2!A:A) * (Лист1!B53=Лист2!B:B), 0))</f>
        <v>4266</v>
      </c>
      <c r="J53" t="str">
        <f>Table26[[#This Row],[Дата]] &amp; _xlfn.SINGLE(Table26[Территория])</f>
        <v>43959Екатеринбург</v>
      </c>
      <c r="K53">
        <f t="shared" si="0"/>
        <v>19</v>
      </c>
      <c r="L53">
        <f t="shared" si="3"/>
        <v>96.794017013229109</v>
      </c>
      <c r="M53">
        <f>Table26[[#This Row],[Товарооборот, руб]]-Table26[[#This Row],[Товарооборот в себестоимости]]</f>
        <v>1519936.5619999999</v>
      </c>
      <c r="N53">
        <f t="shared" si="1"/>
        <v>31.838867279592481</v>
      </c>
      <c r="O53">
        <f t="shared" si="2"/>
        <v>6091999.096184615</v>
      </c>
    </row>
    <row r="54" spans="1:15" x14ac:dyDescent="0.2">
      <c r="A54" s="14">
        <v>43958</v>
      </c>
      <c r="B54" s="2" t="s">
        <v>11</v>
      </c>
      <c r="C54" s="2">
        <v>73204.5</v>
      </c>
      <c r="D54" s="2">
        <v>6591883.5</v>
      </c>
      <c r="E54" s="2">
        <v>5001227.6710000001</v>
      </c>
      <c r="F54" s="3">
        <v>184167.76355384616</v>
      </c>
      <c r="G54" cm="1">
        <f t="array" ref="G54">INDEX(Лист2!C:C, MATCH(1, (Лист1!A56=Лист2!A:A) * (Лист1!B56=Лист2!B:B), 0))</f>
        <v>10</v>
      </c>
      <c r="H54" cm="1">
        <f t="array" ref="H54">INDEX(Лист2!D:D, MATCH(1, (Лист1!A54=Лист2!A:A) * (Лист1!B54=Лист2!B:B), 0))</f>
        <v>4903</v>
      </c>
      <c r="I54" cm="1">
        <f t="array" ref="I54">INDEX(Лист2!E:E, MATCH(1, (Лист1!A54=Лист2!A:A) * (Лист1!B54=Лист2!B:B), 0))</f>
        <v>4527</v>
      </c>
      <c r="J54" t="str">
        <f>Table26[[#This Row],[Дата]] &amp; _xlfn.SINGLE(Table26[Территория])</f>
        <v>43958Екатеринбург</v>
      </c>
      <c r="K54">
        <f t="shared" si="0"/>
        <v>19</v>
      </c>
      <c r="L54">
        <f t="shared" si="3"/>
        <v>97.206143531604482</v>
      </c>
      <c r="M54">
        <f>Table26[[#This Row],[Товарооборот, руб]]-Table26[[#This Row],[Товарооборот в себестоимости]]</f>
        <v>1590655.8289999999</v>
      </c>
      <c r="N54">
        <f t="shared" si="1"/>
        <v>31.805307289318961</v>
      </c>
      <c r="O54">
        <f t="shared" si="2"/>
        <v>6407715.7364461534</v>
      </c>
    </row>
    <row r="55" spans="1:15" x14ac:dyDescent="0.2">
      <c r="A55" s="15">
        <v>43975</v>
      </c>
      <c r="B55" s="4" t="s">
        <v>11</v>
      </c>
      <c r="C55" s="4">
        <v>76663.5</v>
      </c>
      <c r="D55" s="4">
        <v>6451032</v>
      </c>
      <c r="E55" s="4">
        <v>5048965.7960000001</v>
      </c>
      <c r="F55" s="5">
        <v>94608.146153846144</v>
      </c>
      <c r="G55" cm="1">
        <f t="array" ref="G55">INDEX(Лист2!C:C, MATCH(1, (Лист1!A57=Лист2!A:A) * (Лист1!B57=Лист2!B:B), 0))</f>
        <v>10</v>
      </c>
      <c r="H55" cm="1">
        <f t="array" ref="H55">INDEX(Лист2!D:D, MATCH(1, (Лист1!A55=Лист2!A:A) * (Лист1!B55=Лист2!B:B), 0))</f>
        <v>5035</v>
      </c>
      <c r="I55" cm="1">
        <f t="array" ref="I55">INDEX(Лист2!E:E, MATCH(1, (Лист1!A55=Лист2!A:A) * (Лист1!B55=Лист2!B:B), 0))</f>
        <v>4683</v>
      </c>
      <c r="J55" t="str">
        <f>Table26[[#This Row],[Дата]] &amp; _xlfn.SINGLE(Table26[Территория])</f>
        <v>43975Екатеринбург</v>
      </c>
      <c r="K55">
        <f t="shared" si="0"/>
        <v>21</v>
      </c>
      <c r="L55">
        <f t="shared" si="3"/>
        <v>98.533441685704773</v>
      </c>
      <c r="M55">
        <f>Table26[[#This Row],[Товарооборот, руб]]-Table26[[#This Row],[Товарооборот в себестоимости]]</f>
        <v>1402066.2039999999</v>
      </c>
      <c r="N55">
        <f t="shared" si="1"/>
        <v>27.769374177792507</v>
      </c>
      <c r="O55">
        <f t="shared" si="2"/>
        <v>6356423.8538461542</v>
      </c>
    </row>
    <row r="56" spans="1:15" x14ac:dyDescent="0.2">
      <c r="A56" s="14">
        <v>43967</v>
      </c>
      <c r="B56" s="2" t="s">
        <v>12</v>
      </c>
      <c r="C56" s="2">
        <v>14265</v>
      </c>
      <c r="D56" s="2">
        <v>1130506.5</v>
      </c>
      <c r="E56" s="2">
        <v>1024403.9859999999</v>
      </c>
      <c r="F56" s="3">
        <v>72626.813907692311</v>
      </c>
      <c r="G56" cm="1">
        <f t="array" ref="G56">INDEX(Лист2!C:C, MATCH(1, (Лист1!A58=Лист2!A:A) * (Лист1!B58=Лист2!B:B), 0))</f>
        <v>10</v>
      </c>
      <c r="H56" cm="1">
        <f t="array" ref="H56">INDEX(Лист2!D:D, MATCH(1, (Лист1!A56=Лист2!A:A) * (Лист1!B56=Лист2!B:B), 0))</f>
        <v>760</v>
      </c>
      <c r="I56" cm="1">
        <f t="array" ref="I56">INDEX(Лист2!E:E, MATCH(1, (Лист1!A56=Лист2!A:A) * (Лист1!B56=Лист2!B:B), 0))</f>
        <v>672</v>
      </c>
      <c r="J56" t="str">
        <f>Table26[[#This Row],[Дата]] &amp; _xlfn.SINGLE(Table26[Территория])</f>
        <v>43967Тольятти</v>
      </c>
      <c r="K56">
        <f t="shared" si="0"/>
        <v>20</v>
      </c>
      <c r="L56">
        <f t="shared" si="3"/>
        <v>93.575727878814291</v>
      </c>
      <c r="M56">
        <f>Table26[[#This Row],[Товарооборот, руб]]-Table26[[#This Row],[Товарооборот в себестоимости]]</f>
        <v>106102.51400000008</v>
      </c>
      <c r="N56">
        <f t="shared" si="1"/>
        <v>10.357487421959338</v>
      </c>
      <c r="O56">
        <f t="shared" si="2"/>
        <v>1057879.6860923078</v>
      </c>
    </row>
    <row r="57" spans="1:15" x14ac:dyDescent="0.2">
      <c r="A57" s="15">
        <v>43970</v>
      </c>
      <c r="B57" s="4" t="s">
        <v>12</v>
      </c>
      <c r="C57" s="4">
        <v>11526</v>
      </c>
      <c r="D57" s="4">
        <v>938764.5</v>
      </c>
      <c r="E57" s="4">
        <v>820018.375</v>
      </c>
      <c r="F57" s="5">
        <v>77816.215384615381</v>
      </c>
      <c r="G57" cm="1">
        <f t="array" ref="G57">INDEX(Лист2!C:C, MATCH(1, (Лист1!A59=Лист2!A:A) * (Лист1!B59=Лист2!B:B), 0))</f>
        <v>10</v>
      </c>
      <c r="H57" cm="1">
        <f t="array" ref="H57">INDEX(Лист2!D:D, MATCH(1, (Лист1!A57=Лист2!A:A) * (Лист1!B57=Лист2!B:B), 0))</f>
        <v>649</v>
      </c>
      <c r="I57" cm="1">
        <f t="array" ref="I57">INDEX(Лист2!E:E, MATCH(1, (Лист1!A57=Лист2!A:A) * (Лист1!B57=Лист2!B:B), 0))</f>
        <v>568</v>
      </c>
      <c r="J57" t="str">
        <f>Table26[[#This Row],[Дата]] &amp; _xlfn.SINGLE(Table26[Территория])</f>
        <v>43970Тольятти</v>
      </c>
      <c r="K57">
        <f t="shared" si="0"/>
        <v>21</v>
      </c>
      <c r="L57">
        <f t="shared" si="3"/>
        <v>91.710784186596811</v>
      </c>
      <c r="M57">
        <f>Table26[[#This Row],[Товарооборот, руб]]-Table26[[#This Row],[Товарооборот в себестоимости]]</f>
        <v>118746.125</v>
      </c>
      <c r="N57">
        <f t="shared" si="1"/>
        <v>14.480910260090207</v>
      </c>
      <c r="O57">
        <f t="shared" si="2"/>
        <v>860948.28461538465</v>
      </c>
    </row>
    <row r="58" spans="1:15" x14ac:dyDescent="0.2">
      <c r="A58" s="14">
        <v>43968</v>
      </c>
      <c r="B58" s="2" t="s">
        <v>12</v>
      </c>
      <c r="C58" s="2">
        <v>10402.5</v>
      </c>
      <c r="D58" s="2">
        <v>843727.5</v>
      </c>
      <c r="E58" s="2">
        <v>729677.51899999997</v>
      </c>
      <c r="F58" s="3">
        <v>140731.96461538461</v>
      </c>
      <c r="G58" cm="1">
        <f t="array" ref="G58">INDEX(Лист2!C:C, MATCH(1, (Лист1!A60=Лист2!A:A) * (Лист1!B60=Лист2!B:B), 0))</f>
        <v>10</v>
      </c>
      <c r="H58" cm="1">
        <f t="array" ref="H58">INDEX(Лист2!D:D, MATCH(1, (Лист1!A58=Лист2!A:A) * (Лист1!B58=Лист2!B:B), 0))</f>
        <v>591</v>
      </c>
      <c r="I58" cm="1">
        <f t="array" ref="I58">INDEX(Лист2!E:E, MATCH(1, (Лист1!A58=Лист2!A:A) * (Лист1!B58=Лист2!B:B), 0))</f>
        <v>513</v>
      </c>
      <c r="J58" t="str">
        <f>Table26[[#This Row],[Дата]] &amp; _xlfn.SINGLE(Table26[Территория])</f>
        <v>43968Тольятти</v>
      </c>
      <c r="K58">
        <f t="shared" si="0"/>
        <v>20</v>
      </c>
      <c r="L58">
        <f t="shared" si="3"/>
        <v>83.320211251217415</v>
      </c>
      <c r="M58">
        <f>Table26[[#This Row],[Товарооборот, руб]]-Table26[[#This Row],[Товарооборот в себестоимости]]</f>
        <v>114049.98100000003</v>
      </c>
      <c r="N58">
        <f t="shared" si="1"/>
        <v>15.630189779767633</v>
      </c>
      <c r="O58">
        <f t="shared" si="2"/>
        <v>702995.53538461542</v>
      </c>
    </row>
    <row r="59" spans="1:15" x14ac:dyDescent="0.2">
      <c r="A59" s="15">
        <v>43960</v>
      </c>
      <c r="B59" s="4" t="s">
        <v>12</v>
      </c>
      <c r="C59" s="4">
        <v>13216.5</v>
      </c>
      <c r="D59" s="4">
        <v>1046400</v>
      </c>
      <c r="E59" s="4">
        <v>937716.15799999994</v>
      </c>
      <c r="F59" s="5">
        <v>61387.776923076919</v>
      </c>
      <c r="G59" cm="1">
        <f t="array" ref="G59">INDEX(Лист2!C:C, MATCH(1, (Лист1!A61=Лист2!A:A) * (Лист1!B61=Лист2!B:B), 0))</f>
        <v>10</v>
      </c>
      <c r="H59" cm="1">
        <f t="array" ref="H59">INDEX(Лист2!D:D, MATCH(1, (Лист1!A59=Лист2!A:A) * (Лист1!B59=Лист2!B:B), 0))</f>
        <v>644</v>
      </c>
      <c r="I59" cm="1">
        <f t="array" ref="I59">INDEX(Лист2!E:E, MATCH(1, (Лист1!A59=Лист2!A:A) * (Лист1!B59=Лист2!B:B), 0))</f>
        <v>559</v>
      </c>
      <c r="J59" t="str">
        <f>Table26[[#This Row],[Дата]] &amp; _xlfn.SINGLE(Table26[Территория])</f>
        <v>43960Тольятти</v>
      </c>
      <c r="K59">
        <f t="shared" si="0"/>
        <v>19</v>
      </c>
      <c r="L59">
        <f t="shared" si="3"/>
        <v>94.133431104446004</v>
      </c>
      <c r="M59">
        <f>Table26[[#This Row],[Товарооборот, руб]]-Table26[[#This Row],[Товарооборот в себестоимости]]</f>
        <v>108683.84200000006</v>
      </c>
      <c r="N59">
        <f t="shared" si="1"/>
        <v>11.590270794928552</v>
      </c>
      <c r="O59">
        <f t="shared" si="2"/>
        <v>985012.22307692305</v>
      </c>
    </row>
    <row r="60" spans="1:15" x14ac:dyDescent="0.2">
      <c r="A60" s="14">
        <v>43955</v>
      </c>
      <c r="B60" s="2" t="s">
        <v>12</v>
      </c>
      <c r="C60" s="2">
        <v>9130.5</v>
      </c>
      <c r="D60" s="2">
        <v>728890.5</v>
      </c>
      <c r="E60" s="2">
        <v>644150.51899999997</v>
      </c>
      <c r="F60" s="3">
        <v>98026.490369230756</v>
      </c>
      <c r="G60" cm="1">
        <f t="array" ref="G60">INDEX(Лист2!C:C, MATCH(1, (Лист1!A62=Лист2!A:A) * (Лист1!B62=Лист2!B:B), 0))</f>
        <v>10</v>
      </c>
      <c r="H60" cm="1">
        <f t="array" ref="H60">INDEX(Лист2!D:D, MATCH(1, (Лист1!A60=Лист2!A:A) * (Лист1!B60=Лист2!B:B), 0))</f>
        <v>462</v>
      </c>
      <c r="I60" cm="1">
        <f t="array" ref="I60">INDEX(Лист2!E:E, MATCH(1, (Лист1!A60=Лист2!A:A) * (Лист1!B60=Лист2!B:B), 0))</f>
        <v>396</v>
      </c>
      <c r="J60" t="str">
        <f>Table26[[#This Row],[Дата]] &amp; _xlfn.SINGLE(Table26[Территория])</f>
        <v>43955Тольятти</v>
      </c>
      <c r="K60">
        <f t="shared" si="0"/>
        <v>19</v>
      </c>
      <c r="L60">
        <f t="shared" si="3"/>
        <v>86.551273425949333</v>
      </c>
      <c r="M60">
        <f>Table26[[#This Row],[Товарооборот, руб]]-Table26[[#This Row],[Товарооборот в себестоимости]]</f>
        <v>84739.981000000029</v>
      </c>
      <c r="N60">
        <f t="shared" si="1"/>
        <v>13.155307416588455</v>
      </c>
      <c r="O60">
        <f t="shared" si="2"/>
        <v>630864.00963076926</v>
      </c>
    </row>
    <row r="61" spans="1:15" x14ac:dyDescent="0.2">
      <c r="A61" s="15">
        <v>43950</v>
      </c>
      <c r="B61" s="4" t="s">
        <v>12</v>
      </c>
      <c r="C61" s="4">
        <v>10840.5</v>
      </c>
      <c r="D61" s="4">
        <v>797919</v>
      </c>
      <c r="E61" s="4">
        <v>783753.29499999993</v>
      </c>
      <c r="F61" s="5">
        <v>58214.93076923077</v>
      </c>
      <c r="G61" cm="1">
        <f t="array" ref="G61">INDEX(Лист2!C:C, MATCH(1, (Лист1!A63=Лист2!A:A) * (Лист1!B63=Лист2!B:B), 0))</f>
        <v>10</v>
      </c>
      <c r="H61" cm="1">
        <f t="array" ref="H61">INDEX(Лист2!D:D, MATCH(1, (Лист1!A61=Лист2!A:A) * (Лист1!B61=Лист2!B:B), 0))</f>
        <v>502</v>
      </c>
      <c r="I61" cm="1">
        <f t="array" ref="I61">INDEX(Лист2!E:E, MATCH(1, (Лист1!A61=Лист2!A:A) * (Лист1!B61=Лист2!B:B), 0))</f>
        <v>433</v>
      </c>
      <c r="J61" t="str">
        <f>Table26[[#This Row],[Дата]] &amp; _xlfn.SINGLE(Table26[Территория])</f>
        <v>43950Тольятти</v>
      </c>
      <c r="K61">
        <f t="shared" si="0"/>
        <v>18</v>
      </c>
      <c r="L61">
        <f t="shared" si="3"/>
        <v>92.70415533791892</v>
      </c>
      <c r="M61">
        <f>Table26[[#This Row],[Товарооборот, руб]]-Table26[[#This Row],[Товарооборот в себестоимости]]</f>
        <v>14165.705000000075</v>
      </c>
      <c r="N61">
        <f t="shared" si="1"/>
        <v>1.8074188766249559</v>
      </c>
      <c r="O61">
        <f t="shared" si="2"/>
        <v>739704.06923076918</v>
      </c>
    </row>
    <row r="62" spans="1:15" x14ac:dyDescent="0.2">
      <c r="A62" s="14">
        <v>43953</v>
      </c>
      <c r="B62" s="2" t="s">
        <v>12</v>
      </c>
      <c r="C62" s="2">
        <v>7866</v>
      </c>
      <c r="D62" s="2">
        <v>617881.5</v>
      </c>
      <c r="E62" s="2">
        <v>575518.06799999997</v>
      </c>
      <c r="F62" s="3">
        <v>119723.42363076922</v>
      </c>
      <c r="G62" cm="1">
        <f t="array" ref="G62">INDEX(Лист2!C:C, MATCH(1, (Лист1!A64=Лист2!A:A) * (Лист1!B64=Лист2!B:B), 0))</f>
        <v>10</v>
      </c>
      <c r="H62" cm="1">
        <f t="array" ref="H62">INDEX(Лист2!D:D, MATCH(1, (Лист1!A62=Лист2!A:A) * (Лист1!B62=Лист2!B:B), 0))</f>
        <v>416</v>
      </c>
      <c r="I62" cm="1">
        <f t="array" ref="I62">INDEX(Лист2!E:E, MATCH(1, (Лист1!A62=Лист2!A:A) * (Лист1!B62=Лист2!B:B), 0))</f>
        <v>341</v>
      </c>
      <c r="J62" t="str">
        <f>Table26[[#This Row],[Дата]] &amp; _xlfn.SINGLE(Table26[Территория])</f>
        <v>43953Тольятти</v>
      </c>
      <c r="K62">
        <f t="shared" si="0"/>
        <v>18</v>
      </c>
      <c r="L62">
        <f t="shared" si="3"/>
        <v>80.623562344758781</v>
      </c>
      <c r="M62">
        <f>Table26[[#This Row],[Товарооборот, руб]]-Table26[[#This Row],[Товарооборот в себестоимости]]</f>
        <v>42363.43200000003</v>
      </c>
      <c r="N62">
        <f t="shared" si="1"/>
        <v>7.3609212908325281</v>
      </c>
      <c r="O62">
        <f t="shared" si="2"/>
        <v>498158.07636923075</v>
      </c>
    </row>
    <row r="63" spans="1:15" x14ac:dyDescent="0.2">
      <c r="A63" s="15">
        <v>43977</v>
      </c>
      <c r="B63" s="4" t="s">
        <v>12</v>
      </c>
      <c r="C63" s="4">
        <v>11835</v>
      </c>
      <c r="D63" s="4">
        <v>983109</v>
      </c>
      <c r="E63" s="4">
        <v>825345.05300000007</v>
      </c>
      <c r="F63" s="5">
        <v>109486.33076923077</v>
      </c>
      <c r="G63" cm="1">
        <f t="array" ref="G63">INDEX(Лист2!C:C, MATCH(1, (Лист1!A65=Лист2!A:A) * (Лист1!B65=Лист2!B:B), 0))</f>
        <v>10</v>
      </c>
      <c r="H63" cm="1">
        <f t="array" ref="H63">INDEX(Лист2!D:D, MATCH(1, (Лист1!A63=Лист2!A:A) * (Лист1!B63=Лист2!B:B), 0))</f>
        <v>692</v>
      </c>
      <c r="I63" cm="1">
        <f t="array" ref="I63">INDEX(Лист2!E:E, MATCH(1, (Лист1!A63=Лист2!A:A) * (Лист1!B63=Лист2!B:B), 0))</f>
        <v>601</v>
      </c>
      <c r="J63" t="str">
        <f>Table26[[#This Row],[Дата]] &amp; _xlfn.SINGLE(Table26[Территория])</f>
        <v>43977Тольятти</v>
      </c>
      <c r="K63">
        <f t="shared" si="0"/>
        <v>22</v>
      </c>
      <c r="L63">
        <f t="shared" si="3"/>
        <v>88.863256183268518</v>
      </c>
      <c r="M63">
        <f>Table26[[#This Row],[Товарооборот, руб]]-Table26[[#This Row],[Товарооборот в себестоимости]]</f>
        <v>157763.94699999993</v>
      </c>
      <c r="N63">
        <f t="shared" si="1"/>
        <v>19.114907931725362</v>
      </c>
      <c r="O63">
        <f t="shared" si="2"/>
        <v>873622.66923076927</v>
      </c>
    </row>
    <row r="64" spans="1:15" x14ac:dyDescent="0.2">
      <c r="A64" s="14">
        <v>43952</v>
      </c>
      <c r="B64" s="2" t="s">
        <v>12</v>
      </c>
      <c r="C64" s="2">
        <v>11619</v>
      </c>
      <c r="D64" s="2">
        <v>891139.5</v>
      </c>
      <c r="E64" s="2">
        <v>829782.37600000005</v>
      </c>
      <c r="F64" s="3">
        <v>121759.66210769229</v>
      </c>
      <c r="G64" cm="1">
        <f t="array" ref="G64">INDEX(Лист2!C:C, MATCH(1, (Лист1!A66=Лист2!A:A) * (Лист1!B66=Лист2!B:B), 0))</f>
        <v>10</v>
      </c>
      <c r="H64" cm="1">
        <f t="array" ref="H64">INDEX(Лист2!D:D, MATCH(1, (Лист1!A64=Лист2!A:A) * (Лист1!B64=Лист2!B:B), 0))</f>
        <v>554</v>
      </c>
      <c r="I64" cm="1">
        <f t="array" ref="I64">INDEX(Лист2!E:E, MATCH(1, (Лист1!A64=Лист2!A:A) * (Лист1!B64=Лист2!B:B), 0))</f>
        <v>472</v>
      </c>
      <c r="J64" t="str">
        <f>Table26[[#This Row],[Дата]] &amp; _xlfn.SINGLE(Table26[Территория])</f>
        <v>43952Тольятти</v>
      </c>
      <c r="K64">
        <f t="shared" si="0"/>
        <v>18</v>
      </c>
      <c r="L64">
        <f t="shared" si="3"/>
        <v>86.336632804662756</v>
      </c>
      <c r="M64">
        <f>Table26[[#This Row],[Товарооборот, руб]]-Table26[[#This Row],[Товарооборот в себестоимости]]</f>
        <v>61357.123999999953</v>
      </c>
      <c r="N64">
        <f t="shared" si="1"/>
        <v>7.3943633625691705</v>
      </c>
      <c r="O64">
        <f t="shared" si="2"/>
        <v>769379.83789230767</v>
      </c>
    </row>
    <row r="65" spans="1:15" x14ac:dyDescent="0.2">
      <c r="A65" s="15">
        <v>43963</v>
      </c>
      <c r="B65" s="4" t="s">
        <v>12</v>
      </c>
      <c r="C65" s="4">
        <v>9328.5</v>
      </c>
      <c r="D65" s="4">
        <v>732964.5</v>
      </c>
      <c r="E65" s="4">
        <v>634517.67299999995</v>
      </c>
      <c r="F65" s="5">
        <v>136157.98361538461</v>
      </c>
      <c r="G65" cm="1">
        <f t="array" ref="G65">INDEX(Лист2!C:C, MATCH(1, (Лист1!A67=Лист2!A:A) * (Лист1!B67=Лист2!B:B), 0))</f>
        <v>10</v>
      </c>
      <c r="H65" cm="1">
        <f t="array" ref="H65">INDEX(Лист2!D:D, MATCH(1, (Лист1!A65=Лист2!A:A) * (Лист1!B65=Лист2!B:B), 0))</f>
        <v>526</v>
      </c>
      <c r="I65" cm="1">
        <f t="array" ref="I65">INDEX(Лист2!E:E, MATCH(1, (Лист1!A65=Лист2!A:A) * (Лист1!B65=Лист2!B:B), 0))</f>
        <v>448</v>
      </c>
      <c r="J65" t="str">
        <f>Table26[[#This Row],[Дата]] &amp; _xlfn.SINGLE(Table26[Территория])</f>
        <v>43963Тольятти</v>
      </c>
      <c r="K65">
        <f t="shared" si="0"/>
        <v>20</v>
      </c>
      <c r="L65">
        <f t="shared" si="3"/>
        <v>81.423659179211995</v>
      </c>
      <c r="M65">
        <f>Table26[[#This Row],[Товарооборот, руб]]-Table26[[#This Row],[Товарооборот в себестоимости]]</f>
        <v>98446.827000000048</v>
      </c>
      <c r="N65">
        <f t="shared" si="1"/>
        <v>15.515222221399034</v>
      </c>
      <c r="O65">
        <f t="shared" si="2"/>
        <v>596806.51638461533</v>
      </c>
    </row>
    <row r="66" spans="1:15" x14ac:dyDescent="0.2">
      <c r="A66" s="14">
        <v>43972</v>
      </c>
      <c r="B66" s="2" t="s">
        <v>12</v>
      </c>
      <c r="C66" s="2">
        <v>11250</v>
      </c>
      <c r="D66" s="2">
        <v>935523</v>
      </c>
      <c r="E66" s="2">
        <v>808524.505</v>
      </c>
      <c r="F66" s="3">
        <v>94344.953846153847</v>
      </c>
      <c r="G66" cm="1">
        <f t="array" ref="G66">INDEX(Лист2!C:C, MATCH(1, (Лист1!A68=Лист2!A:A) * (Лист1!B68=Лист2!B:B), 0))</f>
        <v>10</v>
      </c>
      <c r="H66" cm="1">
        <f t="array" ref="H66">INDEX(Лист2!D:D, MATCH(1, (Лист1!A66=Лист2!A:A) * (Лист1!B66=Лист2!B:B), 0))</f>
        <v>677</v>
      </c>
      <c r="I66" cm="1">
        <f t="array" ref="I66">INDEX(Лист2!E:E, MATCH(1, (Лист1!A66=Лист2!A:A) * (Лист1!B66=Лист2!B:B), 0))</f>
        <v>591</v>
      </c>
      <c r="J66" t="str">
        <f>Table26[[#This Row],[Дата]] &amp; _xlfn.SINGLE(Table26[Территория])</f>
        <v>43972Тольятти</v>
      </c>
      <c r="K66">
        <f t="shared" ref="K66:K129" si="4">WEEKNUM(A66,2)</f>
        <v>21</v>
      </c>
      <c r="L66">
        <f t="shared" si="3"/>
        <v>89.915271581120521</v>
      </c>
      <c r="M66">
        <f>Table26[[#This Row],[Товарооборот, руб]]-Table26[[#This Row],[Товарооборот в себестоимости]]</f>
        <v>126998.495</v>
      </c>
      <c r="N66">
        <f t="shared" ref="N66:N129" si="5">(D66 - E66) / E66 * 100</f>
        <v>15.70743919505569</v>
      </c>
      <c r="O66">
        <f t="shared" ref="O66:O129" si="6">(D66-F66)</f>
        <v>841178.0461538462</v>
      </c>
    </row>
    <row r="67" spans="1:15" x14ac:dyDescent="0.2">
      <c r="A67" s="15">
        <v>43971</v>
      </c>
      <c r="B67" s="4" t="s">
        <v>12</v>
      </c>
      <c r="C67" s="4">
        <v>13063.5</v>
      </c>
      <c r="D67" s="4">
        <v>1037247</v>
      </c>
      <c r="E67" s="4">
        <v>910480.6449999999</v>
      </c>
      <c r="F67" s="5">
        <v>64430.964123076919</v>
      </c>
      <c r="G67" cm="1">
        <f t="array" ref="G67">INDEX(Лист2!C:C, MATCH(1, (Лист1!A69=Лист2!A:A) * (Лист1!B69=Лист2!B:B), 0))</f>
        <v>10</v>
      </c>
      <c r="H67" cm="1">
        <f t="array" ref="H67">INDEX(Лист2!D:D, MATCH(1, (Лист1!A67=Лист2!A:A) * (Лист1!B67=Лист2!B:B), 0))</f>
        <v>745</v>
      </c>
      <c r="I67" cm="1">
        <f t="array" ref="I67">INDEX(Лист2!E:E, MATCH(1, (Лист1!A67=Лист2!A:A) * (Лист1!B67=Лист2!B:B), 0))</f>
        <v>654</v>
      </c>
      <c r="J67" t="str">
        <f>Table26[[#This Row],[Дата]] &amp; _xlfn.SINGLE(Table26[Территория])</f>
        <v>43971Тольятти</v>
      </c>
      <c r="K67">
        <f t="shared" si="4"/>
        <v>21</v>
      </c>
      <c r="L67">
        <f t="shared" ref="L67:L130" si="7">(D67-F67) / D67 * 100</f>
        <v>93.788271826953761</v>
      </c>
      <c r="M67">
        <f>Table26[[#This Row],[Товарооборот, руб]]-Table26[[#This Row],[Товарооборот в себестоимости]]</f>
        <v>126766.3550000001</v>
      </c>
      <c r="N67">
        <f t="shared" si="5"/>
        <v>13.923014804998971</v>
      </c>
      <c r="O67">
        <f t="shared" si="6"/>
        <v>972816.03587692312</v>
      </c>
    </row>
    <row r="68" spans="1:15" x14ac:dyDescent="0.2">
      <c r="A68" s="14">
        <v>43956</v>
      </c>
      <c r="B68" s="2" t="s">
        <v>12</v>
      </c>
      <c r="C68" s="2">
        <v>10147.5</v>
      </c>
      <c r="D68" s="2">
        <v>793320</v>
      </c>
      <c r="E68" s="2">
        <v>718019.27600000007</v>
      </c>
      <c r="F68" s="3">
        <v>92027.36809230769</v>
      </c>
      <c r="G68" cm="1">
        <f t="array" ref="G68">INDEX(Лист2!C:C, MATCH(1, (Лист1!A70=Лист2!A:A) * (Лист1!B70=Лист2!B:B), 0))</f>
        <v>10</v>
      </c>
      <c r="H68" cm="1">
        <f t="array" ref="H68">INDEX(Лист2!D:D, MATCH(1, (Лист1!A68=Лист2!A:A) * (Лист1!B68=Лист2!B:B), 0))</f>
        <v>511</v>
      </c>
      <c r="I68" cm="1">
        <f t="array" ref="I68">INDEX(Лист2!E:E, MATCH(1, (Лист1!A68=Лист2!A:A) * (Лист1!B68=Лист2!B:B), 0))</f>
        <v>437</v>
      </c>
      <c r="J68" t="str">
        <f>Table26[[#This Row],[Дата]] &amp; _xlfn.SINGLE(Table26[Территория])</f>
        <v>43956Тольятти</v>
      </c>
      <c r="K68">
        <f t="shared" si="4"/>
        <v>19</v>
      </c>
      <c r="L68">
        <f t="shared" si="7"/>
        <v>88.399716622257387</v>
      </c>
      <c r="M68">
        <f>Table26[[#This Row],[Товарооборот, руб]]-Table26[[#This Row],[Товарооборот в себестоимости]]</f>
        <v>75300.723999999929</v>
      </c>
      <c r="N68">
        <f t="shared" si="5"/>
        <v>10.487284466719515</v>
      </c>
      <c r="O68">
        <f t="shared" si="6"/>
        <v>701292.6319076923</v>
      </c>
    </row>
    <row r="69" spans="1:15" x14ac:dyDescent="0.2">
      <c r="A69" s="15">
        <v>43949</v>
      </c>
      <c r="B69" s="4" t="s">
        <v>12</v>
      </c>
      <c r="C69" s="4">
        <v>12331.5</v>
      </c>
      <c r="D69" s="4">
        <v>869983.5</v>
      </c>
      <c r="E69" s="4">
        <v>896773.32399999991</v>
      </c>
      <c r="F69" s="5">
        <v>51681.038461538461</v>
      </c>
      <c r="G69" cm="1">
        <f t="array" ref="G69">INDEX(Лист2!C:C, MATCH(1, (Лист1!A71=Лист2!A:A) * (Лист1!B71=Лист2!B:B), 0))</f>
        <v>31</v>
      </c>
      <c r="H69" cm="1">
        <f t="array" ref="H69">INDEX(Лист2!D:D, MATCH(1, (Лист1!A69=Лист2!A:A) * (Лист1!B69=Лист2!B:B), 0))</f>
        <v>580</v>
      </c>
      <c r="I69" cm="1">
        <f t="array" ref="I69">INDEX(Лист2!E:E, MATCH(1, (Лист1!A69=Лист2!A:A) * (Лист1!B69=Лист2!B:B), 0))</f>
        <v>506</v>
      </c>
      <c r="J69" t="str">
        <f>Table26[[#This Row],[Дата]] &amp; _xlfn.SINGLE(Table26[Территория])</f>
        <v>43949Тольятти</v>
      </c>
      <c r="K69">
        <f t="shared" si="4"/>
        <v>18</v>
      </c>
      <c r="L69">
        <f t="shared" si="7"/>
        <v>94.059538087614484</v>
      </c>
      <c r="M69">
        <f>Table26[[#This Row],[Товарооборот, руб]]-Table26[[#This Row],[Товарооборот в себестоимости]]</f>
        <v>-26789.823999999906</v>
      </c>
      <c r="N69">
        <f t="shared" si="5"/>
        <v>-2.987357371482195</v>
      </c>
      <c r="O69">
        <f t="shared" si="6"/>
        <v>818302.4615384615</v>
      </c>
    </row>
    <row r="70" spans="1:15" x14ac:dyDescent="0.2">
      <c r="A70" s="14">
        <v>43964</v>
      </c>
      <c r="B70" s="2" t="s">
        <v>12</v>
      </c>
      <c r="C70" s="2">
        <v>11202</v>
      </c>
      <c r="D70" s="2">
        <v>865714.5</v>
      </c>
      <c r="E70" s="2">
        <v>799644.75899999996</v>
      </c>
      <c r="F70" s="3">
        <v>111860.49372307691</v>
      </c>
      <c r="G70" cm="1">
        <f t="array" ref="G70">INDEX(Лист2!C:C, MATCH(1, (Лист1!A72=Лист2!A:A) * (Лист1!B72=Лист2!B:B), 0))</f>
        <v>10</v>
      </c>
      <c r="H70" cm="1">
        <f t="array" ref="H70">INDEX(Лист2!D:D, MATCH(1, (Лист1!A70=Лист2!A:A) * (Лист1!B70=Лист2!B:B), 0))</f>
        <v>612</v>
      </c>
      <c r="I70" cm="1">
        <f t="array" ref="I70">INDEX(Лист2!E:E, MATCH(1, (Лист1!A70=Лист2!A:A) * (Лист1!B70=Лист2!B:B), 0))</f>
        <v>530</v>
      </c>
      <c r="J70" t="str">
        <f>Table26[[#This Row],[Дата]] &amp; _xlfn.SINGLE(Table26[Территория])</f>
        <v>43964Тольятти</v>
      </c>
      <c r="K70">
        <f t="shared" si="4"/>
        <v>20</v>
      </c>
      <c r="L70">
        <f t="shared" si="7"/>
        <v>87.078824055381205</v>
      </c>
      <c r="M70">
        <f>Table26[[#This Row],[Товарооборот, руб]]-Table26[[#This Row],[Товарооборот в себестоимости]]</f>
        <v>66069.741000000038</v>
      </c>
      <c r="N70">
        <f t="shared" si="5"/>
        <v>8.2623865480746606</v>
      </c>
      <c r="O70">
        <f t="shared" si="6"/>
        <v>753854.00627692312</v>
      </c>
    </row>
    <row r="71" spans="1:15" x14ac:dyDescent="0.2">
      <c r="A71" s="15">
        <v>43982</v>
      </c>
      <c r="B71" s="4" t="s">
        <v>11</v>
      </c>
      <c r="C71" s="4">
        <v>89149.5</v>
      </c>
      <c r="D71" s="4">
        <v>7512646.5</v>
      </c>
      <c r="E71" s="4">
        <v>5979210.0970000001</v>
      </c>
      <c r="F71" s="5">
        <v>47580.146153846152</v>
      </c>
      <c r="G71" cm="1">
        <f t="array" ref="G71">INDEX(Лист2!C:C, MATCH(1, (Лист1!A73=Лист2!A:A) * (Лист1!B73=Лист2!B:B), 0))</f>
        <v>31</v>
      </c>
      <c r="H71" cm="1">
        <f t="array" ref="H71">INDEX(Лист2!D:D, MATCH(1, (Лист1!A71=Лист2!A:A) * (Лист1!B71=Лист2!B:B), 0))</f>
        <v>5760</v>
      </c>
      <c r="I71" cm="1">
        <f t="array" ref="I71">INDEX(Лист2!E:E, MATCH(1, (Лист1!A71=Лист2!A:A) * (Лист1!B71=Лист2!B:B), 0))</f>
        <v>5367</v>
      </c>
      <c r="J71" t="str">
        <f>Table26[[#This Row],[Дата]] &amp; _xlfn.SINGLE(Table26[Территория])</f>
        <v>43982Екатеринбург</v>
      </c>
      <c r="K71">
        <f t="shared" si="4"/>
        <v>22</v>
      </c>
      <c r="L71">
        <f t="shared" si="7"/>
        <v>99.366665979108078</v>
      </c>
      <c r="M71">
        <f>Table26[[#This Row],[Товарооборот, руб]]-Table26[[#This Row],[Товарооборот в себестоимости]]</f>
        <v>1533436.4029999999</v>
      </c>
      <c r="N71">
        <f t="shared" si="5"/>
        <v>25.646136832846601</v>
      </c>
      <c r="O71">
        <f t="shared" si="6"/>
        <v>7465066.3538461542</v>
      </c>
    </row>
    <row r="72" spans="1:15" x14ac:dyDescent="0.2">
      <c r="A72" s="14">
        <v>43954</v>
      </c>
      <c r="B72" s="2" t="s">
        <v>12</v>
      </c>
      <c r="C72" s="2">
        <v>8185.5</v>
      </c>
      <c r="D72" s="2">
        <v>637881</v>
      </c>
      <c r="E72" s="2">
        <v>575840.67700000003</v>
      </c>
      <c r="F72" s="3">
        <v>73920.584615384607</v>
      </c>
      <c r="G72" cm="1">
        <f t="array" ref="G72">INDEX(Лист2!C:C, MATCH(1, (Лист1!A74=Лист2!A:A) * (Лист1!B74=Лист2!B:B), 0))</f>
        <v>10</v>
      </c>
      <c r="H72" cm="1">
        <f t="array" ref="H72">INDEX(Лист2!D:D, MATCH(1, (Лист1!A72=Лист2!A:A) * (Лист1!B72=Лист2!B:B), 0))</f>
        <v>402</v>
      </c>
      <c r="I72" cm="1">
        <f t="array" ref="I72">INDEX(Лист2!E:E, MATCH(1, (Лист1!A72=Лист2!A:A) * (Лист1!B72=Лист2!B:B), 0))</f>
        <v>333</v>
      </c>
      <c r="J72" t="str">
        <f>Table26[[#This Row],[Дата]] &amp; _xlfn.SINGLE(Table26[Территория])</f>
        <v>43954Тольятти</v>
      </c>
      <c r="K72">
        <f t="shared" si="4"/>
        <v>18</v>
      </c>
      <c r="L72">
        <f t="shared" si="7"/>
        <v>88.411539987021939</v>
      </c>
      <c r="M72">
        <f>Table26[[#This Row],[Товарооборот, руб]]-Table26[[#This Row],[Товарооборот в себестоимости]]</f>
        <v>62040.322999999975</v>
      </c>
      <c r="N72">
        <f t="shared" si="5"/>
        <v>10.773869488209144</v>
      </c>
      <c r="O72">
        <f t="shared" si="6"/>
        <v>563960.41538461542</v>
      </c>
    </row>
    <row r="73" spans="1:15" x14ac:dyDescent="0.2">
      <c r="A73" s="15">
        <v>43981</v>
      </c>
      <c r="B73" s="4" t="s">
        <v>11</v>
      </c>
      <c r="C73" s="4">
        <v>108123</v>
      </c>
      <c r="D73" s="4">
        <v>9164707.5</v>
      </c>
      <c r="E73" s="4">
        <v>7329868.665</v>
      </c>
      <c r="F73" s="5">
        <v>137418.15930769229</v>
      </c>
      <c r="G73" cm="1">
        <f t="array" ref="G73">INDEX(Лист2!C:C, MATCH(1, (Лист1!A75=Лист2!A:A) * (Лист1!B75=Лист2!B:B), 0))</f>
        <v>10</v>
      </c>
      <c r="H73" cm="1">
        <f t="array" ref="H73">INDEX(Лист2!D:D, MATCH(1, (Лист1!A73=Лист2!A:A) * (Лист1!B73=Лист2!B:B), 0))</f>
        <v>6735</v>
      </c>
      <c r="I73" cm="1">
        <f t="array" ref="I73">INDEX(Лист2!E:E, MATCH(1, (Лист1!A73=Лист2!A:A) * (Лист1!B73=Лист2!B:B), 0))</f>
        <v>6264</v>
      </c>
      <c r="J73" t="str">
        <f>Table26[[#This Row],[Дата]] &amp; _xlfn.SINGLE(Table26[Территория])</f>
        <v>43981Екатеринбург</v>
      </c>
      <c r="K73">
        <f t="shared" si="4"/>
        <v>22</v>
      </c>
      <c r="L73">
        <f t="shared" si="7"/>
        <v>98.5005723389678</v>
      </c>
      <c r="M73">
        <f>Table26[[#This Row],[Товарооборот, руб]]-Table26[[#This Row],[Товарооборот в себестоимости]]</f>
        <v>1834838.835</v>
      </c>
      <c r="N73">
        <f t="shared" si="5"/>
        <v>25.032356224352618</v>
      </c>
      <c r="O73">
        <f t="shared" si="6"/>
        <v>9027289.3406923078</v>
      </c>
    </row>
    <row r="74" spans="1:15" x14ac:dyDescent="0.2">
      <c r="A74" s="14">
        <v>43957</v>
      </c>
      <c r="B74" s="2" t="s">
        <v>12</v>
      </c>
      <c r="C74" s="2">
        <v>9210</v>
      </c>
      <c r="D74" s="2">
        <v>696832.5</v>
      </c>
      <c r="E74" s="2">
        <v>616683.38099999994</v>
      </c>
      <c r="F74" s="3">
        <v>99623.130769230775</v>
      </c>
      <c r="G74" cm="1">
        <f t="array" ref="G74">INDEX(Лист2!C:C, MATCH(1, (Лист1!A76=Лист2!A:A) * (Лист1!B76=Лист2!B:B), 0))</f>
        <v>31</v>
      </c>
      <c r="H74" cm="1">
        <f t="array" ref="H74">INDEX(Лист2!D:D, MATCH(1, (Лист1!A74=Лист2!A:A) * (Лист1!B74=Лист2!B:B), 0))</f>
        <v>465</v>
      </c>
      <c r="I74" cm="1">
        <f t="array" ref="I74">INDEX(Лист2!E:E, MATCH(1, (Лист1!A74=Лист2!A:A) * (Лист1!B74=Лист2!B:B), 0))</f>
        <v>390</v>
      </c>
      <c r="J74" t="str">
        <f>Table26[[#This Row],[Дата]] &amp; _xlfn.SINGLE(Table26[Территория])</f>
        <v>43957Тольятти</v>
      </c>
      <c r="K74">
        <f t="shared" si="4"/>
        <v>19</v>
      </c>
      <c r="L74">
        <f t="shared" si="7"/>
        <v>85.703432206558844</v>
      </c>
      <c r="M74">
        <f>Table26[[#This Row],[Товарооборот, руб]]-Table26[[#This Row],[Товарооборот в себестоимости]]</f>
        <v>80149.119000000064</v>
      </c>
      <c r="N74">
        <f t="shared" si="5"/>
        <v>12.996802162891441</v>
      </c>
      <c r="O74">
        <f t="shared" si="6"/>
        <v>597209.36923076923</v>
      </c>
    </row>
    <row r="75" spans="1:15" x14ac:dyDescent="0.2">
      <c r="A75" s="15">
        <v>43974</v>
      </c>
      <c r="B75" s="4" t="s">
        <v>12</v>
      </c>
      <c r="C75" s="4">
        <v>14773.5</v>
      </c>
      <c r="D75" s="4">
        <v>1241383.5</v>
      </c>
      <c r="E75" s="4">
        <v>1069622.507</v>
      </c>
      <c r="F75" s="5">
        <v>74049.523076923084</v>
      </c>
      <c r="G75" cm="1">
        <f t="array" ref="G75">INDEX(Лист2!C:C, MATCH(1, (Лист1!A77=Лист2!A:A) * (Лист1!B77=Лист2!B:B), 0))</f>
        <v>10</v>
      </c>
      <c r="H75" cm="1">
        <f t="array" ref="H75">INDEX(Лист2!D:D, MATCH(1, (Лист1!A75=Лист2!A:A) * (Лист1!B75=Лист2!B:B), 0))</f>
        <v>828</v>
      </c>
      <c r="I75" cm="1">
        <f t="array" ref="I75">INDEX(Лист2!E:E, MATCH(1, (Лист1!A75=Лист2!A:A) * (Лист1!B75=Лист2!B:B), 0))</f>
        <v>734</v>
      </c>
      <c r="J75" t="str">
        <f>Table26[[#This Row],[Дата]] &amp; _xlfn.SINGLE(Table26[Территория])</f>
        <v>43974Тольятти</v>
      </c>
      <c r="K75">
        <f t="shared" si="4"/>
        <v>21</v>
      </c>
      <c r="L75">
        <f t="shared" si="7"/>
        <v>94.034919662060673</v>
      </c>
      <c r="M75">
        <f>Table26[[#This Row],[Товарооборот, руб]]-Table26[[#This Row],[Товарооборот в себестоимости]]</f>
        <v>171760.99300000002</v>
      </c>
      <c r="N75">
        <f t="shared" si="5"/>
        <v>16.058094503054431</v>
      </c>
      <c r="O75">
        <f t="shared" si="6"/>
        <v>1167333.9769230769</v>
      </c>
    </row>
    <row r="76" spans="1:15" x14ac:dyDescent="0.2">
      <c r="A76" s="14">
        <v>43979</v>
      </c>
      <c r="B76" s="2" t="s">
        <v>11</v>
      </c>
      <c r="C76" s="2">
        <v>78141</v>
      </c>
      <c r="D76" s="2">
        <v>6641569.5</v>
      </c>
      <c r="E76" s="2">
        <v>5084073.5159999998</v>
      </c>
      <c r="F76" s="3">
        <v>142499.01538461537</v>
      </c>
      <c r="G76" cm="1">
        <f t="array" ref="G76">INDEX(Лист2!C:C, MATCH(1, (Лист1!A78=Лист2!A:A) * (Лист1!B78=Лист2!B:B), 0))</f>
        <v>10</v>
      </c>
      <c r="H76" cm="1">
        <f t="array" ref="H76">INDEX(Лист2!D:D, MATCH(1, (Лист1!A76=Лист2!A:A) * (Лист1!B76=Лист2!B:B), 0))</f>
        <v>5355</v>
      </c>
      <c r="I76" cm="1">
        <f t="array" ref="I76">INDEX(Лист2!E:E, MATCH(1, (Лист1!A76=Лист2!A:A) * (Лист1!B76=Лист2!B:B), 0))</f>
        <v>4969</v>
      </c>
      <c r="J76" t="str">
        <f>Table26[[#This Row],[Дата]] &amp; _xlfn.SINGLE(Table26[Территория])</f>
        <v>43979Екатеринбург</v>
      </c>
      <c r="K76">
        <f t="shared" si="4"/>
        <v>22</v>
      </c>
      <c r="L76">
        <f t="shared" si="7"/>
        <v>97.854437638804868</v>
      </c>
      <c r="M76">
        <f>Table26[[#This Row],[Товарооборот, руб]]-Table26[[#This Row],[Товарооборот в себестоимости]]</f>
        <v>1557495.9840000002</v>
      </c>
      <c r="N76">
        <f t="shared" si="5"/>
        <v>30.634804534167959</v>
      </c>
      <c r="O76">
        <f t="shared" si="6"/>
        <v>6499070.4846153846</v>
      </c>
    </row>
    <row r="77" spans="1:15" x14ac:dyDescent="0.2">
      <c r="A77" s="15">
        <v>43976</v>
      </c>
      <c r="B77" s="4" t="s">
        <v>12</v>
      </c>
      <c r="C77" s="4">
        <v>12280.5</v>
      </c>
      <c r="D77" s="4">
        <v>1030440</v>
      </c>
      <c r="E77" s="4">
        <v>871047.598</v>
      </c>
      <c r="F77" s="5">
        <v>85172.084615384621</v>
      </c>
      <c r="G77" cm="1">
        <f t="array" ref="G77">INDEX(Лист2!C:C, MATCH(1, (Лист1!A79=Лист2!A:A) * (Лист1!B79=Лист2!B:B), 0))</f>
        <v>10</v>
      </c>
      <c r="H77" cm="1">
        <f t="array" ref="H77">INDEX(Лист2!D:D, MATCH(1, (Лист1!A77=Лист2!A:A) * (Лист1!B77=Лист2!B:B), 0))</f>
        <v>739</v>
      </c>
      <c r="I77" cm="1">
        <f t="array" ref="I77">INDEX(Лист2!E:E, MATCH(1, (Лист1!A77=Лист2!A:A) * (Лист1!B77=Лист2!B:B), 0))</f>
        <v>642</v>
      </c>
      <c r="J77" t="str">
        <f>Table26[[#This Row],[Дата]] &amp; _xlfn.SINGLE(Table26[Территория])</f>
        <v>43976Тольятти</v>
      </c>
      <c r="K77">
        <f t="shared" si="4"/>
        <v>22</v>
      </c>
      <c r="L77">
        <f t="shared" si="7"/>
        <v>91.734396508735628</v>
      </c>
      <c r="M77">
        <f>Table26[[#This Row],[Товарооборот, руб]]-Table26[[#This Row],[Товарооборот в себестоимости]]</f>
        <v>159392.402</v>
      </c>
      <c r="N77">
        <f t="shared" si="5"/>
        <v>18.29893135185478</v>
      </c>
      <c r="O77">
        <f t="shared" si="6"/>
        <v>945267.91538461542</v>
      </c>
    </row>
    <row r="78" spans="1:15" x14ac:dyDescent="0.2">
      <c r="A78" s="14">
        <v>43951</v>
      </c>
      <c r="B78" s="2" t="s">
        <v>12</v>
      </c>
      <c r="C78" s="2">
        <v>8934</v>
      </c>
      <c r="D78" s="2">
        <v>716196</v>
      </c>
      <c r="E78" s="2">
        <v>663415.49699999997</v>
      </c>
      <c r="F78" s="3">
        <v>24274.438461538462</v>
      </c>
      <c r="G78" cm="1">
        <f t="array" ref="G78">INDEX(Лист2!C:C, MATCH(1, (Лист1!A80=Лист2!A:A) * (Лист1!B80=Лист2!B:B), 0))</f>
        <v>10</v>
      </c>
      <c r="H78" cm="1">
        <f t="array" ref="H78">INDEX(Лист2!D:D, MATCH(1, (Лист1!A78=Лист2!A:A) * (Лист1!B78=Лист2!B:B), 0))</f>
        <v>448</v>
      </c>
      <c r="I78" cm="1">
        <f t="array" ref="I78">INDEX(Лист2!E:E, MATCH(1, (Лист1!A78=Лист2!A:A) * (Лист1!B78=Лист2!B:B), 0))</f>
        <v>376</v>
      </c>
      <c r="J78" t="str">
        <f>Table26[[#This Row],[Дата]] &amp; _xlfn.SINGLE(Table26[Территория])</f>
        <v>43951Тольятти</v>
      </c>
      <c r="K78">
        <f t="shared" si="4"/>
        <v>18</v>
      </c>
      <c r="L78">
        <f t="shared" si="7"/>
        <v>96.610643111447374</v>
      </c>
      <c r="M78">
        <f>Table26[[#This Row],[Товарооборот, руб]]-Table26[[#This Row],[Товарооборот в себестоимости]]</f>
        <v>52780.503000000026</v>
      </c>
      <c r="N78">
        <f t="shared" si="5"/>
        <v>7.9558742957733521</v>
      </c>
      <c r="O78">
        <f t="shared" si="6"/>
        <v>691921.5615384616</v>
      </c>
    </row>
    <row r="79" spans="1:15" x14ac:dyDescent="0.2">
      <c r="A79" s="15">
        <v>43961</v>
      </c>
      <c r="B79" s="4" t="s">
        <v>12</v>
      </c>
      <c r="C79" s="4">
        <v>12918</v>
      </c>
      <c r="D79" s="4">
        <v>1004788.5</v>
      </c>
      <c r="E79" s="4">
        <v>896111.80299999996</v>
      </c>
      <c r="F79" s="5">
        <v>99729.923076923063</v>
      </c>
      <c r="G79" cm="1">
        <f t="array" ref="G79">INDEX(Лист2!C:C, MATCH(1, (Лист1!A81=Лист2!A:A) * (Лист1!B81=Лист2!B:B), 0))</f>
        <v>10</v>
      </c>
      <c r="H79" cm="1">
        <f t="array" ref="H79">INDEX(Лист2!D:D, MATCH(1, (Лист1!A79=Лист2!A:A) * (Лист1!B79=Лист2!B:B), 0))</f>
        <v>642</v>
      </c>
      <c r="I79" cm="1">
        <f t="array" ref="I79">INDEX(Лист2!E:E, MATCH(1, (Лист1!A79=Лист2!A:A) * (Лист1!B79=Лист2!B:B), 0))</f>
        <v>556</v>
      </c>
      <c r="J79" t="str">
        <f>Table26[[#This Row],[Дата]] &amp; _xlfn.SINGLE(Table26[Территория])</f>
        <v>43961Тольятти</v>
      </c>
      <c r="K79">
        <f t="shared" si="4"/>
        <v>19</v>
      </c>
      <c r="L79">
        <f t="shared" si="7"/>
        <v>90.074535777736003</v>
      </c>
      <c r="M79">
        <f>Table26[[#This Row],[Товарооборот, руб]]-Table26[[#This Row],[Товарооборот в себестоимости]]</f>
        <v>108676.69700000004</v>
      </c>
      <c r="N79">
        <f t="shared" si="5"/>
        <v>12.127582365969579</v>
      </c>
      <c r="O79">
        <f t="shared" si="6"/>
        <v>905058.57692307699</v>
      </c>
    </row>
    <row r="80" spans="1:15" x14ac:dyDescent="0.2">
      <c r="A80" s="14">
        <v>43959</v>
      </c>
      <c r="B80" s="2" t="s">
        <v>12</v>
      </c>
      <c r="C80" s="2">
        <v>12528</v>
      </c>
      <c r="D80" s="2">
        <v>959703</v>
      </c>
      <c r="E80" s="2">
        <v>861486.47499999998</v>
      </c>
      <c r="F80" s="3">
        <v>87212.130769230775</v>
      </c>
      <c r="G80" cm="1">
        <f t="array" ref="G80">INDEX(Лист2!C:C, MATCH(1, (Лист1!A82=Лист2!A:A) * (Лист1!B82=Лист2!B:B), 0))</f>
        <v>10</v>
      </c>
      <c r="H80" cm="1">
        <f t="array" ref="H80">INDEX(Лист2!D:D, MATCH(1, (Лист1!A80=Лист2!A:A) * (Лист1!B80=Лист2!B:B), 0))</f>
        <v>638</v>
      </c>
      <c r="I80" cm="1">
        <f t="array" ref="I80">INDEX(Лист2!E:E, MATCH(1, (Лист1!A80=Лист2!A:A) * (Лист1!B80=Лист2!B:B), 0))</f>
        <v>547</v>
      </c>
      <c r="J80" t="str">
        <f>Table26[[#This Row],[Дата]] &amp; _xlfn.SINGLE(Table26[Территория])</f>
        <v>43959Тольятти</v>
      </c>
      <c r="K80">
        <f t="shared" si="4"/>
        <v>19</v>
      </c>
      <c r="L80">
        <f t="shared" si="7"/>
        <v>90.912591627906679</v>
      </c>
      <c r="M80">
        <f>Table26[[#This Row],[Товарооборот, руб]]-Table26[[#This Row],[Товарооборот в себестоимости]]</f>
        <v>98216.525000000023</v>
      </c>
      <c r="N80">
        <f t="shared" si="5"/>
        <v>11.400820308873685</v>
      </c>
      <c r="O80">
        <f t="shared" si="6"/>
        <v>872490.86923076923</v>
      </c>
    </row>
    <row r="81" spans="1:15" x14ac:dyDescent="0.2">
      <c r="A81" s="15">
        <v>43958</v>
      </c>
      <c r="B81" s="4" t="s">
        <v>12</v>
      </c>
      <c r="C81" s="4">
        <v>11029.5</v>
      </c>
      <c r="D81" s="4">
        <v>863754</v>
      </c>
      <c r="E81" s="4">
        <v>758428.73499999999</v>
      </c>
      <c r="F81" s="5">
        <v>86710.804507692301</v>
      </c>
      <c r="G81" cm="1">
        <f t="array" ref="G81">INDEX(Лист2!C:C, MATCH(1, (Лист1!A83=Лист2!A:A) * (Лист1!B83=Лист2!B:B), 0))</f>
        <v>10</v>
      </c>
      <c r="H81" cm="1">
        <f t="array" ref="H81">INDEX(Лист2!D:D, MATCH(1, (Лист1!A81=Лист2!A:A) * (Лист1!B81=Лист2!B:B), 0))</f>
        <v>563</v>
      </c>
      <c r="I81" cm="1">
        <f t="array" ref="I81">INDEX(Лист2!E:E, MATCH(1, (Лист1!A81=Лист2!A:A) * (Лист1!B81=Лист2!B:B), 0))</f>
        <v>486</v>
      </c>
      <c r="J81" t="str">
        <f>Table26[[#This Row],[Дата]] &amp; _xlfn.SINGLE(Table26[Территория])</f>
        <v>43958Тольятти</v>
      </c>
      <c r="K81">
        <f t="shared" si="4"/>
        <v>19</v>
      </c>
      <c r="L81">
        <f t="shared" si="7"/>
        <v>89.961168977776964</v>
      </c>
      <c r="M81">
        <f>Table26[[#This Row],[Товарооборот, руб]]-Table26[[#This Row],[Товарооборот в себестоимости]]</f>
        <v>105325.26500000001</v>
      </c>
      <c r="N81">
        <f t="shared" si="5"/>
        <v>13.887298850827431</v>
      </c>
      <c r="O81">
        <f t="shared" si="6"/>
        <v>777043.19549230766</v>
      </c>
    </row>
    <row r="82" spans="1:15" x14ac:dyDescent="0.2">
      <c r="A82" s="14">
        <v>43975</v>
      </c>
      <c r="B82" s="2" t="s">
        <v>12</v>
      </c>
      <c r="C82" s="2">
        <v>9994.5</v>
      </c>
      <c r="D82" s="2">
        <v>828984</v>
      </c>
      <c r="E82" s="2">
        <v>702631.81099999999</v>
      </c>
      <c r="F82" s="3">
        <v>82264.567169230766</v>
      </c>
      <c r="G82" cm="1">
        <f t="array" ref="G82">INDEX(Лист2!C:C, MATCH(1, (Лист1!A84=Лист2!A:A) * (Лист1!B84=Лист2!B:B), 0))</f>
        <v>10</v>
      </c>
      <c r="H82" cm="1">
        <f t="array" ref="H82">INDEX(Лист2!D:D, MATCH(1, (Лист1!A82=Лист2!A:A) * (Лист1!B82=Лист2!B:B), 0))</f>
        <v>639</v>
      </c>
      <c r="I82" cm="1">
        <f t="array" ref="I82">INDEX(Лист2!E:E, MATCH(1, (Лист1!A82=Лист2!A:A) * (Лист1!B82=Лист2!B:B), 0))</f>
        <v>557</v>
      </c>
      <c r="J82" t="str">
        <f>Table26[[#This Row],[Дата]] &amp; _xlfn.SINGLE(Table26[Территория])</f>
        <v>43975Тольятти</v>
      </c>
      <c r="K82">
        <f t="shared" si="4"/>
        <v>21</v>
      </c>
      <c r="L82">
        <f t="shared" si="7"/>
        <v>90.076458994476269</v>
      </c>
      <c r="M82">
        <f>Table26[[#This Row],[Товарооборот, руб]]-Table26[[#This Row],[Товарооборот в себестоимости]]</f>
        <v>126352.18900000001</v>
      </c>
      <c r="N82">
        <f t="shared" si="5"/>
        <v>17.982702607810054</v>
      </c>
      <c r="O82">
        <f t="shared" si="6"/>
        <v>746719.43283076922</v>
      </c>
    </row>
    <row r="83" spans="1:15" x14ac:dyDescent="0.2">
      <c r="A83" s="15">
        <v>43982</v>
      </c>
      <c r="B83" s="4" t="s">
        <v>12</v>
      </c>
      <c r="C83" s="4">
        <v>12724.5</v>
      </c>
      <c r="D83" s="4">
        <v>1045515</v>
      </c>
      <c r="E83" s="4">
        <v>896490.07</v>
      </c>
      <c r="F83" s="5">
        <v>49463.982984615388</v>
      </c>
      <c r="G83" cm="1">
        <f t="array" ref="G83">INDEX(Лист2!C:C, MATCH(1, (Лист1!A85=Лист2!A:A) * (Лист1!B85=Лист2!B:B), 0))</f>
        <v>10</v>
      </c>
      <c r="H83" cm="1">
        <f t="array" ref="H83">INDEX(Лист2!D:D, MATCH(1, (Лист1!A83=Лист2!A:A) * (Лист1!B83=Лист2!B:B), 0))</f>
        <v>749</v>
      </c>
      <c r="I83" cm="1">
        <f t="array" ref="I83">INDEX(Лист2!E:E, MATCH(1, (Лист1!A83=Лист2!A:A) * (Лист1!B83=Лист2!B:B), 0))</f>
        <v>655</v>
      </c>
      <c r="J83" t="str">
        <f>Table26[[#This Row],[Дата]] &amp; _xlfn.SINGLE(Table26[Территория])</f>
        <v>43982Тольятти</v>
      </c>
      <c r="K83">
        <f t="shared" si="4"/>
        <v>22</v>
      </c>
      <c r="L83">
        <f t="shared" si="7"/>
        <v>95.268936076037619</v>
      </c>
      <c r="M83">
        <f>Table26[[#This Row],[Товарооборот, руб]]-Table26[[#This Row],[Товарооборот в себестоимости]]</f>
        <v>149024.93000000005</v>
      </c>
      <c r="N83">
        <f t="shared" si="5"/>
        <v>16.623154565448793</v>
      </c>
      <c r="O83">
        <f t="shared" si="6"/>
        <v>996051.01701538463</v>
      </c>
    </row>
    <row r="84" spans="1:15" x14ac:dyDescent="0.2">
      <c r="A84" s="14">
        <v>43981</v>
      </c>
      <c r="B84" s="2" t="s">
        <v>12</v>
      </c>
      <c r="C84" s="2">
        <v>14728.5</v>
      </c>
      <c r="D84" s="2">
        <v>1260483</v>
      </c>
      <c r="E84" s="2">
        <v>1048221.1390000001</v>
      </c>
      <c r="F84" s="3">
        <v>86278.176699999996</v>
      </c>
      <c r="G84" cm="1">
        <f t="array" ref="G84">INDEX(Лист2!C:C, MATCH(1, (Лист1!A86=Лист2!A:A) * (Лист1!B86=Лист2!B:B), 0))</f>
        <v>19</v>
      </c>
      <c r="H84" cm="1">
        <f t="array" ref="H84">INDEX(Лист2!D:D, MATCH(1, (Лист1!A84=Лист2!A:A) * (Лист1!B84=Лист2!B:B), 0))</f>
        <v>865</v>
      </c>
      <c r="I84" cm="1">
        <f t="array" ref="I84">INDEX(Лист2!E:E, MATCH(1, (Лист1!A84=Лист2!A:A) * (Лист1!B84=Лист2!B:B), 0))</f>
        <v>763</v>
      </c>
      <c r="J84" t="str">
        <f>Table26[[#This Row],[Дата]] &amp; _xlfn.SINGLE(Table26[Территория])</f>
        <v>43981Тольятти</v>
      </c>
      <c r="K84">
        <f t="shared" si="4"/>
        <v>22</v>
      </c>
      <c r="L84">
        <f t="shared" si="7"/>
        <v>93.155149518081558</v>
      </c>
      <c r="M84">
        <f>Table26[[#This Row],[Товарооборот, руб]]-Table26[[#This Row],[Товарооборот в себестоимости]]</f>
        <v>212261.86099999992</v>
      </c>
      <c r="N84">
        <f t="shared" si="5"/>
        <v>20.24972146645479</v>
      </c>
      <c r="O84">
        <f t="shared" si="6"/>
        <v>1174204.8233</v>
      </c>
    </row>
    <row r="85" spans="1:15" x14ac:dyDescent="0.2">
      <c r="A85" s="15">
        <v>43979</v>
      </c>
      <c r="B85" s="4" t="s">
        <v>12</v>
      </c>
      <c r="C85" s="4">
        <v>13038</v>
      </c>
      <c r="D85" s="4">
        <v>1114552.5</v>
      </c>
      <c r="E85" s="4">
        <v>939269.56700000004</v>
      </c>
      <c r="F85" s="5">
        <v>74269.06047692307</v>
      </c>
      <c r="G85" cm="1">
        <f t="array" ref="G85">INDEX(Лист2!C:C, MATCH(1, (Лист1!A87=Лист2!A:A) * (Лист1!B87=Лист2!B:B), 0))</f>
        <v>19</v>
      </c>
      <c r="H85" cm="1">
        <f t="array" ref="H85">INDEX(Лист2!D:D, MATCH(1, (Лист1!A85=Лист2!A:A) * (Лист1!B85=Лист2!B:B), 0))</f>
        <v>791</v>
      </c>
      <c r="I85" cm="1">
        <f t="array" ref="I85">INDEX(Лист2!E:E, MATCH(1, (Лист1!A85=Лист2!A:A) * (Лист1!B85=Лист2!B:B), 0))</f>
        <v>697</v>
      </c>
      <c r="J85" t="str">
        <f>Table26[[#This Row],[Дата]] &amp; _xlfn.SINGLE(Table26[Территория])</f>
        <v>43979Тольятти</v>
      </c>
      <c r="K85">
        <f t="shared" si="4"/>
        <v>22</v>
      </c>
      <c r="L85">
        <f t="shared" si="7"/>
        <v>93.336423319949205</v>
      </c>
      <c r="M85">
        <f>Table26[[#This Row],[Товарооборот, руб]]-Table26[[#This Row],[Товарооборот в себестоимости]]</f>
        <v>175282.93299999996</v>
      </c>
      <c r="N85">
        <f t="shared" si="5"/>
        <v>18.661621664145748</v>
      </c>
      <c r="O85">
        <f t="shared" si="6"/>
        <v>1040283.4395230769</v>
      </c>
    </row>
    <row r="86" spans="1:15" x14ac:dyDescent="0.2">
      <c r="A86" s="14">
        <v>43967</v>
      </c>
      <c r="B86" s="2" t="s">
        <v>13</v>
      </c>
      <c r="C86" s="2">
        <v>35482.5</v>
      </c>
      <c r="D86" s="2">
        <v>3222517.5</v>
      </c>
      <c r="E86" s="2">
        <v>2633868.1740000001</v>
      </c>
      <c r="F86" s="3">
        <v>150484.18215384614</v>
      </c>
      <c r="G86" cm="1">
        <f t="array" ref="G86">INDEX(Лист2!C:C, MATCH(1, (Лист1!A88=Лист2!A:A) * (Лист1!B88=Лист2!B:B), 0))</f>
        <v>19</v>
      </c>
      <c r="H86" cm="1">
        <f t="array" ref="H86">INDEX(Лист2!D:D, MATCH(1, (Лист1!A86=Лист2!A:A) * (Лист1!B86=Лист2!B:B), 0))</f>
        <v>2080</v>
      </c>
      <c r="I86" cm="1">
        <f t="array" ref="I86">INDEX(Лист2!E:E, MATCH(1, (Лист1!A86=Лист2!A:A) * (Лист1!B86=Лист2!B:B), 0))</f>
        <v>1844</v>
      </c>
      <c r="J86" t="str">
        <f>Table26[[#This Row],[Дата]] &amp; _xlfn.SINGLE(Table26[Территория])</f>
        <v>43967Нижний Новгород</v>
      </c>
      <c r="K86">
        <f t="shared" si="4"/>
        <v>20</v>
      </c>
      <c r="L86">
        <f t="shared" si="7"/>
        <v>95.33022917163845</v>
      </c>
      <c r="M86">
        <f>Table26[[#This Row],[Товарооборот, руб]]-Table26[[#This Row],[Товарооборот в себестоимости]]</f>
        <v>588649.32599999988</v>
      </c>
      <c r="N86">
        <f t="shared" si="5"/>
        <v>22.349232653737204</v>
      </c>
      <c r="O86">
        <f t="shared" si="6"/>
        <v>3072033.3178461539</v>
      </c>
    </row>
    <row r="87" spans="1:15" x14ac:dyDescent="0.2">
      <c r="A87" s="15">
        <v>43970</v>
      </c>
      <c r="B87" s="4" t="s">
        <v>13</v>
      </c>
      <c r="C87" s="4">
        <v>32434.5</v>
      </c>
      <c r="D87" s="4">
        <v>2865337.5</v>
      </c>
      <c r="E87" s="4">
        <v>2368028.6850000001</v>
      </c>
      <c r="F87" s="5">
        <v>225452.89078461539</v>
      </c>
      <c r="G87" cm="1">
        <f t="array" ref="G87">INDEX(Лист2!C:C, MATCH(1, (Лист1!A89=Лист2!A:A) * (Лист1!B89=Лист2!B:B), 0))</f>
        <v>19</v>
      </c>
      <c r="H87" cm="1">
        <f t="array" ref="H87">INDEX(Лист2!D:D, MATCH(1, (Лист1!A87=Лист2!A:A) * (Лист1!B87=Лист2!B:B), 0))</f>
        <v>1999</v>
      </c>
      <c r="I87" cm="1">
        <f t="array" ref="I87">INDEX(Лист2!E:E, MATCH(1, (Лист1!A87=Лист2!A:A) * (Лист1!B87=Лист2!B:B), 0))</f>
        <v>1799</v>
      </c>
      <c r="J87" t="str">
        <f>Table26[[#This Row],[Дата]] &amp; _xlfn.SINGLE(Table26[Территория])</f>
        <v>43970Нижний Новгород</v>
      </c>
      <c r="K87">
        <f t="shared" si="4"/>
        <v>21</v>
      </c>
      <c r="L87">
        <f t="shared" si="7"/>
        <v>92.131716044458457</v>
      </c>
      <c r="M87">
        <f>Table26[[#This Row],[Товарооборот, руб]]-Table26[[#This Row],[Товарооборот в себестоимости]]</f>
        <v>497308.81499999994</v>
      </c>
      <c r="N87">
        <f t="shared" si="5"/>
        <v>21.000962452445965</v>
      </c>
      <c r="O87">
        <f t="shared" si="6"/>
        <v>2639884.6092153848</v>
      </c>
    </row>
    <row r="88" spans="1:15" x14ac:dyDescent="0.2">
      <c r="A88" s="14">
        <v>43968</v>
      </c>
      <c r="B88" s="2" t="s">
        <v>13</v>
      </c>
      <c r="C88" s="2">
        <v>30486</v>
      </c>
      <c r="D88" s="2">
        <v>2694289.5</v>
      </c>
      <c r="E88" s="2">
        <v>2183502.7290000003</v>
      </c>
      <c r="F88" s="3">
        <v>153558.02257692307</v>
      </c>
      <c r="G88" cm="1">
        <f t="array" ref="G88">INDEX(Лист2!C:C, MATCH(1, (Лист1!A90=Лист2!A:A) * (Лист1!B90=Лист2!B:B), 0))</f>
        <v>19</v>
      </c>
      <c r="H88" cm="1">
        <f t="array" ref="H88">INDEX(Лист2!D:D, MATCH(1, (Лист1!A88=Лист2!A:A) * (Лист1!B88=Лист2!B:B), 0))</f>
        <v>1871</v>
      </c>
      <c r="I88" cm="1">
        <f t="array" ref="I88">INDEX(Лист2!E:E, MATCH(1, (Лист1!A88=Лист2!A:A) * (Лист1!B88=Лист2!B:B), 0))</f>
        <v>1660</v>
      </c>
      <c r="J88" t="str">
        <f>Table26[[#This Row],[Дата]] &amp; _xlfn.SINGLE(Table26[Территория])</f>
        <v>43968Нижний Новгород</v>
      </c>
      <c r="K88">
        <f t="shared" si="4"/>
        <v>20</v>
      </c>
      <c r="L88">
        <f t="shared" si="7"/>
        <v>94.300611624069248</v>
      </c>
      <c r="M88">
        <f>Table26[[#This Row],[Товарооборот, руб]]-Table26[[#This Row],[Товарооборот в себестоимости]]</f>
        <v>510786.77099999972</v>
      </c>
      <c r="N88">
        <f t="shared" si="5"/>
        <v>23.392998974355741</v>
      </c>
      <c r="O88">
        <f t="shared" si="6"/>
        <v>2540731.477423077</v>
      </c>
    </row>
    <row r="89" spans="1:15" x14ac:dyDescent="0.2">
      <c r="A89" s="15">
        <v>43960</v>
      </c>
      <c r="B89" s="4" t="s">
        <v>13</v>
      </c>
      <c r="C89" s="4">
        <v>32079</v>
      </c>
      <c r="D89" s="4">
        <v>2902167</v>
      </c>
      <c r="E89" s="4">
        <v>2319890.3459999999</v>
      </c>
      <c r="F89" s="5">
        <v>194963.39216923076</v>
      </c>
      <c r="G89" cm="1">
        <f t="array" ref="G89">INDEX(Лист2!C:C, MATCH(1, (Лист1!A91=Лист2!A:A) * (Лист1!B91=Лист2!B:B), 0))</f>
        <v>18</v>
      </c>
      <c r="H89" cm="1">
        <f t="array" ref="H89">INDEX(Лист2!D:D, MATCH(1, (Лист1!A89=Лист2!A:A) * (Лист1!B89=Лист2!B:B), 0))</f>
        <v>1851</v>
      </c>
      <c r="I89" cm="1">
        <f t="array" ref="I89">INDEX(Лист2!E:E, MATCH(1, (Лист1!A89=Лист2!A:A) * (Лист1!B89=Лист2!B:B), 0))</f>
        <v>1635</v>
      </c>
      <c r="J89" t="str">
        <f>Table26[[#This Row],[Дата]] &amp; _xlfn.SINGLE(Table26[Территория])</f>
        <v>43960Нижний Новгород</v>
      </c>
      <c r="K89">
        <f t="shared" si="4"/>
        <v>19</v>
      </c>
      <c r="L89">
        <f t="shared" si="7"/>
        <v>93.282144267740946</v>
      </c>
      <c r="M89">
        <f>Table26[[#This Row],[Товарооборот, руб]]-Table26[[#This Row],[Товарооборот в себестоимости]]</f>
        <v>582276.6540000001</v>
      </c>
      <c r="N89">
        <f t="shared" si="5"/>
        <v>25.099317948538939</v>
      </c>
      <c r="O89">
        <f t="shared" si="6"/>
        <v>2707203.6078307694</v>
      </c>
    </row>
    <row r="90" spans="1:15" x14ac:dyDescent="0.2">
      <c r="A90" s="14">
        <v>43955</v>
      </c>
      <c r="B90" s="2" t="s">
        <v>13</v>
      </c>
      <c r="C90" s="2">
        <v>27072</v>
      </c>
      <c r="D90" s="2">
        <v>2450968.5</v>
      </c>
      <c r="E90" s="2">
        <v>1980824.9889999998</v>
      </c>
      <c r="F90" s="3">
        <v>188174.3243923077</v>
      </c>
      <c r="G90" cm="1">
        <f t="array" ref="G90">INDEX(Лист2!C:C, MATCH(1, (Лист1!A92=Лист2!A:A) * (Лист1!B92=Лист2!B:B), 0))</f>
        <v>19</v>
      </c>
      <c r="H90" cm="1">
        <f t="array" ref="H90">INDEX(Лист2!D:D, MATCH(1, (Лист1!A90=Лист2!A:A) * (Лист1!B90=Лист2!B:B), 0))</f>
        <v>1582</v>
      </c>
      <c r="I90" cm="1">
        <f t="array" ref="I90">INDEX(Лист2!E:E, MATCH(1, (Лист1!A90=Лист2!A:A) * (Лист1!B90=Лист2!B:B), 0))</f>
        <v>1403</v>
      </c>
      <c r="J90" t="str">
        <f>Table26[[#This Row],[Дата]] &amp; _xlfn.SINGLE(Table26[Территория])</f>
        <v>43955Нижний Новгород</v>
      </c>
      <c r="K90">
        <f t="shared" si="4"/>
        <v>19</v>
      </c>
      <c r="L90">
        <f t="shared" si="7"/>
        <v>92.322450313322761</v>
      </c>
      <c r="M90">
        <f>Table26[[#This Row],[Товарооборот, руб]]-Table26[[#This Row],[Товарооборот в себестоимости]]</f>
        <v>470143.51100000017</v>
      </c>
      <c r="N90">
        <f t="shared" si="5"/>
        <v>23.734732427691533</v>
      </c>
      <c r="O90">
        <f t="shared" si="6"/>
        <v>2262794.1756076925</v>
      </c>
    </row>
    <row r="91" spans="1:15" x14ac:dyDescent="0.2">
      <c r="A91" s="15">
        <v>43950</v>
      </c>
      <c r="B91" s="4" t="s">
        <v>13</v>
      </c>
      <c r="C91" s="4">
        <v>25917</v>
      </c>
      <c r="D91" s="4">
        <v>2397588</v>
      </c>
      <c r="E91" s="4">
        <v>1937222.0459999999</v>
      </c>
      <c r="F91" s="5">
        <v>159472.57584615384</v>
      </c>
      <c r="G91" cm="1">
        <f t="array" ref="G91">INDEX(Лист2!C:C, MATCH(1, (Лист1!A93=Лист2!A:A) * (Лист1!B93=Лист2!B:B), 0))</f>
        <v>20</v>
      </c>
      <c r="H91" cm="1">
        <f t="array" ref="H91">INDEX(Лист2!D:D, MATCH(1, (Лист1!A91=Лист2!A:A) * (Лист1!B91=Лист2!B:B), 0))</f>
        <v>1534</v>
      </c>
      <c r="I91" cm="1">
        <f t="array" ref="I91">INDEX(Лист2!E:E, MATCH(1, (Лист1!A91=Лист2!A:A) * (Лист1!B91=Лист2!B:B), 0))</f>
        <v>1369</v>
      </c>
      <c r="J91" t="str">
        <f>Table26[[#This Row],[Дата]] &amp; _xlfn.SINGLE(Table26[Территория])</f>
        <v>43950Нижний Новгород</v>
      </c>
      <c r="K91">
        <f t="shared" si="4"/>
        <v>18</v>
      </c>
      <c r="L91">
        <f t="shared" si="7"/>
        <v>93.3486247075747</v>
      </c>
      <c r="M91">
        <f>Table26[[#This Row],[Товарооборот, руб]]-Table26[[#This Row],[Товарооборот в себестоимости]]</f>
        <v>460365.95400000014</v>
      </c>
      <c r="N91">
        <f t="shared" si="5"/>
        <v>23.764232652140702</v>
      </c>
      <c r="O91">
        <f t="shared" si="6"/>
        <v>2238115.4241538462</v>
      </c>
    </row>
    <row r="92" spans="1:15" x14ac:dyDescent="0.2">
      <c r="A92" s="14">
        <v>43953</v>
      </c>
      <c r="B92" s="2" t="s">
        <v>13</v>
      </c>
      <c r="C92" s="2">
        <v>19461</v>
      </c>
      <c r="D92" s="2">
        <v>1799230.5</v>
      </c>
      <c r="E92" s="2">
        <v>1457108.1479999998</v>
      </c>
      <c r="F92" s="3">
        <v>183829.81409230767</v>
      </c>
      <c r="G92" cm="1">
        <f t="array" ref="G92">INDEX(Лист2!C:C, MATCH(1, (Лист1!A94=Лист2!A:A) * (Лист1!B94=Лист2!B:B), 0))</f>
        <v>19</v>
      </c>
      <c r="H92" cm="1">
        <f t="array" ref="H92">INDEX(Лист2!D:D, MATCH(1, (Лист1!A92=Лист2!A:A) * (Лист1!B92=Лист2!B:B), 0))</f>
        <v>1217</v>
      </c>
      <c r="I92" cm="1">
        <f t="array" ref="I92">INDEX(Лист2!E:E, MATCH(1, (Лист1!A92=Лист2!A:A) * (Лист1!B92=Лист2!B:B), 0))</f>
        <v>1048</v>
      </c>
      <c r="J92" t="str">
        <f>Table26[[#This Row],[Дата]] &amp; _xlfn.SINGLE(Table26[Территория])</f>
        <v>43953Нижний Новгород</v>
      </c>
      <c r="K92">
        <f t="shared" si="4"/>
        <v>18</v>
      </c>
      <c r="L92">
        <f t="shared" si="7"/>
        <v>89.78286472509734</v>
      </c>
      <c r="M92">
        <f>Table26[[#This Row],[Товарооборот, руб]]-Table26[[#This Row],[Товарооборот в себестоимости]]</f>
        <v>342122.35200000019</v>
      </c>
      <c r="N92">
        <f t="shared" si="5"/>
        <v>23.479544223919902</v>
      </c>
      <c r="O92">
        <f t="shared" si="6"/>
        <v>1615400.6859076924</v>
      </c>
    </row>
    <row r="93" spans="1:15" x14ac:dyDescent="0.2">
      <c r="A93" s="15">
        <v>43977</v>
      </c>
      <c r="B93" s="4" t="s">
        <v>13</v>
      </c>
      <c r="C93" s="4">
        <v>31407</v>
      </c>
      <c r="D93" s="4">
        <v>2907411</v>
      </c>
      <c r="E93" s="4">
        <v>2288433.4950000001</v>
      </c>
      <c r="F93" s="5">
        <v>193538.8704076923</v>
      </c>
      <c r="G93" cm="1">
        <f t="array" ref="G93">INDEX(Лист2!C:C, MATCH(1, (Лист1!A95=Лист2!A:A) * (Лист1!B95=Лист2!B:B), 0))</f>
        <v>19</v>
      </c>
      <c r="H93" cm="1">
        <f t="array" ref="H93">INDEX(Лист2!D:D, MATCH(1, (Лист1!A93=Лист2!A:A) * (Лист1!B93=Лист2!B:B), 0))</f>
        <v>2036</v>
      </c>
      <c r="I93" cm="1">
        <f t="array" ref="I93">INDEX(Лист2!E:E, MATCH(1, (Лист1!A93=Лист2!A:A) * (Лист1!B93=Лист2!B:B), 0))</f>
        <v>1790</v>
      </c>
      <c r="J93" t="str">
        <f>Table26[[#This Row],[Дата]] &amp; _xlfn.SINGLE(Table26[Территория])</f>
        <v>43977Нижний Новгород</v>
      </c>
      <c r="K93">
        <f t="shared" si="4"/>
        <v>22</v>
      </c>
      <c r="L93">
        <f t="shared" si="7"/>
        <v>93.34325726883155</v>
      </c>
      <c r="M93">
        <f>Table26[[#This Row],[Товарооборот, руб]]-Table26[[#This Row],[Товарооборот в себестоимости]]</f>
        <v>618977.50499999989</v>
      </c>
      <c r="N93">
        <f t="shared" si="5"/>
        <v>27.048087976006478</v>
      </c>
      <c r="O93">
        <f t="shared" si="6"/>
        <v>2713872.1295923078</v>
      </c>
    </row>
    <row r="94" spans="1:15" x14ac:dyDescent="0.2">
      <c r="A94" s="14">
        <v>43952</v>
      </c>
      <c r="B94" s="2" t="s">
        <v>13</v>
      </c>
      <c r="C94" s="2">
        <v>25792.5</v>
      </c>
      <c r="D94" s="2">
        <v>2374356</v>
      </c>
      <c r="E94" s="2">
        <v>1915101.034</v>
      </c>
      <c r="F94" s="3">
        <v>277477.31932307692</v>
      </c>
      <c r="G94" cm="1">
        <f t="array" ref="G94">INDEX(Лист2!C:C, MATCH(1, (Лист1!A96=Лист2!A:A) * (Лист1!B96=Лист2!B:B), 0))</f>
        <v>19</v>
      </c>
      <c r="H94" cm="1">
        <f t="array" ref="H94">INDEX(Лист2!D:D, MATCH(1, (Лист1!A94=Лист2!A:A) * (Лист1!B94=Лист2!B:B), 0))</f>
        <v>1497</v>
      </c>
      <c r="I94" cm="1">
        <f t="array" ref="I94">INDEX(Лист2!E:E, MATCH(1, (Лист1!A94=Лист2!A:A) * (Лист1!B94=Лист2!B:B), 0))</f>
        <v>1291</v>
      </c>
      <c r="J94" t="str">
        <f>Table26[[#This Row],[Дата]] &amp; _xlfn.SINGLE(Table26[Территория])</f>
        <v>43952Нижний Новгород</v>
      </c>
      <c r="K94">
        <f t="shared" si="4"/>
        <v>18</v>
      </c>
      <c r="L94">
        <f t="shared" si="7"/>
        <v>88.313575583312826</v>
      </c>
      <c r="M94">
        <f>Table26[[#This Row],[Товарооборот, руб]]-Table26[[#This Row],[Товарооборот в себестоимости]]</f>
        <v>459254.96600000001</v>
      </c>
      <c r="N94">
        <f t="shared" si="5"/>
        <v>23.980717353630755</v>
      </c>
      <c r="O94">
        <f t="shared" si="6"/>
        <v>2096878.6806769231</v>
      </c>
    </row>
    <row r="95" spans="1:15" x14ac:dyDescent="0.2">
      <c r="A95" s="15">
        <v>43963</v>
      </c>
      <c r="B95" s="4" t="s">
        <v>13</v>
      </c>
      <c r="C95" s="4">
        <v>26032.5</v>
      </c>
      <c r="D95" s="4">
        <v>2370432</v>
      </c>
      <c r="E95" s="4">
        <v>1847737.8370000001</v>
      </c>
      <c r="F95" s="5">
        <v>141864.00329999998</v>
      </c>
      <c r="G95" cm="1">
        <f t="array" ref="G95">INDEX(Лист2!C:C, MATCH(1, (Лист1!A97=Лист2!A:A) * (Лист1!B97=Лист2!B:B), 0))</f>
        <v>19</v>
      </c>
      <c r="H95" cm="1">
        <f t="array" ref="H95">INDEX(Лист2!D:D, MATCH(1, (Лист1!A95=Лист2!A:A) * (Лист1!B95=Лист2!B:B), 0))</f>
        <v>1649</v>
      </c>
      <c r="I95" cm="1">
        <f t="array" ref="I95">INDEX(Лист2!E:E, MATCH(1, (Лист1!A95=Лист2!A:A) * (Лист1!B95=Лист2!B:B), 0))</f>
        <v>1460</v>
      </c>
      <c r="J95" t="str">
        <f>Table26[[#This Row],[Дата]] &amp; _xlfn.SINGLE(Table26[Территория])</f>
        <v>43963Нижний Новгород</v>
      </c>
      <c r="K95">
        <f t="shared" si="4"/>
        <v>20</v>
      </c>
      <c r="L95">
        <f t="shared" si="7"/>
        <v>94.015267963814182</v>
      </c>
      <c r="M95">
        <f>Table26[[#This Row],[Товарооборот, руб]]-Table26[[#This Row],[Товарооборот в себестоимости]]</f>
        <v>522694.16299999994</v>
      </c>
      <c r="N95">
        <f t="shared" si="5"/>
        <v>28.288329249600135</v>
      </c>
      <c r="O95">
        <f t="shared" si="6"/>
        <v>2228567.9967</v>
      </c>
    </row>
    <row r="96" spans="1:15" x14ac:dyDescent="0.2">
      <c r="A96" s="14">
        <v>43972</v>
      </c>
      <c r="B96" s="2" t="s">
        <v>13</v>
      </c>
      <c r="C96" s="2">
        <v>31707</v>
      </c>
      <c r="D96" s="2">
        <v>2853181.5</v>
      </c>
      <c r="E96" s="2">
        <v>2349459.5</v>
      </c>
      <c r="F96" s="3">
        <v>187617.05315384615</v>
      </c>
      <c r="G96" cm="1">
        <f t="array" ref="G96">INDEX(Лист2!C:C, MATCH(1, (Лист1!A98=Лист2!A:A) * (Лист1!B98=Лист2!B:B), 0))</f>
        <v>19</v>
      </c>
      <c r="H96" cm="1">
        <f t="array" ref="H96">INDEX(Лист2!D:D, MATCH(1, (Лист1!A96=Лист2!A:A) * (Лист1!B96=Лист2!B:B), 0))</f>
        <v>1949</v>
      </c>
      <c r="I96" cm="1">
        <f t="array" ref="I96">INDEX(Лист2!E:E, MATCH(1, (Лист1!A96=Лист2!A:A) * (Лист1!B96=Лист2!B:B), 0))</f>
        <v>1724</v>
      </c>
      <c r="J96" t="str">
        <f>Table26[[#This Row],[Дата]] &amp; _xlfn.SINGLE(Table26[Территория])</f>
        <v>43972Нижний Новгород</v>
      </c>
      <c r="K96">
        <f t="shared" si="4"/>
        <v>21</v>
      </c>
      <c r="L96">
        <f t="shared" si="7"/>
        <v>93.424286076653516</v>
      </c>
      <c r="M96">
        <f>Table26[[#This Row],[Товарооборот, руб]]-Table26[[#This Row],[Товарооборот в себестоимости]]</f>
        <v>503722</v>
      </c>
      <c r="N96">
        <f t="shared" si="5"/>
        <v>21.439909902681872</v>
      </c>
      <c r="O96">
        <f t="shared" si="6"/>
        <v>2665564.4468461541</v>
      </c>
    </row>
    <row r="97" spans="1:15" x14ac:dyDescent="0.2">
      <c r="A97" s="15">
        <v>43971</v>
      </c>
      <c r="B97" s="4" t="s">
        <v>13</v>
      </c>
      <c r="C97" s="4">
        <v>29955</v>
      </c>
      <c r="D97" s="4">
        <v>2692230</v>
      </c>
      <c r="E97" s="4">
        <v>2195766.1209999998</v>
      </c>
      <c r="F97" s="5">
        <v>202002.14775384613</v>
      </c>
      <c r="G97" cm="1">
        <f t="array" ref="G97">INDEX(Лист2!C:C, MATCH(1, (Лист1!A99=Лист2!A:A) * (Лист1!B99=Лист2!B:B), 0))</f>
        <v>17</v>
      </c>
      <c r="H97" cm="1">
        <f t="array" ref="H97">INDEX(Лист2!D:D, MATCH(1, (Лист1!A97=Лист2!A:A) * (Лист1!B97=Лист2!B:B), 0))</f>
        <v>1889</v>
      </c>
      <c r="I97" cm="1">
        <f t="array" ref="I97">INDEX(Лист2!E:E, MATCH(1, (Лист1!A97=Лист2!A:A) * (Лист1!B97=Лист2!B:B), 0))</f>
        <v>1690</v>
      </c>
      <c r="J97" t="str">
        <f>Table26[[#This Row],[Дата]] &amp; _xlfn.SINGLE(Table26[Территория])</f>
        <v>43971Нижний Новгород</v>
      </c>
      <c r="K97">
        <f t="shared" si="4"/>
        <v>21</v>
      </c>
      <c r="L97">
        <f t="shared" si="7"/>
        <v>92.496846563857986</v>
      </c>
      <c r="M97">
        <f>Table26[[#This Row],[Товарооборот, руб]]-Table26[[#This Row],[Товарооборот в себестоимости]]</f>
        <v>496463.87900000019</v>
      </c>
      <c r="N97">
        <f t="shared" si="5"/>
        <v>22.610052785307559</v>
      </c>
      <c r="O97">
        <f t="shared" si="6"/>
        <v>2490227.8522461541</v>
      </c>
    </row>
    <row r="98" spans="1:15" x14ac:dyDescent="0.2">
      <c r="A98" s="14">
        <v>43956</v>
      </c>
      <c r="B98" s="2" t="s">
        <v>13</v>
      </c>
      <c r="C98" s="2">
        <v>22848</v>
      </c>
      <c r="D98" s="2">
        <v>2079900</v>
      </c>
      <c r="E98" s="2">
        <v>1657688.8529999999</v>
      </c>
      <c r="F98" s="3">
        <v>178454.88537692308</v>
      </c>
      <c r="G98" cm="1">
        <f t="array" ref="G98">INDEX(Лист2!C:C, MATCH(1, (Лист1!A100=Лист2!A:A) * (Лист1!B100=Лист2!B:B), 0))</f>
        <v>19</v>
      </c>
      <c r="H98" cm="1">
        <f t="array" ref="H98">INDEX(Лист2!D:D, MATCH(1, (Лист1!A98=Лист2!A:A) * (Лист1!B98=Лист2!B:B), 0))</f>
        <v>1417</v>
      </c>
      <c r="I98" cm="1">
        <f t="array" ref="I98">INDEX(Лист2!E:E, MATCH(1, (Лист1!A98=Лист2!A:A) * (Лист1!B98=Лист2!B:B), 0))</f>
        <v>1245</v>
      </c>
      <c r="J98" t="str">
        <f>Table26[[#This Row],[Дата]] &amp; _xlfn.SINGLE(Table26[Территория])</f>
        <v>43956Нижний Новгород</v>
      </c>
      <c r="K98">
        <f t="shared" si="4"/>
        <v>19</v>
      </c>
      <c r="L98">
        <f t="shared" si="7"/>
        <v>91.420025704268326</v>
      </c>
      <c r="M98">
        <f>Table26[[#This Row],[Товарооборот, руб]]-Table26[[#This Row],[Товарооборот в себестоимости]]</f>
        <v>422211.14700000011</v>
      </c>
      <c r="N98">
        <f t="shared" si="5"/>
        <v>25.469867052306235</v>
      </c>
      <c r="O98">
        <f t="shared" si="6"/>
        <v>1901445.114623077</v>
      </c>
    </row>
    <row r="99" spans="1:15" x14ac:dyDescent="0.2">
      <c r="A99" s="15">
        <v>43949</v>
      </c>
      <c r="B99" s="4" t="s">
        <v>13</v>
      </c>
      <c r="C99" s="4">
        <v>23314.5</v>
      </c>
      <c r="D99" s="4">
        <v>2136817.5</v>
      </c>
      <c r="E99" s="4">
        <v>1701780.4779999999</v>
      </c>
      <c r="F99" s="5">
        <v>141999.40078461537</v>
      </c>
      <c r="G99" cm="1">
        <f t="array" ref="G99">INDEX(Лист2!C:C, MATCH(1, (Лист1!A101=Лист2!A:A) * (Лист1!B101=Лист2!B:B), 0))</f>
        <v>19</v>
      </c>
      <c r="H99" cm="1">
        <f t="array" ref="H99">INDEX(Лист2!D:D, MATCH(1, (Лист1!A99=Лист2!A:A) * (Лист1!B99=Лист2!B:B), 0))</f>
        <v>1439</v>
      </c>
      <c r="I99" cm="1">
        <f t="array" ref="I99">INDEX(Лист2!E:E, MATCH(1, (Лист1!A99=Лист2!A:A) * (Лист1!B99=Лист2!B:B), 0))</f>
        <v>1265</v>
      </c>
      <c r="J99" t="str">
        <f>Table26[[#This Row],[Дата]] &amp; _xlfn.SINGLE(Table26[Территория])</f>
        <v>43949Нижний Новгород</v>
      </c>
      <c r="K99">
        <f t="shared" si="4"/>
        <v>18</v>
      </c>
      <c r="L99">
        <f t="shared" si="7"/>
        <v>93.354631325107761</v>
      </c>
      <c r="M99">
        <f>Table26[[#This Row],[Товарооборот, руб]]-Table26[[#This Row],[Товарооборот в себестоимости]]</f>
        <v>435037.02200000011</v>
      </c>
      <c r="N99">
        <f t="shared" si="5"/>
        <v>25.563639236905157</v>
      </c>
      <c r="O99">
        <f t="shared" si="6"/>
        <v>1994818.0992153846</v>
      </c>
    </row>
    <row r="100" spans="1:15" x14ac:dyDescent="0.2">
      <c r="A100" s="14">
        <v>43964</v>
      </c>
      <c r="B100" s="2" t="s">
        <v>13</v>
      </c>
      <c r="C100" s="2">
        <v>26464.5</v>
      </c>
      <c r="D100" s="2">
        <v>2373337.5</v>
      </c>
      <c r="E100" s="2">
        <v>1886244.7409999999</v>
      </c>
      <c r="F100" s="3">
        <v>207105.15935384613</v>
      </c>
      <c r="G100" cm="1">
        <f t="array" ref="G100">INDEX(Лист2!C:C, MATCH(1, (Лист1!A102=Лист2!A:A) * (Лист1!B102=Лист2!B:B), 0))</f>
        <v>19</v>
      </c>
      <c r="H100" cm="1">
        <f t="array" ref="H100">INDEX(Лист2!D:D, MATCH(1, (Лист1!A100=Лист2!A:A) * (Лист1!B100=Лист2!B:B), 0))</f>
        <v>1625</v>
      </c>
      <c r="I100" cm="1">
        <f t="array" ref="I100">INDEX(Лист2!E:E, MATCH(1, (Лист1!A100=Лист2!A:A) * (Лист1!B100=Лист2!B:B), 0))</f>
        <v>1444</v>
      </c>
      <c r="J100" t="str">
        <f>Table26[[#This Row],[Дата]] &amp; _xlfn.SINGLE(Table26[Территория])</f>
        <v>43964Нижний Новгород</v>
      </c>
      <c r="K100">
        <f t="shared" si="4"/>
        <v>20</v>
      </c>
      <c r="L100">
        <f t="shared" si="7"/>
        <v>91.273674336083843</v>
      </c>
      <c r="M100">
        <f>Table26[[#This Row],[Товарооборот, руб]]-Table26[[#This Row],[Товарооборот в себестоимости]]</f>
        <v>487092.75900000008</v>
      </c>
      <c r="N100">
        <f t="shared" si="5"/>
        <v>25.823412434897815</v>
      </c>
      <c r="O100">
        <f t="shared" si="6"/>
        <v>2166232.3406461538</v>
      </c>
    </row>
    <row r="101" spans="1:15" x14ac:dyDescent="0.2">
      <c r="A101" s="15">
        <v>43954</v>
      </c>
      <c r="B101" s="4" t="s">
        <v>13</v>
      </c>
      <c r="C101" s="4">
        <v>23539.5</v>
      </c>
      <c r="D101" s="4">
        <v>2170309.5</v>
      </c>
      <c r="E101" s="4">
        <v>1735984.6140000001</v>
      </c>
      <c r="F101" s="5">
        <v>170377.85753846151</v>
      </c>
      <c r="G101" cm="1">
        <f t="array" ref="G101">INDEX(Лист2!C:C, MATCH(1, (Лист1!A103=Лист2!A:A) * (Лист1!B103=Лист2!B:B), 0))</f>
        <v>20</v>
      </c>
      <c r="H101" cm="1">
        <f t="array" ref="H101">INDEX(Лист2!D:D, MATCH(1, (Лист1!A101=Лист2!A:A) * (Лист1!B101=Лист2!B:B), 0))</f>
        <v>1402</v>
      </c>
      <c r="I101" cm="1">
        <f t="array" ref="I101">INDEX(Лист2!E:E, MATCH(1, (Лист1!A101=Лист2!A:A) * (Лист1!B101=Лист2!B:B), 0))</f>
        <v>1234</v>
      </c>
      <c r="J101" t="str">
        <f>Table26[[#This Row],[Дата]] &amp; _xlfn.SINGLE(Table26[Территория])</f>
        <v>43954Нижний Новгород</v>
      </c>
      <c r="K101">
        <f t="shared" si="4"/>
        <v>18</v>
      </c>
      <c r="L101">
        <f t="shared" si="7"/>
        <v>92.14960550380205</v>
      </c>
      <c r="M101">
        <f>Table26[[#This Row],[Товарооборот, руб]]-Table26[[#This Row],[Товарооборот в себестоимости]]</f>
        <v>434324.88599999994</v>
      </c>
      <c r="N101">
        <f t="shared" si="5"/>
        <v>25.018936371748278</v>
      </c>
      <c r="O101">
        <f t="shared" si="6"/>
        <v>1999931.6424615385</v>
      </c>
    </row>
    <row r="102" spans="1:15" x14ac:dyDescent="0.2">
      <c r="A102" s="14">
        <v>43957</v>
      </c>
      <c r="B102" s="2" t="s">
        <v>13</v>
      </c>
      <c r="C102" s="2">
        <v>24678</v>
      </c>
      <c r="D102" s="2">
        <v>2232519</v>
      </c>
      <c r="E102" s="2">
        <v>1781999.058</v>
      </c>
      <c r="F102" s="3">
        <v>359577.90600769228</v>
      </c>
      <c r="G102" cm="1">
        <f t="array" ref="G102">INDEX(Лист2!C:C, MATCH(1, (Лист1!A104=Лист2!A:A) * (Лист1!B104=Лист2!B:B), 0))</f>
        <v>20</v>
      </c>
      <c r="H102" cm="1">
        <f t="array" ref="H102">INDEX(Лист2!D:D, MATCH(1, (Лист1!A102=Лист2!A:A) * (Лист1!B102=Лист2!B:B), 0))</f>
        <v>1499</v>
      </c>
      <c r="I102" cm="1">
        <f t="array" ref="I102">INDEX(Лист2!E:E, MATCH(1, (Лист1!A102=Лист2!A:A) * (Лист1!B102=Лист2!B:B), 0))</f>
        <v>1323</v>
      </c>
      <c r="J102" t="str">
        <f>Table26[[#This Row],[Дата]] &amp; _xlfn.SINGLE(Table26[Территория])</f>
        <v>43957Нижний Новгород</v>
      </c>
      <c r="K102">
        <f t="shared" si="4"/>
        <v>19</v>
      </c>
      <c r="L102">
        <f t="shared" si="7"/>
        <v>83.893623928499949</v>
      </c>
      <c r="M102">
        <f>Table26[[#This Row],[Товарооборот, руб]]-Table26[[#This Row],[Товарооборот в себестоимости]]</f>
        <v>450519.94200000004</v>
      </c>
      <c r="N102">
        <f t="shared" si="5"/>
        <v>25.281716058011522</v>
      </c>
      <c r="O102">
        <f t="shared" si="6"/>
        <v>1872941.0939923078</v>
      </c>
    </row>
    <row r="103" spans="1:15" x14ac:dyDescent="0.2">
      <c r="A103" s="15">
        <v>43974</v>
      </c>
      <c r="B103" s="4" t="s">
        <v>13</v>
      </c>
      <c r="C103" s="4">
        <v>38176.5</v>
      </c>
      <c r="D103" s="4">
        <v>3385372.5</v>
      </c>
      <c r="E103" s="4">
        <v>2831498.2739999997</v>
      </c>
      <c r="F103" s="5">
        <v>146460.30097692306</v>
      </c>
      <c r="G103" cm="1">
        <f t="array" ref="G103">INDEX(Лист2!C:C, MATCH(1, (Лист1!A105=Лист2!A:A) * (Лист1!B105=Лист2!B:B), 0))</f>
        <v>19</v>
      </c>
      <c r="H103" cm="1">
        <f t="array" ref="H103">INDEX(Лист2!D:D, MATCH(1, (Лист1!A103=Лист2!A:A) * (Лист1!B103=Лист2!B:B), 0))</f>
        <v>2266</v>
      </c>
      <c r="I103" cm="1">
        <f t="array" ref="I103">INDEX(Лист2!E:E, MATCH(1, (Лист1!A103=Лист2!A:A) * (Лист1!B103=Лист2!B:B), 0))</f>
        <v>1993</v>
      </c>
      <c r="J103" t="str">
        <f>Table26[[#This Row],[Дата]] &amp; _xlfn.SINGLE(Table26[Территория])</f>
        <v>43974Нижний Новгород</v>
      </c>
      <c r="K103">
        <f t="shared" si="4"/>
        <v>21</v>
      </c>
      <c r="L103">
        <f t="shared" si="7"/>
        <v>95.673731591518418</v>
      </c>
      <c r="M103">
        <f>Table26[[#This Row],[Товарооборот, руб]]-Table26[[#This Row],[Товарооборот в себестоимости]]</f>
        <v>553874.22600000026</v>
      </c>
      <c r="N103">
        <f t="shared" si="5"/>
        <v>19.561171238771529</v>
      </c>
      <c r="O103">
        <f t="shared" si="6"/>
        <v>3238912.1990230768</v>
      </c>
    </row>
    <row r="104" spans="1:15" x14ac:dyDescent="0.2">
      <c r="A104" s="14">
        <v>43976</v>
      </c>
      <c r="B104" s="2" t="s">
        <v>13</v>
      </c>
      <c r="C104" s="2">
        <v>30603</v>
      </c>
      <c r="D104" s="2">
        <v>2865727.5</v>
      </c>
      <c r="E104" s="2">
        <v>2288224.429</v>
      </c>
      <c r="F104" s="3">
        <v>167381.28187692308</v>
      </c>
      <c r="G104" cm="1">
        <f t="array" ref="G104">INDEX(Лист2!C:C, MATCH(1, (Лист1!A106=Лист2!A:A) * (Лист1!B106=Лист2!B:B), 0))</f>
        <v>19</v>
      </c>
      <c r="H104" cm="1">
        <f t="array" ref="H104">INDEX(Лист2!D:D, MATCH(1, (Лист1!A104=Лист2!A:A) * (Лист1!B104=Лист2!B:B), 0))</f>
        <v>2011</v>
      </c>
      <c r="I104" cm="1">
        <f t="array" ref="I104">INDEX(Лист2!E:E, MATCH(1, (Лист1!A104=Лист2!A:A) * (Лист1!B104=Лист2!B:B), 0))</f>
        <v>1791</v>
      </c>
      <c r="J104" t="str">
        <f>Table26[[#This Row],[Дата]] &amp; _xlfn.SINGLE(Table26[Территория])</f>
        <v>43976Нижний Новгород</v>
      </c>
      <c r="K104">
        <f t="shared" si="4"/>
        <v>22</v>
      </c>
      <c r="L104">
        <f t="shared" si="7"/>
        <v>94.159204534383562</v>
      </c>
      <c r="M104">
        <f>Table26[[#This Row],[Товарооборот, руб]]-Table26[[#This Row],[Товарооборот в себестоимости]]</f>
        <v>577503.071</v>
      </c>
      <c r="N104">
        <f t="shared" si="5"/>
        <v>25.238043247898567</v>
      </c>
      <c r="O104">
        <f t="shared" si="6"/>
        <v>2698346.2181230769</v>
      </c>
    </row>
    <row r="105" spans="1:15" x14ac:dyDescent="0.2">
      <c r="A105" s="15">
        <v>43951</v>
      </c>
      <c r="B105" s="4" t="s">
        <v>13</v>
      </c>
      <c r="C105" s="4">
        <v>24211.5</v>
      </c>
      <c r="D105" s="4">
        <v>2267664</v>
      </c>
      <c r="E105" s="4">
        <v>1801564.392</v>
      </c>
      <c r="F105" s="5">
        <v>97090.63692307692</v>
      </c>
      <c r="G105" cm="1">
        <f t="array" ref="G105">INDEX(Лист2!C:C, MATCH(1, (Лист1!A107=Лист2!A:A) * (Лист1!B107=Лист2!B:B), 0))</f>
        <v>19</v>
      </c>
      <c r="H105" cm="1">
        <f t="array" ref="H105">INDEX(Лист2!D:D, MATCH(1, (Лист1!A105=Лист2!A:A) * (Лист1!B105=Лист2!B:B), 0))</f>
        <v>1499</v>
      </c>
      <c r="I105" cm="1">
        <f t="array" ref="I105">INDEX(Лист2!E:E, MATCH(1, (Лист1!A105=Лист2!A:A) * (Лист1!B105=Лист2!B:B), 0))</f>
        <v>1322</v>
      </c>
      <c r="J105" t="str">
        <f>Table26[[#This Row],[Дата]] &amp; _xlfn.SINGLE(Table26[Территория])</f>
        <v>43951Нижний Новгород</v>
      </c>
      <c r="K105">
        <f t="shared" si="4"/>
        <v>18</v>
      </c>
      <c r="L105">
        <f t="shared" si="7"/>
        <v>95.718473419206845</v>
      </c>
      <c r="M105">
        <f>Table26[[#This Row],[Товарооборот, руб]]-Table26[[#This Row],[Товарооборот в себестоимости]]</f>
        <v>466099.60800000001</v>
      </c>
      <c r="N105">
        <f t="shared" si="5"/>
        <v>25.871937193572155</v>
      </c>
      <c r="O105">
        <f t="shared" si="6"/>
        <v>2170573.3630769229</v>
      </c>
    </row>
    <row r="106" spans="1:15" x14ac:dyDescent="0.2">
      <c r="A106" s="14">
        <v>43961</v>
      </c>
      <c r="B106" s="2" t="s">
        <v>13</v>
      </c>
      <c r="C106" s="2">
        <v>31399.5</v>
      </c>
      <c r="D106" s="2">
        <v>2862298.5</v>
      </c>
      <c r="E106" s="2">
        <v>2267667.5189999999</v>
      </c>
      <c r="F106" s="3">
        <v>169650.86923076923</v>
      </c>
      <c r="G106" cm="1">
        <f t="array" ref="G106">INDEX(Лист2!C:C, MATCH(1, (Лист1!A108=Лист2!A:A) * (Лист1!B108=Лист2!B:B), 0))</f>
        <v>19</v>
      </c>
      <c r="H106" cm="1">
        <f t="array" ref="H106">INDEX(Лист2!D:D, MATCH(1, (Лист1!A106=Лист2!A:A) * (Лист1!B106=Лист2!B:B), 0))</f>
        <v>1848</v>
      </c>
      <c r="I106" cm="1">
        <f t="array" ref="I106">INDEX(Лист2!E:E, MATCH(1, (Лист1!A106=Лист2!A:A) * (Лист1!B106=Лист2!B:B), 0))</f>
        <v>1649</v>
      </c>
      <c r="J106" t="str">
        <f>Table26[[#This Row],[Дата]] &amp; _xlfn.SINGLE(Table26[Территория])</f>
        <v>43961Нижний Новгород</v>
      </c>
      <c r="K106">
        <f t="shared" si="4"/>
        <v>19</v>
      </c>
      <c r="L106">
        <f t="shared" si="7"/>
        <v>94.072914853892115</v>
      </c>
      <c r="M106">
        <f>Table26[[#This Row],[Товарооборот, руб]]-Table26[[#This Row],[Товарооборот в себестоимости]]</f>
        <v>594630.98100000015</v>
      </c>
      <c r="N106">
        <f t="shared" si="5"/>
        <v>26.222141297954543</v>
      </c>
      <c r="O106">
        <f t="shared" si="6"/>
        <v>2692647.6307692309</v>
      </c>
    </row>
    <row r="107" spans="1:15" x14ac:dyDescent="0.2">
      <c r="A107" s="15">
        <v>43959</v>
      </c>
      <c r="B107" s="4" t="s">
        <v>13</v>
      </c>
      <c r="C107" s="4">
        <v>25294.5</v>
      </c>
      <c r="D107" s="4">
        <v>2271454.5</v>
      </c>
      <c r="E107" s="4">
        <v>1811009.8979999998</v>
      </c>
      <c r="F107" s="5">
        <v>151659.17713846153</v>
      </c>
      <c r="G107" cm="1">
        <f t="array" ref="G107">INDEX(Лист2!C:C, MATCH(1, (Лист1!A109=Лист2!A:A) * (Лист1!B109=Лист2!B:B), 0))</f>
        <v>20</v>
      </c>
      <c r="H107" cm="1">
        <f t="array" ref="H107">INDEX(Лист2!D:D, MATCH(1, (Лист1!A107=Лист2!A:A) * (Лист1!B107=Лист2!B:B), 0))</f>
        <v>1522</v>
      </c>
      <c r="I107" cm="1">
        <f t="array" ref="I107">INDEX(Лист2!E:E, MATCH(1, (Лист1!A107=Лист2!A:A) * (Лист1!B107=Лист2!B:B), 0))</f>
        <v>1340</v>
      </c>
      <c r="J107" t="str">
        <f>Table26[[#This Row],[Дата]] &amp; _xlfn.SINGLE(Table26[Территория])</f>
        <v>43959Нижний Новгород</v>
      </c>
      <c r="K107">
        <f t="shared" si="4"/>
        <v>19</v>
      </c>
      <c r="L107">
        <f t="shared" si="7"/>
        <v>93.323257096346779</v>
      </c>
      <c r="M107">
        <f>Table26[[#This Row],[Товарооборот, руб]]-Table26[[#This Row],[Товарооборот в себестоимости]]</f>
        <v>460444.60200000019</v>
      </c>
      <c r="N107">
        <f t="shared" si="5"/>
        <v>25.424742432854458</v>
      </c>
      <c r="O107">
        <f t="shared" si="6"/>
        <v>2119795.3228615383</v>
      </c>
    </row>
    <row r="108" spans="1:15" x14ac:dyDescent="0.2">
      <c r="A108" s="14">
        <v>43958</v>
      </c>
      <c r="B108" s="2" t="s">
        <v>13</v>
      </c>
      <c r="C108" s="2">
        <v>25468.5</v>
      </c>
      <c r="D108" s="2">
        <v>2350672.5</v>
      </c>
      <c r="E108" s="2">
        <v>1875294.65</v>
      </c>
      <c r="F108" s="3">
        <v>221739.45623076922</v>
      </c>
      <c r="G108" cm="1">
        <f t="array" ref="G108">INDEX(Лист2!C:C, MATCH(1, (Лист1!A110=Лист2!A:A) * (Лист1!B110=Лист2!B:B), 0))</f>
        <v>20</v>
      </c>
      <c r="H108" cm="1">
        <f t="array" ref="H108">INDEX(Лист2!D:D, MATCH(1, (Лист1!A108=Лист2!A:A) * (Лист1!B108=Лист2!B:B), 0))</f>
        <v>1530</v>
      </c>
      <c r="I108" cm="1">
        <f t="array" ref="I108">INDEX(Лист2!E:E, MATCH(1, (Лист1!A108=Лист2!A:A) * (Лист1!B108=Лист2!B:B), 0))</f>
        <v>1338</v>
      </c>
      <c r="J108" t="str">
        <f>Table26[[#This Row],[Дата]] &amp; _xlfn.SINGLE(Table26[Территория])</f>
        <v>43958Нижний Новгород</v>
      </c>
      <c r="K108">
        <f t="shared" si="4"/>
        <v>19</v>
      </c>
      <c r="L108">
        <f t="shared" si="7"/>
        <v>90.566977908204166</v>
      </c>
      <c r="M108">
        <f>Table26[[#This Row],[Товарооборот, руб]]-Table26[[#This Row],[Товарооборот в себестоимости]]</f>
        <v>475377.85000000009</v>
      </c>
      <c r="N108">
        <f t="shared" si="5"/>
        <v>25.349501743632668</v>
      </c>
      <c r="O108">
        <f t="shared" si="6"/>
        <v>2128933.0437692306</v>
      </c>
    </row>
    <row r="109" spans="1:15" x14ac:dyDescent="0.2">
      <c r="A109" s="15">
        <v>43975</v>
      </c>
      <c r="B109" s="4" t="s">
        <v>13</v>
      </c>
      <c r="C109" s="4">
        <v>31854</v>
      </c>
      <c r="D109" s="4">
        <v>2915533.5</v>
      </c>
      <c r="E109" s="4">
        <v>2431800.3939999999</v>
      </c>
      <c r="F109" s="5">
        <v>155421.87692307692</v>
      </c>
      <c r="G109" cm="1">
        <f t="array" ref="G109">INDEX(Лист2!C:C, MATCH(1, (Лист1!A111=Лист2!A:A) * (Лист1!B111=Лист2!B:B), 0))</f>
        <v>20</v>
      </c>
      <c r="H109" cm="1">
        <f t="array" ref="H109">INDEX(Лист2!D:D, MATCH(1, (Лист1!A109=Лист2!A:A) * (Лист1!B109=Лист2!B:B), 0))</f>
        <v>2015</v>
      </c>
      <c r="I109" cm="1">
        <f t="array" ref="I109">INDEX(Лист2!E:E, MATCH(1, (Лист1!A109=Лист2!A:A) * (Лист1!B109=Лист2!B:B), 0))</f>
        <v>1803</v>
      </c>
      <c r="J109" t="str">
        <f>Table26[[#This Row],[Дата]] &amp; _xlfn.SINGLE(Table26[Территория])</f>
        <v>43975Нижний Новгород</v>
      </c>
      <c r="K109">
        <f t="shared" si="4"/>
        <v>21</v>
      </c>
      <c r="L109">
        <f t="shared" si="7"/>
        <v>94.66917883388831</v>
      </c>
      <c r="M109">
        <f>Table26[[#This Row],[Товарооборот, руб]]-Table26[[#This Row],[Товарооборот в себестоимости]]</f>
        <v>483733.10600000015</v>
      </c>
      <c r="N109">
        <f t="shared" si="5"/>
        <v>19.891974160112756</v>
      </c>
      <c r="O109">
        <f t="shared" si="6"/>
        <v>2760111.6230769232</v>
      </c>
    </row>
    <row r="110" spans="1:15" x14ac:dyDescent="0.2">
      <c r="A110" s="14">
        <v>43982</v>
      </c>
      <c r="B110" s="2" t="s">
        <v>13</v>
      </c>
      <c r="C110" s="2">
        <v>32359.5</v>
      </c>
      <c r="D110" s="2">
        <v>2991999</v>
      </c>
      <c r="E110" s="2">
        <v>2374135.6799999997</v>
      </c>
      <c r="F110" s="3">
        <v>106116.64615384616</v>
      </c>
      <c r="G110" cm="1">
        <f t="array" ref="G110">INDEX(Лист2!C:C, MATCH(1, (Лист1!A112=Лист2!A:A) * (Лист1!B112=Лист2!B:B), 0))</f>
        <v>20</v>
      </c>
      <c r="H110" cm="1">
        <f t="array" ref="H110">INDEX(Лист2!D:D, MATCH(1, (Лист1!A110=Лист2!A:A) * (Лист1!B110=Лист2!B:B), 0))</f>
        <v>2060</v>
      </c>
      <c r="I110" cm="1">
        <f t="array" ref="I110">INDEX(Лист2!E:E, MATCH(1, (Лист1!A110=Лист2!A:A) * (Лист1!B110=Лист2!B:B), 0))</f>
        <v>1826</v>
      </c>
      <c r="J110" t="str">
        <f>Table26[[#This Row],[Дата]] &amp; _xlfn.SINGLE(Table26[Территория])</f>
        <v>43982Нижний Новгород</v>
      </c>
      <c r="K110">
        <f t="shared" si="4"/>
        <v>22</v>
      </c>
      <c r="L110">
        <f t="shared" si="7"/>
        <v>96.453319464550418</v>
      </c>
      <c r="M110">
        <f>Table26[[#This Row],[Товарооборот, руб]]-Table26[[#This Row],[Товарооборот в себестоимости]]</f>
        <v>617863.3200000003</v>
      </c>
      <c r="N110">
        <f t="shared" si="5"/>
        <v>26.024768727623872</v>
      </c>
      <c r="O110">
        <f t="shared" si="6"/>
        <v>2885882.3538461537</v>
      </c>
    </row>
    <row r="111" spans="1:15" x14ac:dyDescent="0.2">
      <c r="A111" s="15">
        <v>43981</v>
      </c>
      <c r="B111" s="4" t="s">
        <v>13</v>
      </c>
      <c r="C111" s="4">
        <v>39867</v>
      </c>
      <c r="D111" s="4">
        <v>3654166.5</v>
      </c>
      <c r="E111" s="4">
        <v>2919786.2949999999</v>
      </c>
      <c r="F111" s="5">
        <v>182639.11723076922</v>
      </c>
      <c r="G111" cm="1">
        <f t="array" ref="G111">INDEX(Лист2!C:C, MATCH(1, (Лист1!A113=Лист2!A:A) * (Лист1!B113=Лист2!B:B), 0))</f>
        <v>129</v>
      </c>
      <c r="H111" cm="1">
        <f t="array" ref="H111">INDEX(Лист2!D:D, MATCH(1, (Лист1!A111=Лист2!A:A) * (Лист1!B111=Лист2!B:B), 0))</f>
        <v>2451</v>
      </c>
      <c r="I111" cm="1">
        <f t="array" ref="I111">INDEX(Лист2!E:E, MATCH(1, (Лист1!A111=Лист2!A:A) * (Лист1!B111=Лист2!B:B), 0))</f>
        <v>2178</v>
      </c>
      <c r="J111" t="str">
        <f>Table26[[#This Row],[Дата]] &amp; _xlfn.SINGLE(Table26[Территория])</f>
        <v>43981Нижний Новгород</v>
      </c>
      <c r="K111">
        <f t="shared" si="4"/>
        <v>22</v>
      </c>
      <c r="L111">
        <f t="shared" si="7"/>
        <v>95.001893941319608</v>
      </c>
      <c r="M111">
        <f>Table26[[#This Row],[Товарооборот, руб]]-Table26[[#This Row],[Товарооборот в себестоимости]]</f>
        <v>734380.20500000007</v>
      </c>
      <c r="N111">
        <f t="shared" si="5"/>
        <v>25.151847799874687</v>
      </c>
      <c r="O111">
        <f t="shared" si="6"/>
        <v>3471527.3827692308</v>
      </c>
    </row>
    <row r="112" spans="1:15" x14ac:dyDescent="0.2">
      <c r="A112" s="14">
        <v>43979</v>
      </c>
      <c r="B112" s="2" t="s">
        <v>13</v>
      </c>
      <c r="C112" s="2">
        <v>31974</v>
      </c>
      <c r="D112" s="2">
        <v>3004213.5</v>
      </c>
      <c r="E112" s="2">
        <v>2389834.3129999996</v>
      </c>
      <c r="F112" s="3">
        <v>174780.66518461538</v>
      </c>
      <c r="G112" cm="1">
        <f t="array" ref="G112">INDEX(Лист2!C:C, MATCH(1, (Лист1!A114=Лист2!A:A) * (Лист1!B114=Лист2!B:B), 0))</f>
        <v>129</v>
      </c>
      <c r="H112" cm="1">
        <f t="array" ref="H112">INDEX(Лист2!D:D, MATCH(1, (Лист1!A112=Лист2!A:A) * (Лист1!B112=Лист2!B:B), 0))</f>
        <v>2088</v>
      </c>
      <c r="I112" cm="1">
        <f t="array" ref="I112">INDEX(Лист2!E:E, MATCH(1, (Лист1!A112=Лист2!A:A) * (Лист1!B112=Лист2!B:B), 0))</f>
        <v>1848</v>
      </c>
      <c r="J112" t="str">
        <f>Table26[[#This Row],[Дата]] &amp; _xlfn.SINGLE(Table26[Территория])</f>
        <v>43979Нижний Новгород</v>
      </c>
      <c r="K112">
        <f t="shared" si="4"/>
        <v>22</v>
      </c>
      <c r="L112">
        <f t="shared" si="7"/>
        <v>94.18214899891052</v>
      </c>
      <c r="M112">
        <f>Table26[[#This Row],[Товарооборот, руб]]-Table26[[#This Row],[Товарооборот в себестоимости]]</f>
        <v>614379.18700000038</v>
      </c>
      <c r="N112">
        <f t="shared" si="5"/>
        <v>25.708024345368102</v>
      </c>
      <c r="O112">
        <f t="shared" si="6"/>
        <v>2829432.8348153848</v>
      </c>
    </row>
    <row r="113" spans="1:15" x14ac:dyDescent="0.2">
      <c r="A113" s="15">
        <v>43967</v>
      </c>
      <c r="B113" s="4" t="s">
        <v>14</v>
      </c>
      <c r="C113" s="4">
        <v>321412.5</v>
      </c>
      <c r="D113" s="4">
        <v>32235864</v>
      </c>
      <c r="E113" s="4">
        <v>23691368.555</v>
      </c>
      <c r="F113" s="5">
        <v>595097.15929230768</v>
      </c>
      <c r="G113" cm="1">
        <f t="array" ref="G113">INDEX(Лист2!C:C, MATCH(1, (Лист1!A115=Лист2!A:A) * (Лист1!B115=Лист2!B:B), 0))</f>
        <v>129</v>
      </c>
      <c r="H113" cm="1">
        <f t="array" ref="H113">INDEX(Лист2!D:D, MATCH(1, (Лист1!A113=Лист2!A:A) * (Лист1!B113=Лист2!B:B), 0))</f>
        <v>17914</v>
      </c>
      <c r="I113" cm="1">
        <f t="array" ref="I113">INDEX(Лист2!E:E, MATCH(1, (Лист1!A113=Лист2!A:A) * (Лист1!B113=Лист2!B:B), 0))</f>
        <v>16631</v>
      </c>
      <c r="J113" t="str">
        <f>Table26[[#This Row],[Дата]] &amp; _xlfn.SINGLE(Table26[Территория])</f>
        <v>43967Санкт-Петербург Юг</v>
      </c>
      <c r="K113">
        <f t="shared" si="4"/>
        <v>20</v>
      </c>
      <c r="L113">
        <f t="shared" si="7"/>
        <v>98.153928310119738</v>
      </c>
      <c r="M113">
        <f>Table26[[#This Row],[Товарооборот, руб]]-Table26[[#This Row],[Товарооборот в себестоимости]]</f>
        <v>8544495.4450000003</v>
      </c>
      <c r="N113">
        <f t="shared" si="5"/>
        <v>36.065858437699703</v>
      </c>
      <c r="O113">
        <f t="shared" si="6"/>
        <v>31640766.840707693</v>
      </c>
    </row>
    <row r="114" spans="1:15" x14ac:dyDescent="0.2">
      <c r="A114" s="14">
        <v>43970</v>
      </c>
      <c r="B114" s="2" t="s">
        <v>14</v>
      </c>
      <c r="C114" s="2">
        <v>276568.5</v>
      </c>
      <c r="D114" s="2">
        <v>27093624</v>
      </c>
      <c r="E114" s="2">
        <v>19768696.5</v>
      </c>
      <c r="F114" s="3">
        <v>759335.80469230772</v>
      </c>
      <c r="G114" cm="1">
        <f t="array" ref="G114">INDEX(Лист2!C:C, MATCH(1, (Лист1!A116=Лист2!A:A) * (Лист1!B116=Лист2!B:B), 0))</f>
        <v>129</v>
      </c>
      <c r="H114" cm="1">
        <f t="array" ref="H114">INDEX(Лист2!D:D, MATCH(1, (Лист1!A114=Лист2!A:A) * (Лист1!B114=Лист2!B:B), 0))</f>
        <v>16191</v>
      </c>
      <c r="I114" cm="1">
        <f t="array" ref="I114">INDEX(Лист2!E:E, MATCH(1, (Лист1!A114=Лист2!A:A) * (Лист1!B114=Лист2!B:B), 0))</f>
        <v>15102</v>
      </c>
      <c r="J114" t="str">
        <f>Table26[[#This Row],[Дата]] &amp; _xlfn.SINGLE(Table26[Территория])</f>
        <v>43970Санкт-Петербург Юг</v>
      </c>
      <c r="K114">
        <f t="shared" si="4"/>
        <v>21</v>
      </c>
      <c r="L114">
        <f t="shared" si="7"/>
        <v>97.197363465691012</v>
      </c>
      <c r="M114">
        <f>Table26[[#This Row],[Товарооборот, руб]]-Table26[[#This Row],[Товарооборот в себестоимости]]</f>
        <v>7324927.5</v>
      </c>
      <c r="N114">
        <f t="shared" si="5"/>
        <v>37.053163823927385</v>
      </c>
      <c r="O114">
        <f t="shared" si="6"/>
        <v>26334288.195307691</v>
      </c>
    </row>
    <row r="115" spans="1:15" x14ac:dyDescent="0.2">
      <c r="A115" s="15">
        <v>43968</v>
      </c>
      <c r="B115" s="4" t="s">
        <v>14</v>
      </c>
      <c r="C115" s="4">
        <v>269029.5</v>
      </c>
      <c r="D115" s="4">
        <v>26659930.5</v>
      </c>
      <c r="E115" s="4">
        <v>19515982.116</v>
      </c>
      <c r="F115" s="5">
        <v>551393.4769230769</v>
      </c>
      <c r="G115" cm="1">
        <f t="array" ref="G115">INDEX(Лист2!C:C, MATCH(1, (Лист1!A117=Лист2!A:A) * (Лист1!B117=Лист2!B:B), 0))</f>
        <v>129</v>
      </c>
      <c r="H115" cm="1">
        <f t="array" ref="H115">INDEX(Лист2!D:D, MATCH(1, (Лист1!A115=Лист2!A:A) * (Лист1!B115=Лист2!B:B), 0))</f>
        <v>15744</v>
      </c>
      <c r="I115" cm="1">
        <f t="array" ref="I115">INDEX(Лист2!E:E, MATCH(1, (Лист1!A115=Лист2!A:A) * (Лист1!B115=Лист2!B:B), 0))</f>
        <v>14685</v>
      </c>
      <c r="J115" t="str">
        <f>Table26[[#This Row],[Дата]] &amp; _xlfn.SINGLE(Table26[Территория])</f>
        <v>43968Санкт-Петербург Юг</v>
      </c>
      <c r="K115">
        <f t="shared" si="4"/>
        <v>20</v>
      </c>
      <c r="L115">
        <f t="shared" si="7"/>
        <v>97.931752009169429</v>
      </c>
      <c r="M115">
        <f>Table26[[#This Row],[Товарооборот, руб]]-Table26[[#This Row],[Товарооборот в себестоимости]]</f>
        <v>7143948.3839999996</v>
      </c>
      <c r="N115">
        <f t="shared" si="5"/>
        <v>36.605630921044444</v>
      </c>
      <c r="O115">
        <f t="shared" si="6"/>
        <v>26108537.023076922</v>
      </c>
    </row>
    <row r="116" spans="1:15" x14ac:dyDescent="0.2">
      <c r="A116" s="14">
        <v>43960</v>
      </c>
      <c r="B116" s="2" t="s">
        <v>14</v>
      </c>
      <c r="C116" s="2">
        <v>285972</v>
      </c>
      <c r="D116" s="2">
        <v>29768199</v>
      </c>
      <c r="E116" s="2">
        <v>21483666.921</v>
      </c>
      <c r="F116" s="3">
        <v>549316.95015384618</v>
      </c>
      <c r="G116" cm="1">
        <f t="array" ref="G116">INDEX(Лист2!C:C, MATCH(1, (Лист1!A118=Лист2!A:A) * (Лист1!B118=Лист2!B:B), 0))</f>
        <v>128</v>
      </c>
      <c r="H116" cm="1">
        <f t="array" ref="H116">INDEX(Лист2!D:D, MATCH(1, (Лист1!A116=Лист2!A:A) * (Лист1!B116=Лист2!B:B), 0))</f>
        <v>16420</v>
      </c>
      <c r="I116" cm="1">
        <f t="array" ref="I116">INDEX(Лист2!E:E, MATCH(1, (Лист1!A116=Лист2!A:A) * (Лист1!B116=Лист2!B:B), 0))</f>
        <v>15169</v>
      </c>
      <c r="J116" t="str">
        <f>Table26[[#This Row],[Дата]] &amp; _xlfn.SINGLE(Table26[Территория])</f>
        <v>43960Санкт-Петербург Юг</v>
      </c>
      <c r="K116">
        <f t="shared" si="4"/>
        <v>19</v>
      </c>
      <c r="L116">
        <f t="shared" si="7"/>
        <v>98.154685306444492</v>
      </c>
      <c r="M116">
        <f>Table26[[#This Row],[Товарооборот, руб]]-Table26[[#This Row],[Товарооборот в себестоимости]]</f>
        <v>8284532.0789999999</v>
      </c>
      <c r="N116">
        <f t="shared" si="5"/>
        <v>38.562002052368349</v>
      </c>
      <c r="O116">
        <f t="shared" si="6"/>
        <v>29218882.049846154</v>
      </c>
    </row>
    <row r="117" spans="1:15" x14ac:dyDescent="0.2">
      <c r="A117" s="15">
        <v>43955</v>
      </c>
      <c r="B117" s="4" t="s">
        <v>14</v>
      </c>
      <c r="C117" s="4">
        <v>283942.5</v>
      </c>
      <c r="D117" s="4">
        <v>29357940</v>
      </c>
      <c r="E117" s="4">
        <v>21174604.830000002</v>
      </c>
      <c r="F117" s="5">
        <v>988153.40803076921</v>
      </c>
      <c r="G117" cm="1">
        <f t="array" ref="G117">INDEX(Лист2!C:C, MATCH(1, (Лист1!A119=Лист2!A:A) * (Лист1!B119=Лист2!B:B), 0))</f>
        <v>129</v>
      </c>
      <c r="H117" cm="1">
        <f t="array" ref="H117">INDEX(Лист2!D:D, MATCH(1, (Лист1!A117=Лист2!A:A) * (Лист1!B117=Лист2!B:B), 0))</f>
        <v>16525</v>
      </c>
      <c r="I117" cm="1">
        <f t="array" ref="I117">INDEX(Лист2!E:E, MATCH(1, (Лист1!A117=Лист2!A:A) * (Лист1!B117=Лист2!B:B), 0))</f>
        <v>15310</v>
      </c>
      <c r="J117" t="str">
        <f>Table26[[#This Row],[Дата]] &amp; _xlfn.SINGLE(Table26[Территория])</f>
        <v>43955Санкт-Петербург Юг</v>
      </c>
      <c r="K117">
        <f t="shared" si="4"/>
        <v>19</v>
      </c>
      <c r="L117">
        <f t="shared" si="7"/>
        <v>96.634118715309143</v>
      </c>
      <c r="M117">
        <f>Table26[[#This Row],[Товарооборот, руб]]-Table26[[#This Row],[Товарооборот в себестоимости]]</f>
        <v>8183335.1699999981</v>
      </c>
      <c r="N117">
        <f t="shared" si="5"/>
        <v>38.646932189288925</v>
      </c>
      <c r="O117">
        <f t="shared" si="6"/>
        <v>28369786.591969229</v>
      </c>
    </row>
    <row r="118" spans="1:15" x14ac:dyDescent="0.2">
      <c r="A118" s="14">
        <v>43950</v>
      </c>
      <c r="B118" s="2" t="s">
        <v>14</v>
      </c>
      <c r="C118" s="2">
        <v>298059</v>
      </c>
      <c r="D118" s="2">
        <v>30869287.5</v>
      </c>
      <c r="E118" s="2">
        <v>22717731.617999997</v>
      </c>
      <c r="F118" s="3">
        <v>661329.17833846144</v>
      </c>
      <c r="G118" cm="1">
        <f t="array" ref="G118">INDEX(Лист2!C:C, MATCH(1, (Лист1!A120=Лист2!A:A) * (Лист1!B120=Лист2!B:B), 0))</f>
        <v>129</v>
      </c>
      <c r="H118" cm="1">
        <f t="array" ref="H118">INDEX(Лист2!D:D, MATCH(1, (Лист1!A118=Лист2!A:A) * (Лист1!B118=Лист2!B:B), 0))</f>
        <v>17368</v>
      </c>
      <c r="I118" cm="1">
        <f t="array" ref="I118">INDEX(Лист2!E:E, MATCH(1, (Лист1!A118=Лист2!A:A) * (Лист1!B118=Лист2!B:B), 0))</f>
        <v>16077</v>
      </c>
      <c r="J118" t="str">
        <f>Table26[[#This Row],[Дата]] &amp; _xlfn.SINGLE(Table26[Территория])</f>
        <v>43950Санкт-Петербург Юг</v>
      </c>
      <c r="K118">
        <f t="shared" si="4"/>
        <v>18</v>
      </c>
      <c r="L118">
        <f t="shared" si="7"/>
        <v>97.857646768366578</v>
      </c>
      <c r="M118">
        <f>Table26[[#This Row],[Товарооборот, руб]]-Table26[[#This Row],[Товарооборот в себестоимости]]</f>
        <v>8151555.882000003</v>
      </c>
      <c r="N118">
        <f t="shared" si="5"/>
        <v>35.881909422423405</v>
      </c>
      <c r="O118">
        <f t="shared" si="6"/>
        <v>30207958.321661539</v>
      </c>
    </row>
    <row r="119" spans="1:15" x14ac:dyDescent="0.2">
      <c r="A119" s="15">
        <v>43953</v>
      </c>
      <c r="B119" s="4" t="s">
        <v>14</v>
      </c>
      <c r="C119" s="4">
        <v>232903.5</v>
      </c>
      <c r="D119" s="4">
        <v>24342016.5</v>
      </c>
      <c r="E119" s="4">
        <v>17790852.443999998</v>
      </c>
      <c r="F119" s="5">
        <v>634118.86923076923</v>
      </c>
      <c r="G119" cm="1">
        <f t="array" ref="G119">INDEX(Лист2!C:C, MATCH(1, (Лист1!A121=Лист2!A:A) * (Лист1!B121=Лист2!B:B), 0))</f>
        <v>129</v>
      </c>
      <c r="H119" cm="1">
        <f t="array" ref="H119">INDEX(Лист2!D:D, MATCH(1, (Лист1!A119=Лист2!A:A) * (Лист1!B119=Лист2!B:B), 0))</f>
        <v>14009</v>
      </c>
      <c r="I119" cm="1">
        <f t="array" ref="I119">INDEX(Лист2!E:E, MATCH(1, (Лист1!A119=Лист2!A:A) * (Лист1!B119=Лист2!B:B), 0))</f>
        <v>12920</v>
      </c>
      <c r="J119" t="str">
        <f>Table26[[#This Row],[Дата]] &amp; _xlfn.SINGLE(Table26[Территория])</f>
        <v>43953Санкт-Петербург Юг</v>
      </c>
      <c r="K119">
        <f t="shared" si="4"/>
        <v>18</v>
      </c>
      <c r="L119">
        <f t="shared" si="7"/>
        <v>97.394961632571537</v>
      </c>
      <c r="M119">
        <f>Table26[[#This Row],[Товарооборот, руб]]-Table26[[#This Row],[Товарооборот в себестоимости]]</f>
        <v>6551164.0560000017</v>
      </c>
      <c r="N119">
        <f t="shared" si="5"/>
        <v>36.823216181579852</v>
      </c>
      <c r="O119">
        <f t="shared" si="6"/>
        <v>23707897.63076923</v>
      </c>
    </row>
    <row r="120" spans="1:15" x14ac:dyDescent="0.2">
      <c r="A120" s="14">
        <v>43977</v>
      </c>
      <c r="B120" s="2" t="s">
        <v>14</v>
      </c>
      <c r="C120" s="2">
        <v>276966</v>
      </c>
      <c r="D120" s="2">
        <v>27872617.898850001</v>
      </c>
      <c r="E120" s="2">
        <v>20223763.805</v>
      </c>
      <c r="F120" s="3">
        <v>645572.57826153841</v>
      </c>
      <c r="G120" cm="1">
        <f t="array" ref="G120">INDEX(Лист2!C:C, MATCH(1, (Лист1!A122=Лист2!A:A) * (Лист1!B122=Лист2!B:B), 0))</f>
        <v>129</v>
      </c>
      <c r="H120" cm="1">
        <f t="array" ref="H120">INDEX(Лист2!D:D, MATCH(1, (Лист1!A120=Лист2!A:A) * (Лист1!B120=Лист2!B:B), 0))</f>
        <v>16459</v>
      </c>
      <c r="I120" cm="1">
        <f t="array" ref="I120">INDEX(Лист2!E:E, MATCH(1, (Лист1!A120=Лист2!A:A) * (Лист1!B120=Лист2!B:B), 0))</f>
        <v>15355</v>
      </c>
      <c r="J120" t="str">
        <f>Table26[[#This Row],[Дата]] &amp; _xlfn.SINGLE(Table26[Территория])</f>
        <v>43977Санкт-Петербург Юг</v>
      </c>
      <c r="K120">
        <f t="shared" si="4"/>
        <v>22</v>
      </c>
      <c r="L120">
        <f t="shared" si="7"/>
        <v>97.683846631829383</v>
      </c>
      <c r="M120">
        <f>Table26[[#This Row],[Товарооборот, руб]]-Table26[[#This Row],[Товарооборот в себестоимости]]</f>
        <v>7648854.0938500017</v>
      </c>
      <c r="N120">
        <f t="shared" si="5"/>
        <v>37.821120576768926</v>
      </c>
      <c r="O120">
        <f t="shared" si="6"/>
        <v>27227045.320588462</v>
      </c>
    </row>
    <row r="121" spans="1:15" x14ac:dyDescent="0.2">
      <c r="A121" s="15">
        <v>43952</v>
      </c>
      <c r="B121" s="4" t="s">
        <v>14</v>
      </c>
      <c r="C121" s="4">
        <v>296149.5</v>
      </c>
      <c r="D121" s="4">
        <v>31053316.5</v>
      </c>
      <c r="E121" s="4">
        <v>22737807.546999998</v>
      </c>
      <c r="F121" s="5">
        <v>896375.16923076916</v>
      </c>
      <c r="G121" cm="1">
        <f t="array" ref="G121">INDEX(Лист2!C:C, MATCH(1, (Лист1!A123=Лист2!A:A) * (Лист1!B123=Лист2!B:B), 0))</f>
        <v>129</v>
      </c>
      <c r="H121" cm="1">
        <f t="array" ref="H121">INDEX(Лист2!D:D, MATCH(1, (Лист1!A121=Лист2!A:A) * (Лист1!B121=Лист2!B:B), 0))</f>
        <v>17002</v>
      </c>
      <c r="I121" cm="1">
        <f t="array" ref="I121">INDEX(Лист2!E:E, MATCH(1, (Лист1!A121=Лист2!A:A) * (Лист1!B121=Лист2!B:B), 0))</f>
        <v>15570</v>
      </c>
      <c r="J121" t="str">
        <f>Table26[[#This Row],[Дата]] &amp; _xlfn.SINGLE(Table26[Территория])</f>
        <v>43952Санкт-Петербург Юг</v>
      </c>
      <c r="K121">
        <f t="shared" si="4"/>
        <v>18</v>
      </c>
      <c r="L121">
        <f t="shared" si="7"/>
        <v>97.11343176748683</v>
      </c>
      <c r="M121">
        <f>Table26[[#This Row],[Товарооборот, руб]]-Table26[[#This Row],[Товарооборот в себестоимости]]</f>
        <v>8315508.9530000016</v>
      </c>
      <c r="N121">
        <f t="shared" si="5"/>
        <v>36.571287428708757</v>
      </c>
      <c r="O121">
        <f t="shared" si="6"/>
        <v>30156941.33076923</v>
      </c>
    </row>
    <row r="122" spans="1:15" x14ac:dyDescent="0.2">
      <c r="A122" s="14">
        <v>43963</v>
      </c>
      <c r="B122" s="2" t="s">
        <v>14</v>
      </c>
      <c r="C122" s="2">
        <v>281796</v>
      </c>
      <c r="D122" s="2">
        <v>29042520</v>
      </c>
      <c r="E122" s="2">
        <v>20980503.504999999</v>
      </c>
      <c r="F122" s="3">
        <v>776209.03169999993</v>
      </c>
      <c r="G122" cm="1">
        <f t="array" ref="G122">INDEX(Лист2!C:C, MATCH(1, (Лист1!A124=Лист2!A:A) * (Лист1!B124=Лист2!B:B), 0))</f>
        <v>129</v>
      </c>
      <c r="H122" cm="1">
        <f t="array" ref="H122">INDEX(Лист2!D:D, MATCH(1, (Лист1!A122=Лист2!A:A) * (Лист1!B122=Лист2!B:B), 0))</f>
        <v>16387</v>
      </c>
      <c r="I122" cm="1">
        <f t="array" ref="I122">INDEX(Лист2!E:E, MATCH(1, (Лист1!A122=Лист2!A:A) * (Лист1!B122=Лист2!B:B), 0))</f>
        <v>15322</v>
      </c>
      <c r="J122" t="str">
        <f>Table26[[#This Row],[Дата]] &amp; _xlfn.SINGLE(Table26[Территория])</f>
        <v>43963Санкт-Петербург Юг</v>
      </c>
      <c r="K122">
        <f t="shared" si="4"/>
        <v>20</v>
      </c>
      <c r="L122">
        <f t="shared" si="7"/>
        <v>97.327335810735434</v>
      </c>
      <c r="M122">
        <f>Table26[[#This Row],[Товарооборот, руб]]-Table26[[#This Row],[Товарооборот в себестоимости]]</f>
        <v>8062016.495000001</v>
      </c>
      <c r="N122">
        <f t="shared" si="5"/>
        <v>38.426229823696509</v>
      </c>
      <c r="O122">
        <f t="shared" si="6"/>
        <v>28266310.9683</v>
      </c>
    </row>
    <row r="123" spans="1:15" x14ac:dyDescent="0.2">
      <c r="A123" s="15">
        <v>43972</v>
      </c>
      <c r="B123" s="4" t="s">
        <v>14</v>
      </c>
      <c r="C123" s="4">
        <v>288936</v>
      </c>
      <c r="D123" s="4">
        <v>27852900</v>
      </c>
      <c r="E123" s="4">
        <v>20824687.999000002</v>
      </c>
      <c r="F123" s="5">
        <v>822353.43936153851</v>
      </c>
      <c r="G123" cm="1">
        <f t="array" ref="G123">INDEX(Лист2!C:C, MATCH(1, (Лист1!A125=Лист2!A:A) * (Лист1!B125=Лист2!B:B), 0))</f>
        <v>129</v>
      </c>
      <c r="H123" cm="1">
        <f t="array" ref="H123">INDEX(Лист2!D:D, MATCH(1, (Лист1!A123=Лист2!A:A) * (Лист1!B123=Лист2!B:B), 0))</f>
        <v>16373</v>
      </c>
      <c r="I123" cm="1">
        <f t="array" ref="I123">INDEX(Лист2!E:E, MATCH(1, (Лист1!A123=Лист2!A:A) * (Лист1!B123=Лист2!B:B), 0))</f>
        <v>15223</v>
      </c>
      <c r="J123" t="str">
        <f>Table26[[#This Row],[Дата]] &amp; _xlfn.SINGLE(Table26[Территория])</f>
        <v>43972Санкт-Петербург Юг</v>
      </c>
      <c r="K123">
        <f t="shared" si="4"/>
        <v>21</v>
      </c>
      <c r="L123">
        <f t="shared" si="7"/>
        <v>97.047512325964121</v>
      </c>
      <c r="M123">
        <f>Table26[[#This Row],[Товарооборот, руб]]-Table26[[#This Row],[Товарооборот в себестоимости]]</f>
        <v>7028212.0009999983</v>
      </c>
      <c r="N123">
        <f t="shared" si="5"/>
        <v>33.749422806898679</v>
      </c>
      <c r="O123">
        <f t="shared" si="6"/>
        <v>27030546.560638461</v>
      </c>
    </row>
    <row r="124" spans="1:15" x14ac:dyDescent="0.2">
      <c r="A124" s="14">
        <v>43971</v>
      </c>
      <c r="B124" s="2" t="s">
        <v>14</v>
      </c>
      <c r="C124" s="2">
        <v>300151.5</v>
      </c>
      <c r="D124" s="2">
        <v>29368771.617449999</v>
      </c>
      <c r="E124" s="2">
        <v>21545834.136</v>
      </c>
      <c r="F124" s="3">
        <v>1052145.9026769232</v>
      </c>
      <c r="G124" cm="1">
        <f t="array" ref="G124">INDEX(Лист2!C:C, MATCH(1, (Лист1!A126=Лист2!A:A) * (Лист1!B126=Лист2!B:B), 0))</f>
        <v>128</v>
      </c>
      <c r="H124" cm="1">
        <f t="array" ref="H124">INDEX(Лист2!D:D, MATCH(1, (Лист1!A124=Лист2!A:A) * (Лист1!B124=Лист2!B:B), 0))</f>
        <v>17095</v>
      </c>
      <c r="I124" cm="1">
        <f t="array" ref="I124">INDEX(Лист2!E:E, MATCH(1, (Лист1!A124=Лист2!A:A) * (Лист1!B124=Лист2!B:B), 0))</f>
        <v>15919</v>
      </c>
      <c r="J124" t="str">
        <f>Table26[[#This Row],[Дата]] &amp; _xlfn.SINGLE(Table26[Территория])</f>
        <v>43971Санкт-Петербург Юг</v>
      </c>
      <c r="K124">
        <f t="shared" si="4"/>
        <v>21</v>
      </c>
      <c r="L124">
        <f t="shared" si="7"/>
        <v>96.41746710968404</v>
      </c>
      <c r="M124">
        <f>Table26[[#This Row],[Товарооборот, руб]]-Table26[[#This Row],[Товарооборот в себестоимости]]</f>
        <v>7822937.4814499989</v>
      </c>
      <c r="N124">
        <f t="shared" si="5"/>
        <v>36.308352844780288</v>
      </c>
      <c r="O124">
        <f t="shared" si="6"/>
        <v>28316625.714773074</v>
      </c>
    </row>
    <row r="125" spans="1:15" x14ac:dyDescent="0.2">
      <c r="A125" s="15">
        <v>43956</v>
      </c>
      <c r="B125" s="4" t="s">
        <v>14</v>
      </c>
      <c r="C125" s="4">
        <v>262734</v>
      </c>
      <c r="D125" s="4">
        <v>27278441.145</v>
      </c>
      <c r="E125" s="4">
        <v>19610637.316999998</v>
      </c>
      <c r="F125" s="5">
        <v>919330.0461538462</v>
      </c>
      <c r="G125" cm="1">
        <f t="array" ref="G125">INDEX(Лист2!C:C, MATCH(1, (Лист1!A127=Лист2!A:A) * (Лист1!B127=Лист2!B:B), 0))</f>
        <v>129</v>
      </c>
      <c r="H125" cm="1">
        <f t="array" ref="H125">INDEX(Лист2!D:D, MATCH(1, (Лист1!A125=Лист2!A:A) * (Лист1!B125=Лист2!B:B), 0))</f>
        <v>15665</v>
      </c>
      <c r="I125" cm="1">
        <f t="array" ref="I125">INDEX(Лист2!E:E, MATCH(1, (Лист1!A125=Лист2!A:A) * (Лист1!B125=Лист2!B:B), 0))</f>
        <v>14501</v>
      </c>
      <c r="J125" t="str">
        <f>Table26[[#This Row],[Дата]] &amp; _xlfn.SINGLE(Table26[Территория])</f>
        <v>43956Санкт-Петербург Юг</v>
      </c>
      <c r="K125">
        <f t="shared" si="4"/>
        <v>19</v>
      </c>
      <c r="L125">
        <f t="shared" si="7"/>
        <v>96.629829244027903</v>
      </c>
      <c r="M125">
        <f>Table26[[#This Row],[Товарооборот, руб]]-Table26[[#This Row],[Товарооборот в себестоимости]]</f>
        <v>7667803.8280000016</v>
      </c>
      <c r="N125">
        <f t="shared" si="5"/>
        <v>39.100227616534234</v>
      </c>
      <c r="O125">
        <f t="shared" si="6"/>
        <v>26359111.098846152</v>
      </c>
    </row>
    <row r="126" spans="1:15" x14ac:dyDescent="0.2">
      <c r="A126" s="14">
        <v>43949</v>
      </c>
      <c r="B126" s="2" t="s">
        <v>14</v>
      </c>
      <c r="C126" s="2">
        <v>286002</v>
      </c>
      <c r="D126" s="2">
        <v>29159032.5</v>
      </c>
      <c r="E126" s="2">
        <v>21437602.310000002</v>
      </c>
      <c r="F126" s="3">
        <v>637711.59372307686</v>
      </c>
      <c r="G126" cm="1">
        <f t="array" ref="G126">INDEX(Лист2!C:C, MATCH(1, (Лист1!A128=Лист2!A:A) * (Лист1!B128=Лист2!B:B), 0))</f>
        <v>129</v>
      </c>
      <c r="H126" cm="1">
        <f t="array" ref="H126">INDEX(Лист2!D:D, MATCH(1, (Лист1!A126=Лист2!A:A) * (Лист1!B126=Лист2!B:B), 0))</f>
        <v>16450</v>
      </c>
      <c r="I126" cm="1">
        <f t="array" ref="I126">INDEX(Лист2!E:E, MATCH(1, (Лист1!A126=Лист2!A:A) * (Лист1!B126=Лист2!B:B), 0))</f>
        <v>15320</v>
      </c>
      <c r="J126" t="str">
        <f>Table26[[#This Row],[Дата]] &amp; _xlfn.SINGLE(Table26[Территория])</f>
        <v>43949Санкт-Петербург Юг</v>
      </c>
      <c r="K126">
        <f t="shared" si="4"/>
        <v>18</v>
      </c>
      <c r="L126">
        <f t="shared" si="7"/>
        <v>97.812987815274468</v>
      </c>
      <c r="M126">
        <f>Table26[[#This Row],[Товарооборот, руб]]-Table26[[#This Row],[Товарооборот в себестоимости]]</f>
        <v>7721430.1899999976</v>
      </c>
      <c r="N126">
        <f t="shared" si="5"/>
        <v>36.018161351925912</v>
      </c>
      <c r="O126">
        <f t="shared" si="6"/>
        <v>28521320.906276923</v>
      </c>
    </row>
    <row r="127" spans="1:15" x14ac:dyDescent="0.2">
      <c r="A127" s="15">
        <v>43964</v>
      </c>
      <c r="B127" s="4" t="s">
        <v>14</v>
      </c>
      <c r="C127" s="4">
        <v>258459</v>
      </c>
      <c r="D127" s="4">
        <v>26467453.5</v>
      </c>
      <c r="E127" s="4">
        <v>19153152.526999999</v>
      </c>
      <c r="F127" s="5">
        <v>636197.23340769229</v>
      </c>
      <c r="G127" cm="1">
        <f t="array" ref="G127">INDEX(Лист2!C:C, MATCH(1, (Лист1!A129=Лист2!A:A) * (Лист1!B129=Лист2!B:B), 0))</f>
        <v>129</v>
      </c>
      <c r="H127" cm="1">
        <f t="array" ref="H127">INDEX(Лист2!D:D, MATCH(1, (Лист1!A127=Лист2!A:A) * (Лист1!B127=Лист2!B:B), 0))</f>
        <v>15304</v>
      </c>
      <c r="I127" cm="1">
        <f t="array" ref="I127">INDEX(Лист2!E:E, MATCH(1, (Лист1!A127=Лист2!A:A) * (Лист1!B127=Лист2!B:B), 0))</f>
        <v>14315</v>
      </c>
      <c r="J127" t="str">
        <f>Table26[[#This Row],[Дата]] &amp; _xlfn.SINGLE(Table26[Территория])</f>
        <v>43964Санкт-Петербург Юг</v>
      </c>
      <c r="K127">
        <f t="shared" si="4"/>
        <v>20</v>
      </c>
      <c r="L127">
        <f t="shared" si="7"/>
        <v>97.59630357560583</v>
      </c>
      <c r="M127">
        <f>Table26[[#This Row],[Товарооборот, руб]]-Table26[[#This Row],[Товарооборот в себестоимости]]</f>
        <v>7314300.9730000012</v>
      </c>
      <c r="N127">
        <f t="shared" si="5"/>
        <v>38.188496450853755</v>
      </c>
      <c r="O127">
        <f t="shared" si="6"/>
        <v>25831256.266592309</v>
      </c>
    </row>
    <row r="128" spans="1:15" x14ac:dyDescent="0.2">
      <c r="A128" s="14">
        <v>43954</v>
      </c>
      <c r="B128" s="2" t="s">
        <v>14</v>
      </c>
      <c r="C128" s="2">
        <v>274083</v>
      </c>
      <c r="D128" s="2">
        <v>28427001</v>
      </c>
      <c r="E128" s="2">
        <v>20563887.598999999</v>
      </c>
      <c r="F128" s="3">
        <v>779849.36538461538</v>
      </c>
      <c r="G128" cm="1">
        <f t="array" ref="G128">INDEX(Лист2!C:C, MATCH(1, (Лист1!A130=Лист2!A:A) * (Лист1!B130=Лист2!B:B), 0))</f>
        <v>129</v>
      </c>
      <c r="H128" cm="1">
        <f t="array" ref="H128">INDEX(Лист2!D:D, MATCH(1, (Лист1!A128=Лист2!A:A) * (Лист1!B128=Лист2!B:B), 0))</f>
        <v>15778</v>
      </c>
      <c r="I128" cm="1">
        <f t="array" ref="I128">INDEX(Лист2!E:E, MATCH(1, (Лист1!A128=Лист2!A:A) * (Лист1!B128=Лист2!B:B), 0))</f>
        <v>14624</v>
      </c>
      <c r="J128" t="str">
        <f>Table26[[#This Row],[Дата]] &amp; _xlfn.SINGLE(Table26[Территория])</f>
        <v>43954Санкт-Петербург Юг</v>
      </c>
      <c r="K128">
        <f t="shared" si="4"/>
        <v>18</v>
      </c>
      <c r="L128">
        <f t="shared" si="7"/>
        <v>97.256659732116603</v>
      </c>
      <c r="M128">
        <f>Table26[[#This Row],[Товарооборот, руб]]-Table26[[#This Row],[Товарооборот в себестоимости]]</f>
        <v>7863113.4010000005</v>
      </c>
      <c r="N128">
        <f t="shared" si="5"/>
        <v>38.237484829387881</v>
      </c>
      <c r="O128">
        <f t="shared" si="6"/>
        <v>27647151.634615384</v>
      </c>
    </row>
    <row r="129" spans="1:15" x14ac:dyDescent="0.2">
      <c r="A129" s="15">
        <v>43957</v>
      </c>
      <c r="B129" s="4" t="s">
        <v>14</v>
      </c>
      <c r="C129" s="4">
        <v>277512</v>
      </c>
      <c r="D129" s="4">
        <v>28770810.105599999</v>
      </c>
      <c r="E129" s="4">
        <v>20810852.736000001</v>
      </c>
      <c r="F129" s="5">
        <v>790162.57692307688</v>
      </c>
      <c r="G129" cm="1">
        <f t="array" ref="G129">INDEX(Лист2!C:C, MATCH(1, (Лист1!A131=Лист2!A:A) * (Лист1!B131=Лист2!B:B), 0))</f>
        <v>129</v>
      </c>
      <c r="H129" cm="1">
        <f t="array" ref="H129">INDEX(Лист2!D:D, MATCH(1, (Лист1!A129=Лист2!A:A) * (Лист1!B129=Лист2!B:B), 0))</f>
        <v>16376</v>
      </c>
      <c r="I129" cm="1">
        <f t="array" ref="I129">INDEX(Лист2!E:E, MATCH(1, (Лист1!A129=Лист2!A:A) * (Лист1!B129=Лист2!B:B), 0))</f>
        <v>15197</v>
      </c>
      <c r="J129" t="str">
        <f>Table26[[#This Row],[Дата]] &amp; _xlfn.SINGLE(Table26[Территория])</f>
        <v>43957Санкт-Петербург Юг</v>
      </c>
      <c r="K129">
        <f t="shared" si="4"/>
        <v>19</v>
      </c>
      <c r="L129">
        <f t="shared" si="7"/>
        <v>97.253596356783575</v>
      </c>
      <c r="M129">
        <f>Table26[[#This Row],[Товарооборот, руб]]-Table26[[#This Row],[Товарооборот в себестоимости]]</f>
        <v>7959957.369599998</v>
      </c>
      <c r="N129">
        <f t="shared" si="5"/>
        <v>38.249068745896857</v>
      </c>
      <c r="O129">
        <f t="shared" si="6"/>
        <v>27980647.528676923</v>
      </c>
    </row>
    <row r="130" spans="1:15" x14ac:dyDescent="0.2">
      <c r="A130" s="14">
        <v>43974</v>
      </c>
      <c r="B130" s="2" t="s">
        <v>14</v>
      </c>
      <c r="C130" s="2">
        <v>356982</v>
      </c>
      <c r="D130" s="2">
        <v>35103926.711549997</v>
      </c>
      <c r="E130" s="2">
        <v>26357141.036999997</v>
      </c>
      <c r="F130" s="3">
        <v>601482.07692307688</v>
      </c>
      <c r="G130" cm="1">
        <f t="array" ref="G130">INDEX(Лист2!C:C, MATCH(1, (Лист1!A132=Лист2!A:A) * (Лист1!B132=Лист2!B:B), 0))</f>
        <v>129</v>
      </c>
      <c r="H130" cm="1">
        <f t="array" ref="H130">INDEX(Лист2!D:D, MATCH(1, (Лист1!A130=Лист2!A:A) * (Лист1!B130=Лист2!B:B), 0))</f>
        <v>19856</v>
      </c>
      <c r="I130" cm="1">
        <f t="array" ref="I130">INDEX(Лист2!E:E, MATCH(1, (Лист1!A130=Лист2!A:A) * (Лист1!B130=Лист2!B:B), 0))</f>
        <v>18325</v>
      </c>
      <c r="J130" t="str">
        <f>Table26[[#This Row],[Дата]] &amp; _xlfn.SINGLE(Table26[Территория])</f>
        <v>43974Санкт-Петербург Юг</v>
      </c>
      <c r="K130">
        <f t="shared" ref="K130:K193" si="8">WEEKNUM(A130,2)</f>
        <v>21</v>
      </c>
      <c r="L130">
        <f t="shared" si="7"/>
        <v>98.286567534551111</v>
      </c>
      <c r="M130">
        <f>Table26[[#This Row],[Товарооборот, руб]]-Table26[[#This Row],[Товарооборот в себестоимости]]</f>
        <v>8746785.6745500006</v>
      </c>
      <c r="N130">
        <f t="shared" ref="N130:N193" si="9">(D130 - E130) / E130 * 100</f>
        <v>33.185638997307464</v>
      </c>
      <c r="O130">
        <f t="shared" ref="O130:O193" si="10">(D130-F130)</f>
        <v>34502444.634626918</v>
      </c>
    </row>
    <row r="131" spans="1:15" x14ac:dyDescent="0.2">
      <c r="A131" s="15">
        <v>43976</v>
      </c>
      <c r="B131" s="4" t="s">
        <v>14</v>
      </c>
      <c r="C131" s="4">
        <v>266983.5</v>
      </c>
      <c r="D131" s="4">
        <v>27165913.5</v>
      </c>
      <c r="E131" s="4">
        <v>19659432.722999997</v>
      </c>
      <c r="F131" s="5">
        <v>698314.9846153846</v>
      </c>
      <c r="G131" cm="1">
        <f t="array" ref="G131">INDEX(Лист2!C:C, MATCH(1, (Лист1!A133=Лист2!A:A) * (Лист1!B133=Лист2!B:B), 0))</f>
        <v>129</v>
      </c>
      <c r="H131" cm="1">
        <f t="array" ref="H131">INDEX(Лист2!D:D, MATCH(1, (Лист1!A131=Лист2!A:A) * (Лист1!B131=Лист2!B:B), 0))</f>
        <v>15822</v>
      </c>
      <c r="I131" cm="1">
        <f t="array" ref="I131">INDEX(Лист2!E:E, MATCH(1, (Лист1!A131=Лист2!A:A) * (Лист1!B131=Лист2!B:B), 0))</f>
        <v>14753</v>
      </c>
      <c r="J131" t="str">
        <f>Table26[[#This Row],[Дата]] &amp; _xlfn.SINGLE(Table26[Территория])</f>
        <v>43976Санкт-Петербург Юг</v>
      </c>
      <c r="K131">
        <f t="shared" si="8"/>
        <v>22</v>
      </c>
      <c r="L131">
        <f t="shared" ref="L131:L194" si="11">(D131-F131) / D131 * 100</f>
        <v>97.429444128152042</v>
      </c>
      <c r="M131">
        <f>Table26[[#This Row],[Товарооборот, руб]]-Table26[[#This Row],[Товарооборот в себестоимости]]</f>
        <v>7506480.7770000026</v>
      </c>
      <c r="N131">
        <f t="shared" si="9"/>
        <v>38.1825909361973</v>
      </c>
      <c r="O131">
        <f t="shared" si="10"/>
        <v>26467598.515384614</v>
      </c>
    </row>
    <row r="132" spans="1:15" x14ac:dyDescent="0.2">
      <c r="A132" s="14">
        <v>43951</v>
      </c>
      <c r="B132" s="2" t="s">
        <v>14</v>
      </c>
      <c r="C132" s="2">
        <v>311131.5</v>
      </c>
      <c r="D132" s="2">
        <v>32418879</v>
      </c>
      <c r="E132" s="2">
        <v>23595019.660999998</v>
      </c>
      <c r="F132" s="3">
        <v>265444.33165384614</v>
      </c>
      <c r="G132" cm="1">
        <f t="array" ref="G132">INDEX(Лист2!C:C, MATCH(1, (Лист1!A134=Лист2!A:A) * (Лист1!B134=Лист2!B:B), 0))</f>
        <v>129</v>
      </c>
      <c r="H132" cm="1">
        <f t="array" ref="H132">INDEX(Лист2!D:D, MATCH(1, (Лист1!A132=Лист2!A:A) * (Лист1!B132=Лист2!B:B), 0))</f>
        <v>18042</v>
      </c>
      <c r="I132" cm="1">
        <f t="array" ref="I132">INDEX(Лист2!E:E, MATCH(1, (Лист1!A132=Лист2!A:A) * (Лист1!B132=Лист2!B:B), 0))</f>
        <v>16631</v>
      </c>
      <c r="J132" t="str">
        <f>Table26[[#This Row],[Дата]] &amp; _xlfn.SINGLE(Table26[Территория])</f>
        <v>43951Санкт-Петербург Юг</v>
      </c>
      <c r="K132">
        <f t="shared" si="8"/>
        <v>18</v>
      </c>
      <c r="L132">
        <f t="shared" si="11"/>
        <v>99.18120447146292</v>
      </c>
      <c r="M132">
        <f>Table26[[#This Row],[Товарооборот, руб]]-Table26[[#This Row],[Товарооборот в себестоимости]]</f>
        <v>8823859.3390000015</v>
      </c>
      <c r="N132">
        <f t="shared" si="9"/>
        <v>37.39712645200666</v>
      </c>
      <c r="O132">
        <f t="shared" si="10"/>
        <v>32153434.668346155</v>
      </c>
    </row>
    <row r="133" spans="1:15" x14ac:dyDescent="0.2">
      <c r="A133" s="15">
        <v>43961</v>
      </c>
      <c r="B133" s="4" t="s">
        <v>14</v>
      </c>
      <c r="C133" s="4">
        <v>287206.5</v>
      </c>
      <c r="D133" s="4">
        <v>29536176.10605</v>
      </c>
      <c r="E133" s="4">
        <v>21276357.105999999</v>
      </c>
      <c r="F133" s="5">
        <v>541588.89356153843</v>
      </c>
      <c r="G133" cm="1">
        <f t="array" ref="G133">INDEX(Лист2!C:C, MATCH(1, (Лист1!A135=Лист2!A:A) * (Лист1!B135=Лист2!B:B), 0))</f>
        <v>129</v>
      </c>
      <c r="H133" cm="1">
        <f t="array" ref="H133">INDEX(Лист2!D:D, MATCH(1, (Лист1!A133=Лист2!A:A) * (Лист1!B133=Лист2!B:B), 0))</f>
        <v>16437</v>
      </c>
      <c r="I133" cm="1">
        <f t="array" ref="I133">INDEX(Лист2!E:E, MATCH(1, (Лист1!A133=Лист2!A:A) * (Лист1!B133=Лист2!B:B), 0))</f>
        <v>15285</v>
      </c>
      <c r="J133" t="str">
        <f>Table26[[#This Row],[Дата]] &amp; _xlfn.SINGLE(Table26[Территория])</f>
        <v>43961Санкт-Петербург Юг</v>
      </c>
      <c r="K133">
        <f t="shared" si="8"/>
        <v>19</v>
      </c>
      <c r="L133">
        <f t="shared" si="11"/>
        <v>98.166354061483943</v>
      </c>
      <c r="M133">
        <f>Table26[[#This Row],[Товарооборот, руб]]-Table26[[#This Row],[Товарооборот в себестоимости]]</f>
        <v>8259819.0000500008</v>
      </c>
      <c r="N133">
        <f t="shared" si="9"/>
        <v>38.821584723828053</v>
      </c>
      <c r="O133">
        <f t="shared" si="10"/>
        <v>28994587.212488461</v>
      </c>
    </row>
    <row r="134" spans="1:15" x14ac:dyDescent="0.2">
      <c r="A134" s="14">
        <v>43959</v>
      </c>
      <c r="B134" s="2" t="s">
        <v>14</v>
      </c>
      <c r="C134" s="2">
        <v>370092</v>
      </c>
      <c r="D134" s="2">
        <v>38091556.5</v>
      </c>
      <c r="E134" s="2">
        <v>28012065.349999998</v>
      </c>
      <c r="F134" s="3">
        <v>725212.99592307687</v>
      </c>
      <c r="G134" cm="1">
        <f t="array" ref="G134">INDEX(Лист2!C:C, MATCH(1, (Лист1!A136=Лист2!A:A) * (Лист1!B136=Лист2!B:B), 0))</f>
        <v>129</v>
      </c>
      <c r="H134" cm="1">
        <f t="array" ref="H134">INDEX(Лист2!D:D, MATCH(1, (Лист1!A134=Лист2!A:A) * (Лист1!B134=Лист2!B:B), 0))</f>
        <v>20452</v>
      </c>
      <c r="I134" cm="1">
        <f t="array" ref="I134">INDEX(Лист2!E:E, MATCH(1, (Лист1!A134=Лист2!A:A) * (Лист1!B134=Лист2!B:B), 0))</f>
        <v>18857</v>
      </c>
      <c r="J134" t="str">
        <f>Table26[[#This Row],[Дата]] &amp; _xlfn.SINGLE(Table26[Территория])</f>
        <v>43959Санкт-Петербург Юг</v>
      </c>
      <c r="K134">
        <f t="shared" si="8"/>
        <v>19</v>
      </c>
      <c r="L134">
        <f t="shared" si="11"/>
        <v>98.09613189231824</v>
      </c>
      <c r="M134">
        <f>Table26[[#This Row],[Товарооборот, руб]]-Table26[[#This Row],[Товарооборот в себестоимости]]</f>
        <v>10079491.150000002</v>
      </c>
      <c r="N134">
        <f t="shared" si="9"/>
        <v>35.982677550050781</v>
      </c>
      <c r="O134">
        <f t="shared" si="10"/>
        <v>37366343.50407692</v>
      </c>
    </row>
    <row r="135" spans="1:15" x14ac:dyDescent="0.2">
      <c r="A135" s="15">
        <v>43958</v>
      </c>
      <c r="B135" s="4" t="s">
        <v>14</v>
      </c>
      <c r="C135" s="4">
        <v>247813.5</v>
      </c>
      <c r="D135" s="4">
        <v>25325271</v>
      </c>
      <c r="E135" s="4">
        <v>18582990.427999999</v>
      </c>
      <c r="F135" s="5">
        <v>865201.87857692305</v>
      </c>
      <c r="G135" cm="1">
        <f t="array" ref="G135">INDEX(Лист2!C:C, MATCH(1, (Лист1!A137=Лист2!A:A) * (Лист1!B137=Лист2!B:B), 0))</f>
        <v>125</v>
      </c>
      <c r="H135" cm="1">
        <f t="array" ref="H135">INDEX(Лист2!D:D, MATCH(1, (Лист1!A135=Лист2!A:A) * (Лист1!B135=Лист2!B:B), 0))</f>
        <v>14582</v>
      </c>
      <c r="I135" cm="1">
        <f t="array" ref="I135">INDEX(Лист2!E:E, MATCH(1, (Лист1!A135=Лист2!A:A) * (Лист1!B135=Лист2!B:B), 0))</f>
        <v>13512</v>
      </c>
      <c r="J135" t="str">
        <f>Table26[[#This Row],[Дата]] &amp; _xlfn.SINGLE(Table26[Территория])</f>
        <v>43958Санкт-Петербург Юг</v>
      </c>
      <c r="K135">
        <f t="shared" si="8"/>
        <v>19</v>
      </c>
      <c r="L135">
        <f t="shared" si="11"/>
        <v>96.583642170790895</v>
      </c>
      <c r="M135">
        <f>Table26[[#This Row],[Товарооборот, руб]]-Table26[[#This Row],[Товарооборот в себестоимости]]</f>
        <v>6742280.5720000006</v>
      </c>
      <c r="N135">
        <f t="shared" si="9"/>
        <v>36.281999918813071</v>
      </c>
      <c r="O135">
        <f t="shared" si="10"/>
        <v>24460069.121423077</v>
      </c>
    </row>
    <row r="136" spans="1:15" x14ac:dyDescent="0.2">
      <c r="A136" s="14">
        <v>43975</v>
      </c>
      <c r="B136" s="2" t="s">
        <v>14</v>
      </c>
      <c r="C136" s="2">
        <v>287740.5</v>
      </c>
      <c r="D136" s="2">
        <v>28188534</v>
      </c>
      <c r="E136" s="2">
        <v>21369401.386999998</v>
      </c>
      <c r="F136" s="3">
        <v>607679.34615384613</v>
      </c>
      <c r="G136" cm="1">
        <f t="array" ref="G136">INDEX(Лист2!C:C, MATCH(1, (Лист1!A138=Лист2!A:A) * (Лист1!B138=Лист2!B:B), 0))</f>
        <v>125</v>
      </c>
      <c r="H136" cm="1">
        <f t="array" ref="H136">INDEX(Лист2!D:D, MATCH(1, (Лист1!A136=Лист2!A:A) * (Лист1!B136=Лист2!B:B), 0))</f>
        <v>16432</v>
      </c>
      <c r="I136" cm="1">
        <f t="array" ref="I136">INDEX(Лист2!E:E, MATCH(1, (Лист1!A136=Лист2!A:A) * (Лист1!B136=Лист2!B:B), 0))</f>
        <v>15345</v>
      </c>
      <c r="J136" t="str">
        <f>Table26[[#This Row],[Дата]] &amp; _xlfn.SINGLE(Table26[Территория])</f>
        <v>43975Санкт-Петербург Юг</v>
      </c>
      <c r="K136">
        <f t="shared" si="8"/>
        <v>21</v>
      </c>
      <c r="L136">
        <f t="shared" si="11"/>
        <v>97.844232175558162</v>
      </c>
      <c r="M136">
        <f>Table26[[#This Row],[Товарооборот, руб]]-Table26[[#This Row],[Товарооборот в себестоимости]]</f>
        <v>6819132.6130000018</v>
      </c>
      <c r="N136">
        <f t="shared" si="9"/>
        <v>31.91073296582092</v>
      </c>
      <c r="O136">
        <f t="shared" si="10"/>
        <v>27580854.653846152</v>
      </c>
    </row>
    <row r="137" spans="1:15" x14ac:dyDescent="0.2">
      <c r="A137" s="15">
        <v>43967</v>
      </c>
      <c r="B137" s="4" t="s">
        <v>15</v>
      </c>
      <c r="C137" s="4">
        <v>408810</v>
      </c>
      <c r="D137" s="4">
        <v>42323631</v>
      </c>
      <c r="E137" s="4">
        <v>31033323.692999996</v>
      </c>
      <c r="F137" s="5">
        <v>571764.09076923074</v>
      </c>
      <c r="G137" cm="1">
        <f t="array" ref="G137">INDEX(Лист2!C:C, MATCH(1, (Лист1!A139=Лист2!A:A) * (Лист1!B139=Лист2!B:B), 0))</f>
        <v>125</v>
      </c>
      <c r="H137" cm="1">
        <f t="array" ref="H137">INDEX(Лист2!D:D, MATCH(1, (Лист1!A137=Лист2!A:A) * (Лист1!B137=Лист2!B:B), 0))</f>
        <v>22291</v>
      </c>
      <c r="I137" cm="1">
        <f t="array" ref="I137">INDEX(Лист2!E:E, MATCH(1, (Лист1!A137=Лист2!A:A) * (Лист1!B137=Лист2!B:B), 0))</f>
        <v>20635</v>
      </c>
      <c r="J137" t="str">
        <f>Table26[[#This Row],[Дата]] &amp; _xlfn.SINGLE(Table26[Территория])</f>
        <v>43967Санкт-Петербург Север</v>
      </c>
      <c r="K137">
        <f t="shared" si="8"/>
        <v>20</v>
      </c>
      <c r="L137">
        <f t="shared" si="11"/>
        <v>98.649066544481428</v>
      </c>
      <c r="M137">
        <f>Table26[[#This Row],[Товарооборот, руб]]-Table26[[#This Row],[Товарооборот в себестоимости]]</f>
        <v>11290307.307000004</v>
      </c>
      <c r="N137">
        <f t="shared" si="9"/>
        <v>36.38123785479894</v>
      </c>
      <c r="O137">
        <f t="shared" si="10"/>
        <v>41751866.909230769</v>
      </c>
    </row>
    <row r="138" spans="1:15" x14ac:dyDescent="0.2">
      <c r="A138" s="14">
        <v>43970</v>
      </c>
      <c r="B138" s="2" t="s">
        <v>15</v>
      </c>
      <c r="C138" s="2">
        <v>362536.5</v>
      </c>
      <c r="D138" s="2">
        <v>37023243</v>
      </c>
      <c r="E138" s="2">
        <v>26762183.377</v>
      </c>
      <c r="F138" s="3">
        <v>650375.76849230775</v>
      </c>
      <c r="G138" cm="1">
        <f t="array" ref="G138">INDEX(Лист2!C:C, MATCH(1, (Лист1!A140=Лист2!A:A) * (Лист1!B140=Лист2!B:B), 0))</f>
        <v>125</v>
      </c>
      <c r="H138" cm="1">
        <f t="array" ref="H138">INDEX(Лист2!D:D, MATCH(1, (Лист1!A138=Лист2!A:A) * (Лист1!B138=Лист2!B:B), 0))</f>
        <v>20771</v>
      </c>
      <c r="I138" cm="1">
        <f t="array" ref="I138">INDEX(Лист2!E:E, MATCH(1, (Лист1!A138=Лист2!A:A) * (Лист1!B138=Лист2!B:B), 0))</f>
        <v>19338</v>
      </c>
      <c r="J138" t="str">
        <f>Table26[[#This Row],[Дата]] &amp; _xlfn.SINGLE(Table26[Территория])</f>
        <v>43970Санкт-Петербург Север</v>
      </c>
      <c r="K138">
        <f t="shared" si="8"/>
        <v>21</v>
      </c>
      <c r="L138">
        <f t="shared" si="11"/>
        <v>98.24333117308953</v>
      </c>
      <c r="M138">
        <f>Table26[[#This Row],[Товарооборот, руб]]-Table26[[#This Row],[Товарооборот в себестоимости]]</f>
        <v>10261059.623</v>
      </c>
      <c r="N138">
        <f t="shared" si="9"/>
        <v>38.341638566824024</v>
      </c>
      <c r="O138">
        <f t="shared" si="10"/>
        <v>36372867.231507689</v>
      </c>
    </row>
    <row r="139" spans="1:15" x14ac:dyDescent="0.2">
      <c r="A139" s="15">
        <v>43968</v>
      </c>
      <c r="B139" s="4" t="s">
        <v>15</v>
      </c>
      <c r="C139" s="4">
        <v>357072</v>
      </c>
      <c r="D139" s="4">
        <v>36834567</v>
      </c>
      <c r="E139" s="4">
        <v>26914635.671</v>
      </c>
      <c r="F139" s="5">
        <v>566638.92575384618</v>
      </c>
      <c r="G139" cm="1">
        <f t="array" ref="G139">INDEX(Лист2!C:C, MATCH(1, (Лист1!A141=Лист2!A:A) * (Лист1!B141=Лист2!B:B), 0))</f>
        <v>125</v>
      </c>
      <c r="H139" cm="1">
        <f t="array" ref="H139">INDEX(Лист2!D:D, MATCH(1, (Лист1!A139=Лист2!A:A) * (Лист1!B139=Лист2!B:B), 0))</f>
        <v>20079</v>
      </c>
      <c r="I139" cm="1">
        <f t="array" ref="I139">INDEX(Лист2!E:E, MATCH(1, (Лист1!A139=Лист2!A:A) * (Лист1!B139=Лист2!B:B), 0))</f>
        <v>18721</v>
      </c>
      <c r="J139" t="str">
        <f>Table26[[#This Row],[Дата]] &amp; _xlfn.SINGLE(Table26[Территория])</f>
        <v>43968Санкт-Петербург Север</v>
      </c>
      <c r="K139">
        <f t="shared" si="8"/>
        <v>20</v>
      </c>
      <c r="L139">
        <f t="shared" si="11"/>
        <v>98.461665300005166</v>
      </c>
      <c r="M139">
        <f>Table26[[#This Row],[Товарооборот, руб]]-Table26[[#This Row],[Товарооборот в себестоимости]]</f>
        <v>9919931.3289999999</v>
      </c>
      <c r="N139">
        <f t="shared" si="9"/>
        <v>36.857015083761787</v>
      </c>
      <c r="O139">
        <f t="shared" si="10"/>
        <v>36267928.074246153</v>
      </c>
    </row>
    <row r="140" spans="1:15" x14ac:dyDescent="0.2">
      <c r="A140" s="14">
        <v>43960</v>
      </c>
      <c r="B140" s="2" t="s">
        <v>15</v>
      </c>
      <c r="C140" s="2">
        <v>359214</v>
      </c>
      <c r="D140" s="2">
        <v>38693427</v>
      </c>
      <c r="E140" s="2">
        <v>27863789.055</v>
      </c>
      <c r="F140" s="3">
        <v>582268.72615384613</v>
      </c>
      <c r="G140" cm="1">
        <f t="array" ref="G140">INDEX(Лист2!C:C, MATCH(1, (Лист1!A142=Лист2!A:A) * (Лист1!B142=Лист2!B:B), 0))</f>
        <v>125</v>
      </c>
      <c r="H140" cm="1">
        <f t="array" ref="H140">INDEX(Лист2!D:D, MATCH(1, (Лист1!A140=Лист2!A:A) * (Лист1!B140=Лист2!B:B), 0))</f>
        <v>20132</v>
      </c>
      <c r="I140" cm="1">
        <f t="array" ref="I140">INDEX(Лист2!E:E, MATCH(1, (Лист1!A140=Лист2!A:A) * (Лист1!B140=Лист2!B:B), 0))</f>
        <v>18617</v>
      </c>
      <c r="J140" t="str">
        <f>Table26[[#This Row],[Дата]] &amp; _xlfn.SINGLE(Table26[Территория])</f>
        <v>43960Санкт-Петербург Север</v>
      </c>
      <c r="K140">
        <f t="shared" si="8"/>
        <v>19</v>
      </c>
      <c r="L140">
        <f t="shared" si="11"/>
        <v>98.495174061078018</v>
      </c>
      <c r="M140">
        <f>Table26[[#This Row],[Товарооборот, руб]]-Table26[[#This Row],[Товарооборот в себестоимости]]</f>
        <v>10829637.945</v>
      </c>
      <c r="N140">
        <f t="shared" si="9"/>
        <v>38.866350601576507</v>
      </c>
      <c r="O140">
        <f t="shared" si="10"/>
        <v>38111158.273846157</v>
      </c>
    </row>
    <row r="141" spans="1:15" x14ac:dyDescent="0.2">
      <c r="A141" s="15">
        <v>43955</v>
      </c>
      <c r="B141" s="4" t="s">
        <v>15</v>
      </c>
      <c r="C141" s="4">
        <v>360255</v>
      </c>
      <c r="D141" s="4">
        <v>38406954</v>
      </c>
      <c r="E141" s="4">
        <v>27588003.988000002</v>
      </c>
      <c r="F141" s="5">
        <v>1078421.345076923</v>
      </c>
      <c r="G141" cm="1">
        <f t="array" ref="G141">INDEX(Лист2!C:C, MATCH(1, (Лист1!A143=Лист2!A:A) * (Лист1!B143=Лист2!B:B), 0))</f>
        <v>125</v>
      </c>
      <c r="H141" cm="1">
        <f t="array" ref="H141">INDEX(Лист2!D:D, MATCH(1, (Лист1!A141=Лист2!A:A) * (Лист1!B141=Лист2!B:B), 0))</f>
        <v>20495</v>
      </c>
      <c r="I141" cm="1">
        <f t="array" ref="I141">INDEX(Лист2!E:E, MATCH(1, (Лист1!A141=Лист2!A:A) * (Лист1!B141=Лист2!B:B), 0))</f>
        <v>18964</v>
      </c>
      <c r="J141" t="str">
        <f>Table26[[#This Row],[Дата]] &amp; _xlfn.SINGLE(Table26[Территория])</f>
        <v>43955Санкт-Петербург Север</v>
      </c>
      <c r="K141">
        <f t="shared" si="8"/>
        <v>19</v>
      </c>
      <c r="L141">
        <f t="shared" si="11"/>
        <v>97.192119570125442</v>
      </c>
      <c r="M141">
        <f>Table26[[#This Row],[Товарооборот, руб]]-Table26[[#This Row],[Товарооборот в себестоимости]]</f>
        <v>10818950.011999998</v>
      </c>
      <c r="N141">
        <f t="shared" si="9"/>
        <v>39.216139075178958</v>
      </c>
      <c r="O141">
        <f t="shared" si="10"/>
        <v>37328532.654923074</v>
      </c>
    </row>
    <row r="142" spans="1:15" x14ac:dyDescent="0.2">
      <c r="A142" s="14">
        <v>43950</v>
      </c>
      <c r="B142" s="2" t="s">
        <v>15</v>
      </c>
      <c r="C142" s="2">
        <v>387220.5</v>
      </c>
      <c r="D142" s="2">
        <v>41559384</v>
      </c>
      <c r="E142" s="2">
        <v>30476170.214999996</v>
      </c>
      <c r="F142" s="3">
        <v>642893.56656923075</v>
      </c>
      <c r="G142" cm="1">
        <f t="array" ref="G142">INDEX(Лист2!C:C, MATCH(1, (Лист1!A144=Лист2!A:A) * (Лист1!B144=Лист2!B:B), 0))</f>
        <v>124</v>
      </c>
      <c r="H142" cm="1">
        <f t="array" ref="H142">INDEX(Лист2!D:D, MATCH(1, (Лист1!A142=Лист2!A:A) * (Лист1!B142=Лист2!B:B), 0))</f>
        <v>21863</v>
      </c>
      <c r="I142" cm="1">
        <f t="array" ref="I142">INDEX(Лист2!E:E, MATCH(1, (Лист1!A142=Лист2!A:A) * (Лист1!B142=Лист2!B:B), 0))</f>
        <v>20160</v>
      </c>
      <c r="J142" t="str">
        <f>Table26[[#This Row],[Дата]] &amp; _xlfn.SINGLE(Table26[Территория])</f>
        <v>43950Санкт-Петербург Север</v>
      </c>
      <c r="K142">
        <f t="shared" si="8"/>
        <v>18</v>
      </c>
      <c r="L142">
        <f t="shared" si="11"/>
        <v>98.453072435892622</v>
      </c>
      <c r="M142">
        <f>Table26[[#This Row],[Товарооборот, руб]]-Table26[[#This Row],[Товарооборот в себестоимости]]</f>
        <v>11083213.785000004</v>
      </c>
      <c r="N142">
        <f t="shared" si="9"/>
        <v>36.366819409431514</v>
      </c>
      <c r="O142">
        <f t="shared" si="10"/>
        <v>40916490.433430769</v>
      </c>
    </row>
    <row r="143" spans="1:15" x14ac:dyDescent="0.2">
      <c r="A143" s="15">
        <v>43953</v>
      </c>
      <c r="B143" s="4" t="s">
        <v>15</v>
      </c>
      <c r="C143" s="4">
        <v>296580</v>
      </c>
      <c r="D143" s="4">
        <v>31843737</v>
      </c>
      <c r="E143" s="4">
        <v>23119777.98</v>
      </c>
      <c r="F143" s="5">
        <v>657754.31880000001</v>
      </c>
      <c r="G143" cm="1">
        <f t="array" ref="G143">INDEX(Лист2!C:C, MATCH(1, (Лист1!A145=Лист2!A:A) * (Лист1!B145=Лист2!B:B), 0))</f>
        <v>125</v>
      </c>
      <c r="H143" cm="1">
        <f t="array" ref="H143">INDEX(Лист2!D:D, MATCH(1, (Лист1!A143=Лист2!A:A) * (Лист1!B143=Лист2!B:B), 0))</f>
        <v>16932</v>
      </c>
      <c r="I143" cm="1">
        <f t="array" ref="I143">INDEX(Лист2!E:E, MATCH(1, (Лист1!A143=Лист2!A:A) * (Лист1!B143=Лист2!B:B), 0))</f>
        <v>15601</v>
      </c>
      <c r="J143" t="str">
        <f>Table26[[#This Row],[Дата]] &amp; _xlfn.SINGLE(Table26[Территория])</f>
        <v>43953Санкт-Петербург Север</v>
      </c>
      <c r="K143">
        <f t="shared" si="8"/>
        <v>18</v>
      </c>
      <c r="L143">
        <f t="shared" si="11"/>
        <v>97.934431129110251</v>
      </c>
      <c r="M143">
        <f>Table26[[#This Row],[Товарооборот, руб]]-Table26[[#This Row],[Товарооборот в себестоимости]]</f>
        <v>8723959.0199999996</v>
      </c>
      <c r="N143">
        <f t="shared" si="9"/>
        <v>37.733749119679047</v>
      </c>
      <c r="O143">
        <f t="shared" si="10"/>
        <v>31185982.681200001</v>
      </c>
    </row>
    <row r="144" spans="1:15" x14ac:dyDescent="0.2">
      <c r="A144" s="14">
        <v>43977</v>
      </c>
      <c r="B144" s="2" t="s">
        <v>15</v>
      </c>
      <c r="C144" s="2">
        <v>369861</v>
      </c>
      <c r="D144" s="2">
        <v>38365960.5</v>
      </c>
      <c r="E144" s="2">
        <v>27592063.502999999</v>
      </c>
      <c r="F144" s="3">
        <v>589339.03384615376</v>
      </c>
      <c r="G144" cm="1">
        <f t="array" ref="G144">INDEX(Лист2!C:C, MATCH(1, (Лист1!A146=Лист2!A:A) * (Лист1!B146=Лист2!B:B), 0))</f>
        <v>125</v>
      </c>
      <c r="H144" cm="1">
        <f t="array" ref="H144">INDEX(Лист2!D:D, MATCH(1, (Лист1!A144=Лист2!A:A) * (Лист1!B144=Лист2!B:B), 0))</f>
        <v>21153</v>
      </c>
      <c r="I144" cm="1">
        <f t="array" ref="I144">INDEX(Лист2!E:E, MATCH(1, (Лист1!A144=Лист2!A:A) * (Лист1!B144=Лист2!B:B), 0))</f>
        <v>19673</v>
      </c>
      <c r="J144" t="str">
        <f>Table26[[#This Row],[Дата]] &amp; _xlfn.SINGLE(Table26[Территория])</f>
        <v>43977Санкт-Петербург Север</v>
      </c>
      <c r="K144">
        <f t="shared" si="8"/>
        <v>22</v>
      </c>
      <c r="L144">
        <f t="shared" si="11"/>
        <v>98.46390126516927</v>
      </c>
      <c r="M144">
        <f>Table26[[#This Row],[Товарооборот, руб]]-Table26[[#This Row],[Товарооборот в себестоимости]]</f>
        <v>10773896.997000001</v>
      </c>
      <c r="N144">
        <f t="shared" si="9"/>
        <v>39.04708684012919</v>
      </c>
      <c r="O144">
        <f t="shared" si="10"/>
        <v>37776621.466153845</v>
      </c>
    </row>
    <row r="145" spans="1:15" x14ac:dyDescent="0.2">
      <c r="A145" s="15">
        <v>43952</v>
      </c>
      <c r="B145" s="4" t="s">
        <v>15</v>
      </c>
      <c r="C145" s="4">
        <v>372504</v>
      </c>
      <c r="D145" s="4">
        <v>40077193.5</v>
      </c>
      <c r="E145" s="4">
        <v>29141359.438000001</v>
      </c>
      <c r="F145" s="5">
        <v>848425.41843846149</v>
      </c>
      <c r="G145" cm="1">
        <f t="array" ref="G145">INDEX(Лист2!C:C, MATCH(1, (Лист1!A147=Лист2!A:A) * (Лист1!B147=Лист2!B:B), 0))</f>
        <v>125</v>
      </c>
      <c r="H145" cm="1">
        <f t="array" ref="H145">INDEX(Лист2!D:D, MATCH(1, (Лист1!A145=Лист2!A:A) * (Лист1!B145=Лист2!B:B), 0))</f>
        <v>20602</v>
      </c>
      <c r="I145" cm="1">
        <f t="array" ref="I145">INDEX(Лист2!E:E, MATCH(1, (Лист1!A145=Лист2!A:A) * (Лист1!B145=Лист2!B:B), 0))</f>
        <v>18845</v>
      </c>
      <c r="J145" t="str">
        <f>Table26[[#This Row],[Дата]] &amp; _xlfn.SINGLE(Table26[Территория])</f>
        <v>43952Санкт-Петербург Север</v>
      </c>
      <c r="K145">
        <f t="shared" si="8"/>
        <v>18</v>
      </c>
      <c r="L145">
        <f t="shared" si="11"/>
        <v>97.883021877670984</v>
      </c>
      <c r="M145">
        <f>Table26[[#This Row],[Товарооборот, руб]]-Table26[[#This Row],[Товарооборот в себестоимости]]</f>
        <v>10935834.061999999</v>
      </c>
      <c r="N145">
        <f t="shared" si="9"/>
        <v>37.526849374568968</v>
      </c>
      <c r="O145">
        <f t="shared" si="10"/>
        <v>39228768.081561536</v>
      </c>
    </row>
    <row r="146" spans="1:15" x14ac:dyDescent="0.2">
      <c r="A146" s="14">
        <v>43963</v>
      </c>
      <c r="B146" s="2" t="s">
        <v>15</v>
      </c>
      <c r="C146" s="2">
        <v>373392</v>
      </c>
      <c r="D146" s="2">
        <v>39578577</v>
      </c>
      <c r="E146" s="2">
        <v>28453665.594999999</v>
      </c>
      <c r="F146" s="3">
        <v>535419.89796923078</v>
      </c>
      <c r="G146" cm="1">
        <f t="array" ref="G146">INDEX(Лист2!C:C, MATCH(1, (Лист1!A148=Лист2!A:A) * (Лист1!B148=Лист2!B:B), 0))</f>
        <v>125</v>
      </c>
      <c r="H146" cm="1">
        <f t="array" ref="H146">INDEX(Лист2!D:D, MATCH(1, (Лист1!A146=Лист2!A:A) * (Лист1!B146=Лист2!B:B), 0))</f>
        <v>21106</v>
      </c>
      <c r="I146" cm="1">
        <f t="array" ref="I146">INDEX(Лист2!E:E, MATCH(1, (Лист1!A146=Лист2!A:A) * (Лист1!B146=Лист2!B:B), 0))</f>
        <v>19651</v>
      </c>
      <c r="J146" t="str">
        <f>Table26[[#This Row],[Дата]] &amp; _xlfn.SINGLE(Table26[Территория])</f>
        <v>43963Санкт-Петербург Север</v>
      </c>
      <c r="K146">
        <f t="shared" si="8"/>
        <v>20</v>
      </c>
      <c r="L146">
        <f t="shared" si="11"/>
        <v>98.647197705038181</v>
      </c>
      <c r="M146">
        <f>Table26[[#This Row],[Товарооборот, руб]]-Table26[[#This Row],[Товарооборот в себестоимости]]</f>
        <v>11124911.405000001</v>
      </c>
      <c r="N146">
        <f t="shared" si="9"/>
        <v>39.098341715785537</v>
      </c>
      <c r="O146">
        <f t="shared" si="10"/>
        <v>39043157.102030769</v>
      </c>
    </row>
    <row r="147" spans="1:15" x14ac:dyDescent="0.2">
      <c r="A147" s="15">
        <v>43972</v>
      </c>
      <c r="B147" s="4" t="s">
        <v>15</v>
      </c>
      <c r="C147" s="4">
        <v>378043.5</v>
      </c>
      <c r="D147" s="4">
        <v>37902156.57</v>
      </c>
      <c r="E147" s="4">
        <v>28083686.689999998</v>
      </c>
      <c r="F147" s="5">
        <v>713697.60769230768</v>
      </c>
      <c r="G147" cm="1">
        <f t="array" ref="G147">INDEX(Лист2!C:C, MATCH(1, (Лист1!A149=Лист2!A:A) * (Лист1!B149=Лист2!B:B), 0))</f>
        <v>125</v>
      </c>
      <c r="H147" cm="1">
        <f t="array" ref="H147">INDEX(Лист2!D:D, MATCH(1, (Лист1!A147=Лист2!A:A) * (Лист1!B147=Лист2!B:B), 0))</f>
        <v>20911</v>
      </c>
      <c r="I147" cm="1">
        <f t="array" ref="I147">INDEX(Лист2!E:E, MATCH(1, (Лист1!A147=Лист2!A:A) * (Лист1!B147=Лист2!B:B), 0))</f>
        <v>19358</v>
      </c>
      <c r="J147" t="str">
        <f>Table26[[#This Row],[Дата]] &amp; _xlfn.SINGLE(Table26[Территория])</f>
        <v>43972Санкт-Петербург Север</v>
      </c>
      <c r="K147">
        <f t="shared" si="8"/>
        <v>21</v>
      </c>
      <c r="L147">
        <f t="shared" si="11"/>
        <v>98.117000001374038</v>
      </c>
      <c r="M147">
        <f>Table26[[#This Row],[Товарооборот, руб]]-Table26[[#This Row],[Товарооборот в себестоимости]]</f>
        <v>9818469.8800000027</v>
      </c>
      <c r="N147">
        <f t="shared" si="9"/>
        <v>34.961470651558542</v>
      </c>
      <c r="O147">
        <f t="shared" si="10"/>
        <v>37188458.962307692</v>
      </c>
    </row>
    <row r="148" spans="1:15" x14ac:dyDescent="0.2">
      <c r="A148" s="14">
        <v>43971</v>
      </c>
      <c r="B148" s="2" t="s">
        <v>15</v>
      </c>
      <c r="C148" s="2">
        <v>388668</v>
      </c>
      <c r="D148" s="2">
        <v>39639309</v>
      </c>
      <c r="E148" s="2">
        <v>28736966.634</v>
      </c>
      <c r="F148" s="3">
        <v>997757.75384615385</v>
      </c>
      <c r="G148" cm="1">
        <f t="array" ref="G148">INDEX(Лист2!C:C, MATCH(1, (Лист1!A150=Лист2!A:A) * (Лист1!B150=Лист2!B:B), 0))</f>
        <v>125</v>
      </c>
      <c r="H148" cm="1">
        <f t="array" ref="H148">INDEX(Лист2!D:D, MATCH(1, (Лист1!A148=Лист2!A:A) * (Лист1!B148=Лист2!B:B), 0))</f>
        <v>21674</v>
      </c>
      <c r="I148" cm="1">
        <f t="array" ref="I148">INDEX(Лист2!E:E, MATCH(1, (Лист1!A148=Лист2!A:A) * (Лист1!B148=Лист2!B:B), 0))</f>
        <v>20155</v>
      </c>
      <c r="J148" t="str">
        <f>Table26[[#This Row],[Дата]] &amp; _xlfn.SINGLE(Table26[Территория])</f>
        <v>43971Санкт-Петербург Север</v>
      </c>
      <c r="K148">
        <f t="shared" si="8"/>
        <v>21</v>
      </c>
      <c r="L148">
        <f t="shared" si="11"/>
        <v>97.482908307392151</v>
      </c>
      <c r="M148">
        <f>Table26[[#This Row],[Товарооборот, руб]]-Table26[[#This Row],[Товарооборот в себестоимости]]</f>
        <v>10902342.366</v>
      </c>
      <c r="N148">
        <f t="shared" si="9"/>
        <v>37.938389617994503</v>
      </c>
      <c r="O148">
        <f t="shared" si="10"/>
        <v>38641551.246153846</v>
      </c>
    </row>
    <row r="149" spans="1:15" x14ac:dyDescent="0.2">
      <c r="A149" s="15">
        <v>43956</v>
      </c>
      <c r="B149" s="4" t="s">
        <v>15</v>
      </c>
      <c r="C149" s="4">
        <v>333792</v>
      </c>
      <c r="D149" s="4">
        <v>35671734</v>
      </c>
      <c r="E149" s="4">
        <v>25644478.342</v>
      </c>
      <c r="F149" s="5">
        <v>919576.96055384621</v>
      </c>
      <c r="G149" cm="1">
        <f t="array" ref="G149">INDEX(Лист2!C:C, MATCH(1, (Лист1!A151=Лист2!A:A) * (Лист1!B151=Лист2!B:B), 0))</f>
        <v>125</v>
      </c>
      <c r="H149" cm="1">
        <f t="array" ref="H149">INDEX(Лист2!D:D, MATCH(1, (Лист1!A149=Лист2!A:A) * (Лист1!B149=Лист2!B:B), 0))</f>
        <v>18944</v>
      </c>
      <c r="I149" cm="1">
        <f t="array" ref="I149">INDEX(Лист2!E:E, MATCH(1, (Лист1!A149=Лист2!A:A) * (Лист1!B149=Лист2!B:B), 0))</f>
        <v>17541</v>
      </c>
      <c r="J149" t="str">
        <f>Table26[[#This Row],[Дата]] &amp; _xlfn.SINGLE(Table26[Территория])</f>
        <v>43956Санкт-Петербург Север</v>
      </c>
      <c r="K149">
        <f t="shared" si="8"/>
        <v>19</v>
      </c>
      <c r="L149">
        <f t="shared" si="11"/>
        <v>97.422113092248765</v>
      </c>
      <c r="M149">
        <f>Table26[[#This Row],[Товарооборот, руб]]-Table26[[#This Row],[Товарооборот в себестоимости]]</f>
        <v>10027255.658</v>
      </c>
      <c r="N149">
        <f t="shared" si="9"/>
        <v>39.101031903532878</v>
      </c>
      <c r="O149">
        <f t="shared" si="10"/>
        <v>34752157.039446153</v>
      </c>
    </row>
    <row r="150" spans="1:15" x14ac:dyDescent="0.2">
      <c r="A150" s="14">
        <v>43949</v>
      </c>
      <c r="B150" s="2" t="s">
        <v>15</v>
      </c>
      <c r="C150" s="2">
        <v>376060.5</v>
      </c>
      <c r="D150" s="2">
        <v>39918028.5</v>
      </c>
      <c r="E150" s="2">
        <v>29154014.884</v>
      </c>
      <c r="F150" s="3">
        <v>611904.23352307687</v>
      </c>
      <c r="G150" cm="1">
        <f t="array" ref="G150">INDEX(Лист2!C:C, MATCH(1, (Лист1!A152=Лист2!A:A) * (Лист1!B152=Лист2!B:B), 0))</f>
        <v>129</v>
      </c>
      <c r="H150" cm="1">
        <f t="array" ref="H150">INDEX(Лист2!D:D, MATCH(1, (Лист1!A150=Лист2!A:A) * (Лист1!B150=Лист2!B:B), 0))</f>
        <v>20914</v>
      </c>
      <c r="I150" cm="1">
        <f t="array" ref="I150">INDEX(Лист2!E:E, MATCH(1, (Лист1!A150=Лист2!A:A) * (Лист1!B150=Лист2!B:B), 0))</f>
        <v>19479</v>
      </c>
      <c r="J150" t="str">
        <f>Table26[[#This Row],[Дата]] &amp; _xlfn.SINGLE(Table26[Территория])</f>
        <v>43949Санкт-Петербург Север</v>
      </c>
      <c r="K150">
        <f t="shared" si="8"/>
        <v>18</v>
      </c>
      <c r="L150">
        <f t="shared" si="11"/>
        <v>98.467098059406723</v>
      </c>
      <c r="M150">
        <f>Table26[[#This Row],[Товарооборот, руб]]-Table26[[#This Row],[Товарооборот в себестоимости]]</f>
        <v>10764013.616</v>
      </c>
      <c r="N150">
        <f t="shared" si="9"/>
        <v>36.921205051272004</v>
      </c>
      <c r="O150">
        <f t="shared" si="10"/>
        <v>39306124.266476922</v>
      </c>
    </row>
    <row r="151" spans="1:15" x14ac:dyDescent="0.2">
      <c r="A151" s="15">
        <v>43964</v>
      </c>
      <c r="B151" s="4" t="s">
        <v>15</v>
      </c>
      <c r="C151" s="4">
        <v>350068.5</v>
      </c>
      <c r="D151" s="4">
        <v>37197115.5</v>
      </c>
      <c r="E151" s="4">
        <v>26793668.158999998</v>
      </c>
      <c r="F151" s="5">
        <v>582815.36153846153</v>
      </c>
      <c r="G151" cm="1">
        <f t="array" ref="G151">INDEX(Лист2!C:C, MATCH(1, (Лист1!A153=Лист2!A:A) * (Лист1!B153=Лист2!B:B), 0))</f>
        <v>125</v>
      </c>
      <c r="H151" cm="1">
        <f t="array" ref="H151">INDEX(Лист2!D:D, MATCH(1, (Лист1!A151=Лист2!A:A) * (Лист1!B151=Лист2!B:B), 0))</f>
        <v>19965</v>
      </c>
      <c r="I151" cm="1">
        <f t="array" ref="I151">INDEX(Лист2!E:E, MATCH(1, (Лист1!A151=Лист2!A:A) * (Лист1!B151=Лист2!B:B), 0))</f>
        <v>18573</v>
      </c>
      <c r="J151" t="str">
        <f>Table26[[#This Row],[Дата]] &amp; _xlfn.SINGLE(Table26[Территория])</f>
        <v>43964Санкт-Петербург Север</v>
      </c>
      <c r="K151">
        <f t="shared" si="8"/>
        <v>20</v>
      </c>
      <c r="L151">
        <f t="shared" si="11"/>
        <v>98.433170546413834</v>
      </c>
      <c r="M151">
        <f>Table26[[#This Row],[Товарооборот, руб]]-Table26[[#This Row],[Товарооборот в себестоимости]]</f>
        <v>10403447.341000002</v>
      </c>
      <c r="N151">
        <f t="shared" si="9"/>
        <v>38.828006972630519</v>
      </c>
      <c r="O151">
        <f t="shared" si="10"/>
        <v>36614300.138461538</v>
      </c>
    </row>
    <row r="152" spans="1:15" x14ac:dyDescent="0.2">
      <c r="A152" s="14">
        <v>43982</v>
      </c>
      <c r="B152" s="2" t="s">
        <v>14</v>
      </c>
      <c r="C152" s="2">
        <v>294337.5</v>
      </c>
      <c r="D152" s="2">
        <v>29327766</v>
      </c>
      <c r="E152" s="2">
        <v>22491044.692999996</v>
      </c>
      <c r="F152" s="3">
        <v>283716.73846153845</v>
      </c>
      <c r="G152" cm="1">
        <f t="array" ref="G152">INDEX(Лист2!C:C, MATCH(1, (Лист1!A154=Лист2!A:A) * (Лист1!B154=Лист2!B:B), 0))</f>
        <v>129</v>
      </c>
      <c r="H152" cm="1">
        <f t="array" ref="H152">INDEX(Лист2!D:D, MATCH(1, (Лист1!A152=Лист2!A:A) * (Лист1!B152=Лист2!B:B), 0))</f>
        <v>17235</v>
      </c>
      <c r="I152" cm="1">
        <f t="array" ref="I152">INDEX(Лист2!E:E, MATCH(1, (Лист1!A152=Лист2!A:A) * (Лист1!B152=Лист2!B:B), 0))</f>
        <v>16052</v>
      </c>
      <c r="J152" t="str">
        <f>Table26[[#This Row],[Дата]] &amp; _xlfn.SINGLE(Table26[Территория])</f>
        <v>43982Санкт-Петербург Юг</v>
      </c>
      <c r="K152">
        <f t="shared" si="8"/>
        <v>22</v>
      </c>
      <c r="L152">
        <f t="shared" si="11"/>
        <v>99.032600238076313</v>
      </c>
      <c r="M152">
        <f>Table26[[#This Row],[Товарооборот, руб]]-Table26[[#This Row],[Товарооборот в себестоимости]]</f>
        <v>6836721.3070000038</v>
      </c>
      <c r="N152">
        <f t="shared" si="9"/>
        <v>30.397526661479766</v>
      </c>
      <c r="O152">
        <f t="shared" si="10"/>
        <v>29044049.261538461</v>
      </c>
    </row>
    <row r="153" spans="1:15" x14ac:dyDescent="0.2">
      <c r="A153" s="15">
        <v>43954</v>
      </c>
      <c r="B153" s="4" t="s">
        <v>15</v>
      </c>
      <c r="C153" s="4">
        <v>342666</v>
      </c>
      <c r="D153" s="4">
        <v>36631999.5</v>
      </c>
      <c r="E153" s="4">
        <v>26408496.047999997</v>
      </c>
      <c r="F153" s="5">
        <v>820373.56815384608</v>
      </c>
      <c r="G153" cm="1">
        <f t="array" ref="G153">INDEX(Лист2!C:C, MATCH(1, (Лист1!A155=Лист2!A:A) * (Лист1!B155=Лист2!B:B), 0))</f>
        <v>125</v>
      </c>
      <c r="H153" cm="1">
        <f t="array" ref="H153">INDEX(Лист2!D:D, MATCH(1, (Лист1!A153=Лист2!A:A) * (Лист1!B153=Лист2!B:B), 0))</f>
        <v>18861</v>
      </c>
      <c r="I153" cm="1">
        <f t="array" ref="I153">INDEX(Лист2!E:E, MATCH(1, (Лист1!A153=Лист2!A:A) * (Лист1!B153=Лист2!B:B), 0))</f>
        <v>17420</v>
      </c>
      <c r="J153" t="str">
        <f>Table26[[#This Row],[Дата]] &amp; _xlfn.SINGLE(Table26[Территория])</f>
        <v>43954Санкт-Петербург Север</v>
      </c>
      <c r="K153">
        <f t="shared" si="8"/>
        <v>18</v>
      </c>
      <c r="L153">
        <f t="shared" si="11"/>
        <v>97.760500165561965</v>
      </c>
      <c r="M153">
        <f>Table26[[#This Row],[Товарооборот, руб]]-Table26[[#This Row],[Товарооборот в себестоимости]]</f>
        <v>10223503.452000003</v>
      </c>
      <c r="N153">
        <f t="shared" si="9"/>
        <v>38.71293326745225</v>
      </c>
      <c r="O153">
        <f t="shared" si="10"/>
        <v>35811625.931846157</v>
      </c>
    </row>
    <row r="154" spans="1:15" x14ac:dyDescent="0.2">
      <c r="A154" s="14">
        <v>43981</v>
      </c>
      <c r="B154" s="2" t="s">
        <v>14</v>
      </c>
      <c r="C154" s="2">
        <v>364882.5</v>
      </c>
      <c r="D154" s="2">
        <v>35724493.5</v>
      </c>
      <c r="E154" s="2">
        <v>27535617.434</v>
      </c>
      <c r="F154" s="3">
        <v>541116.6988461538</v>
      </c>
      <c r="G154" cm="1">
        <f t="array" ref="G154">INDEX(Лист2!C:C, MATCH(1, (Лист1!A156=Лист2!A:A) * (Лист1!B156=Лист2!B:B), 0))</f>
        <v>125</v>
      </c>
      <c r="H154" cm="1">
        <f t="array" ref="H154">INDEX(Лист2!D:D, MATCH(1, (Лист1!A154=Лист2!A:A) * (Лист1!B154=Лист2!B:B), 0))</f>
        <v>20243</v>
      </c>
      <c r="I154" cm="1">
        <f t="array" ref="I154">INDEX(Лист2!E:E, MATCH(1, (Лист1!A154=Лист2!A:A) * (Лист1!B154=Лист2!B:B), 0))</f>
        <v>18711</v>
      </c>
      <c r="J154" t="str">
        <f>Table26[[#This Row],[Дата]] &amp; _xlfn.SINGLE(Table26[Территория])</f>
        <v>43981Санкт-Петербург Юг</v>
      </c>
      <c r="K154">
        <f t="shared" si="8"/>
        <v>22</v>
      </c>
      <c r="L154">
        <f t="shared" si="11"/>
        <v>98.485306169991873</v>
      </c>
      <c r="M154">
        <f>Table26[[#This Row],[Товарооборот, руб]]-Table26[[#This Row],[Товарооборот в себестоимости]]</f>
        <v>8188876.0659999996</v>
      </c>
      <c r="N154">
        <f t="shared" si="9"/>
        <v>29.739213531811593</v>
      </c>
      <c r="O154">
        <f t="shared" si="10"/>
        <v>35183376.801153846</v>
      </c>
    </row>
    <row r="155" spans="1:15" x14ac:dyDescent="0.2">
      <c r="A155" s="15">
        <v>43957</v>
      </c>
      <c r="B155" s="4" t="s">
        <v>15</v>
      </c>
      <c r="C155" s="4">
        <v>355278</v>
      </c>
      <c r="D155" s="4">
        <v>38092344</v>
      </c>
      <c r="E155" s="4">
        <v>27467616.702999998</v>
      </c>
      <c r="F155" s="5">
        <v>942702.9</v>
      </c>
      <c r="G155" cm="1">
        <f t="array" ref="G155">INDEX(Лист2!C:C, MATCH(1, (Лист1!A157=Лист2!A:A) * (Лист1!B157=Лист2!B:B), 0))</f>
        <v>129</v>
      </c>
      <c r="H155" cm="1">
        <f t="array" ref="H155">INDEX(Лист2!D:D, MATCH(1, (Лист1!A155=Лист2!A:A) * (Лист1!B155=Лист2!B:B), 0))</f>
        <v>20218</v>
      </c>
      <c r="I155" cm="1">
        <f t="array" ref="I155">INDEX(Лист2!E:E, MATCH(1, (Лист1!A155=Лист2!A:A) * (Лист1!B155=Лист2!B:B), 0))</f>
        <v>18647</v>
      </c>
      <c r="J155" t="str">
        <f>Table26[[#This Row],[Дата]] &amp; _xlfn.SINGLE(Table26[Территория])</f>
        <v>43957Санкт-Петербург Север</v>
      </c>
      <c r="K155">
        <f t="shared" si="8"/>
        <v>19</v>
      </c>
      <c r="L155">
        <f t="shared" si="11"/>
        <v>97.525216878226246</v>
      </c>
      <c r="M155">
        <f>Table26[[#This Row],[Товарооборот, руб]]-Table26[[#This Row],[Товарооборот в себестоимости]]</f>
        <v>10624727.297000002</v>
      </c>
      <c r="N155">
        <f t="shared" si="9"/>
        <v>38.680921653605189</v>
      </c>
      <c r="O155">
        <f t="shared" si="10"/>
        <v>37149641.100000001</v>
      </c>
    </row>
    <row r="156" spans="1:15" x14ac:dyDescent="0.2">
      <c r="A156" s="14">
        <v>43974</v>
      </c>
      <c r="B156" s="2" t="s">
        <v>15</v>
      </c>
      <c r="C156" s="2">
        <v>456885</v>
      </c>
      <c r="D156" s="2">
        <v>46408080</v>
      </c>
      <c r="E156" s="2">
        <v>34793888.932999998</v>
      </c>
      <c r="F156" s="3">
        <v>595793.09065384604</v>
      </c>
      <c r="G156" cm="1">
        <f t="array" ref="G156">INDEX(Лист2!C:C, MATCH(1, (Лист1!A158=Лист2!A:A) * (Лист1!B158=Лист2!B:B), 0))</f>
        <v>124</v>
      </c>
      <c r="H156" cm="1">
        <f t="array" ref="H156">INDEX(Лист2!D:D, MATCH(1, (Лист1!A156=Лист2!A:A) * (Лист1!B156=Лист2!B:B), 0))</f>
        <v>24574</v>
      </c>
      <c r="I156" cm="1">
        <f t="array" ref="I156">INDEX(Лист2!E:E, MATCH(1, (Лист1!A156=Лист2!A:A) * (Лист1!B156=Лист2!B:B), 0))</f>
        <v>22609</v>
      </c>
      <c r="J156" t="str">
        <f>Table26[[#This Row],[Дата]] &amp; _xlfn.SINGLE(Table26[Территория])</f>
        <v>43974Санкт-Петербург Север</v>
      </c>
      <c r="K156">
        <f t="shared" si="8"/>
        <v>21</v>
      </c>
      <c r="L156">
        <f t="shared" si="11"/>
        <v>98.716186727281453</v>
      </c>
      <c r="M156">
        <f>Table26[[#This Row],[Товарооборот, руб]]-Table26[[#This Row],[Товарооборот в себестоимости]]</f>
        <v>11614191.067000002</v>
      </c>
      <c r="N156">
        <f t="shared" si="9"/>
        <v>33.379973964291786</v>
      </c>
      <c r="O156">
        <f t="shared" si="10"/>
        <v>45812286.909346156</v>
      </c>
    </row>
    <row r="157" spans="1:15" x14ac:dyDescent="0.2">
      <c r="A157" s="15">
        <v>43979</v>
      </c>
      <c r="B157" s="4" t="s">
        <v>14</v>
      </c>
      <c r="C157" s="4">
        <v>278491.5</v>
      </c>
      <c r="D157" s="4">
        <v>28151004.75</v>
      </c>
      <c r="E157" s="4">
        <v>20806418.796</v>
      </c>
      <c r="F157" s="5">
        <v>591565.35384615383</v>
      </c>
      <c r="G157" cm="1">
        <f t="array" ref="G157">INDEX(Лист2!C:C, MATCH(1, (Лист1!A159=Лист2!A:A) * (Лист1!B159=Лист2!B:B), 0))</f>
        <v>125</v>
      </c>
      <c r="H157" cm="1">
        <f t="array" ref="H157">INDEX(Лист2!D:D, MATCH(1, (Лист1!A157=Лист2!A:A) * (Лист1!B157=Лист2!B:B), 0))</f>
        <v>16453</v>
      </c>
      <c r="I157" cm="1">
        <f t="array" ref="I157">INDEX(Лист2!E:E, MATCH(1, (Лист1!A157=Лист2!A:A) * (Лист1!B157=Лист2!B:B), 0))</f>
        <v>15289</v>
      </c>
      <c r="J157" t="str">
        <f>Table26[[#This Row],[Дата]] &amp; _xlfn.SINGLE(Table26[Территория])</f>
        <v>43979Санкт-Петербург Юг</v>
      </c>
      <c r="K157">
        <f t="shared" si="8"/>
        <v>22</v>
      </c>
      <c r="L157">
        <f t="shared" si="11"/>
        <v>97.898599502576715</v>
      </c>
      <c r="M157">
        <f>Table26[[#This Row],[Товарооборот, руб]]-Table26[[#This Row],[Товарооборот в себестоимости]]</f>
        <v>7344585.9539999999</v>
      </c>
      <c r="N157">
        <f t="shared" si="9"/>
        <v>35.29961607526608</v>
      </c>
      <c r="O157">
        <f t="shared" si="10"/>
        <v>27559439.396153845</v>
      </c>
    </row>
    <row r="158" spans="1:15" x14ac:dyDescent="0.2">
      <c r="A158" s="14">
        <v>43976</v>
      </c>
      <c r="B158" s="2" t="s">
        <v>15</v>
      </c>
      <c r="C158" s="2">
        <v>349734</v>
      </c>
      <c r="D158" s="2">
        <v>36883428</v>
      </c>
      <c r="E158" s="2">
        <v>26438356.802999999</v>
      </c>
      <c r="F158" s="3">
        <v>742420.26923076913</v>
      </c>
      <c r="G158" cm="1">
        <f t="array" ref="G158">INDEX(Лист2!C:C, MATCH(1, (Лист1!A160=Лист2!A:A) * (Лист1!B160=Лист2!B:B), 0))</f>
        <v>125</v>
      </c>
      <c r="H158" cm="1">
        <f t="array" ref="H158">INDEX(Лист2!D:D, MATCH(1, (Лист1!A158=Лист2!A:A) * (Лист1!B158=Лист2!B:B), 0))</f>
        <v>20358</v>
      </c>
      <c r="I158" cm="1">
        <f t="array" ref="I158">INDEX(Лист2!E:E, MATCH(1, (Лист1!A158=Лист2!A:A) * (Лист1!B158=Лист2!B:B), 0))</f>
        <v>18890</v>
      </c>
      <c r="J158" t="str">
        <f>Table26[[#This Row],[Дата]] &amp; _xlfn.SINGLE(Table26[Территория])</f>
        <v>43976Санкт-Петербург Север</v>
      </c>
      <c r="K158">
        <f t="shared" si="8"/>
        <v>22</v>
      </c>
      <c r="L158">
        <f t="shared" si="11"/>
        <v>97.987116953362445</v>
      </c>
      <c r="M158">
        <f>Table26[[#This Row],[Товарооборот, руб]]-Table26[[#This Row],[Товарооборот в себестоимости]]</f>
        <v>10445071.197000001</v>
      </c>
      <c r="N158">
        <f t="shared" si="9"/>
        <v>39.507263158710316</v>
      </c>
      <c r="O158">
        <f t="shared" si="10"/>
        <v>36141007.730769232</v>
      </c>
    </row>
    <row r="159" spans="1:15" x14ac:dyDescent="0.2">
      <c r="A159" s="15">
        <v>43951</v>
      </c>
      <c r="B159" s="4" t="s">
        <v>15</v>
      </c>
      <c r="C159" s="4">
        <v>401580</v>
      </c>
      <c r="D159" s="4">
        <v>43028734.5</v>
      </c>
      <c r="E159" s="4">
        <v>31156525.939999998</v>
      </c>
      <c r="F159" s="5">
        <v>343786.08461538458</v>
      </c>
      <c r="G159" cm="1">
        <f t="array" ref="G159">INDEX(Лист2!C:C, MATCH(1, (Лист1!A161=Лист2!A:A) * (Лист1!B161=Лист2!B:B), 0))</f>
        <v>125</v>
      </c>
      <c r="H159" cm="1">
        <f t="array" ref="H159">INDEX(Лист2!D:D, MATCH(1, (Лист1!A159=Лист2!A:A) * (Лист1!B159=Лист2!B:B), 0))</f>
        <v>22368</v>
      </c>
      <c r="I159" cm="1">
        <f t="array" ref="I159">INDEX(Лист2!E:E, MATCH(1, (Лист1!A159=Лист2!A:A) * (Лист1!B159=Лист2!B:B), 0))</f>
        <v>20625</v>
      </c>
      <c r="J159" t="str">
        <f>Table26[[#This Row],[Дата]] &amp; _xlfn.SINGLE(Table26[Территория])</f>
        <v>43951Санкт-Петербург Север</v>
      </c>
      <c r="K159">
        <f t="shared" si="8"/>
        <v>18</v>
      </c>
      <c r="L159">
        <f t="shared" si="11"/>
        <v>99.201031383771266</v>
      </c>
      <c r="M159">
        <f>Table26[[#This Row],[Товарооборот, руб]]-Table26[[#This Row],[Товарооборот в себестоимости]]</f>
        <v>11872208.560000002</v>
      </c>
      <c r="N159">
        <f t="shared" si="9"/>
        <v>38.105046059573624</v>
      </c>
      <c r="O159">
        <f t="shared" si="10"/>
        <v>42684948.415384613</v>
      </c>
    </row>
    <row r="160" spans="1:15" x14ac:dyDescent="0.2">
      <c r="A160" s="14">
        <v>43961</v>
      </c>
      <c r="B160" s="2" t="s">
        <v>15</v>
      </c>
      <c r="C160" s="2">
        <v>368649</v>
      </c>
      <c r="D160" s="2">
        <v>39010875</v>
      </c>
      <c r="E160" s="2">
        <v>28090230.958999999</v>
      </c>
      <c r="F160" s="3">
        <v>532663.16153846146</v>
      </c>
      <c r="G160" cm="1">
        <f t="array" ref="G160">INDEX(Лист2!C:C, MATCH(1, (Лист1!A162=Лист2!A:A) * (Лист1!B162=Лист2!B:B), 0))</f>
        <v>125</v>
      </c>
      <c r="H160" cm="1">
        <f t="array" ref="H160">INDEX(Лист2!D:D, MATCH(1, (Лист1!A160=Лист2!A:A) * (Лист1!B160=Лист2!B:B), 0))</f>
        <v>20368</v>
      </c>
      <c r="I160" cm="1">
        <f t="array" ref="I160">INDEX(Лист2!E:E, MATCH(1, (Лист1!A160=Лист2!A:A) * (Лист1!B160=Лист2!B:B), 0))</f>
        <v>18884</v>
      </c>
      <c r="J160" t="str">
        <f>Table26[[#This Row],[Дата]] &amp; _xlfn.SINGLE(Table26[Территория])</f>
        <v>43961Санкт-Петербург Север</v>
      </c>
      <c r="K160">
        <f t="shared" si="8"/>
        <v>19</v>
      </c>
      <c r="L160">
        <f t="shared" si="11"/>
        <v>98.634577764435022</v>
      </c>
      <c r="M160">
        <f>Table26[[#This Row],[Товарооборот, руб]]-Table26[[#This Row],[Товарооборот в себестоимости]]</f>
        <v>10920644.041000001</v>
      </c>
      <c r="N160">
        <f t="shared" si="9"/>
        <v>38.877017625592252</v>
      </c>
      <c r="O160">
        <f t="shared" si="10"/>
        <v>38478211.838461541</v>
      </c>
    </row>
    <row r="161" spans="1:15" x14ac:dyDescent="0.2">
      <c r="A161" s="15">
        <v>43959</v>
      </c>
      <c r="B161" s="4" t="s">
        <v>15</v>
      </c>
      <c r="C161" s="4">
        <v>463530</v>
      </c>
      <c r="D161" s="4">
        <v>49123180.5</v>
      </c>
      <c r="E161" s="4">
        <v>36012087.989</v>
      </c>
      <c r="F161" s="5">
        <v>700442.11537692312</v>
      </c>
      <c r="G161" cm="1">
        <f t="array" ref="G161">INDEX(Лист2!C:C, MATCH(1, (Лист1!A163=Лист2!A:A) * (Лист1!B163=Лист2!B:B), 0))</f>
        <v>125</v>
      </c>
      <c r="H161" cm="1">
        <f t="array" ref="H161">INDEX(Лист2!D:D, MATCH(1, (Лист1!A161=Лист2!A:A) * (Лист1!B161=Лист2!B:B), 0))</f>
        <v>24620</v>
      </c>
      <c r="I161" cm="1">
        <f t="array" ref="I161">INDEX(Лист2!E:E, MATCH(1, (Лист1!A161=Лист2!A:A) * (Лист1!B161=Лист2!B:B), 0))</f>
        <v>22641</v>
      </c>
      <c r="J161" t="str">
        <f>Table26[[#This Row],[Дата]] &amp; _xlfn.SINGLE(Table26[Территория])</f>
        <v>43959Санкт-Петербург Север</v>
      </c>
      <c r="K161">
        <f t="shared" si="8"/>
        <v>19</v>
      </c>
      <c r="L161">
        <f t="shared" si="11"/>
        <v>98.574110820497623</v>
      </c>
      <c r="M161">
        <f>Table26[[#This Row],[Товарооборот, руб]]-Table26[[#This Row],[Товарооборот в себестоимости]]</f>
        <v>13111092.511</v>
      </c>
      <c r="N161">
        <f t="shared" si="9"/>
        <v>36.407476608978691</v>
      </c>
      <c r="O161">
        <f t="shared" si="10"/>
        <v>48422738.38462308</v>
      </c>
    </row>
    <row r="162" spans="1:15" x14ac:dyDescent="0.2">
      <c r="A162" s="14">
        <v>43958</v>
      </c>
      <c r="B162" s="2" t="s">
        <v>15</v>
      </c>
      <c r="C162" s="2">
        <v>319110</v>
      </c>
      <c r="D162" s="2">
        <v>33763989</v>
      </c>
      <c r="E162" s="2">
        <v>24610757.489</v>
      </c>
      <c r="F162" s="3">
        <v>1101833.4472307691</v>
      </c>
      <c r="G162" cm="1">
        <f t="array" ref="G162">INDEX(Лист2!C:C, MATCH(1, (Лист1!A164=Лист2!A:A) * (Лист1!B164=Лист2!B:B), 0))</f>
        <v>36</v>
      </c>
      <c r="H162" cm="1">
        <f t="array" ref="H162">INDEX(Лист2!D:D, MATCH(1, (Лист1!A162=Лист2!A:A) * (Лист1!B162=Лист2!B:B), 0))</f>
        <v>18014</v>
      </c>
      <c r="I162" cm="1">
        <f t="array" ref="I162">INDEX(Лист2!E:E, MATCH(1, (Лист1!A162=Лист2!A:A) * (Лист1!B162=Лист2!B:B), 0))</f>
        <v>16675</v>
      </c>
      <c r="J162" t="str">
        <f>Table26[[#This Row],[Дата]] &amp; _xlfn.SINGLE(Table26[Территория])</f>
        <v>43958Санкт-Петербург Север</v>
      </c>
      <c r="K162">
        <f t="shared" si="8"/>
        <v>19</v>
      </c>
      <c r="L162">
        <f t="shared" si="11"/>
        <v>96.736660922289815</v>
      </c>
      <c r="M162">
        <f>Table26[[#This Row],[Товарооборот, руб]]-Table26[[#This Row],[Товарооборот в себестоимости]]</f>
        <v>9153231.5109999999</v>
      </c>
      <c r="N162">
        <f t="shared" si="9"/>
        <v>37.19199425328992</v>
      </c>
      <c r="O162">
        <f t="shared" si="10"/>
        <v>32662155.552769233</v>
      </c>
    </row>
    <row r="163" spans="1:15" x14ac:dyDescent="0.2">
      <c r="A163" s="15">
        <v>43975</v>
      </c>
      <c r="B163" s="4" t="s">
        <v>15</v>
      </c>
      <c r="C163" s="4">
        <v>375744</v>
      </c>
      <c r="D163" s="4">
        <v>38191381.5</v>
      </c>
      <c r="E163" s="4">
        <v>28822960.470999997</v>
      </c>
      <c r="F163" s="5">
        <v>574198.11538461538</v>
      </c>
      <c r="G163" cm="1">
        <f t="array" ref="G163">INDEX(Лист2!C:C, MATCH(1, (Лист1!A165=Лист2!A:A) * (Лист1!B165=Лист2!B:B), 0))</f>
        <v>36</v>
      </c>
      <c r="H163" cm="1">
        <f t="array" ref="H163">INDEX(Лист2!D:D, MATCH(1, (Лист1!A163=Лист2!A:A) * (Лист1!B163=Лист2!B:B), 0))</f>
        <v>21004</v>
      </c>
      <c r="I163" cm="1">
        <f t="array" ref="I163">INDEX(Лист2!E:E, MATCH(1, (Лист1!A163=Лист2!A:A) * (Лист1!B163=Лист2!B:B), 0))</f>
        <v>19556</v>
      </c>
      <c r="J163" t="str">
        <f>Table26[[#This Row],[Дата]] &amp; _xlfn.SINGLE(Table26[Территория])</f>
        <v>43975Санкт-Петербург Север</v>
      </c>
      <c r="K163">
        <f t="shared" si="8"/>
        <v>21</v>
      </c>
      <c r="L163">
        <f t="shared" si="11"/>
        <v>98.49652436536077</v>
      </c>
      <c r="M163">
        <f>Table26[[#This Row],[Товарооборот, руб]]-Table26[[#This Row],[Товарооборот в себестоимости]]</f>
        <v>9368421.0290000029</v>
      </c>
      <c r="N163">
        <f t="shared" si="9"/>
        <v>32.503326778059346</v>
      </c>
      <c r="O163">
        <f t="shared" si="10"/>
        <v>37617183.384615384</v>
      </c>
    </row>
    <row r="164" spans="1:15" x14ac:dyDescent="0.2">
      <c r="A164" s="14">
        <v>43967</v>
      </c>
      <c r="B164" s="2" t="s">
        <v>16</v>
      </c>
      <c r="C164" s="2">
        <v>81331.5</v>
      </c>
      <c r="D164" s="2">
        <v>6652179</v>
      </c>
      <c r="E164" s="2">
        <v>5305378.9040000001</v>
      </c>
      <c r="F164" s="3">
        <v>156413.8362153846</v>
      </c>
      <c r="G164" cm="1">
        <f t="array" ref="G164">INDEX(Лист2!C:C, MATCH(1, (Лист1!A166=Лист2!A:A) * (Лист1!B166=Лист2!B:B), 0))</f>
        <v>36</v>
      </c>
      <c r="H164" cm="1">
        <f t="array" ref="H164">INDEX(Лист2!D:D, MATCH(1, (Лист1!A164=Лист2!A:A) * (Лист1!B164=Лист2!B:B), 0))</f>
        <v>5286</v>
      </c>
      <c r="I164" cm="1">
        <f t="array" ref="I164">INDEX(Лист2!E:E, MATCH(1, (Лист1!A164=Лист2!A:A) * (Лист1!B164=Лист2!B:B), 0))</f>
        <v>4867</v>
      </c>
      <c r="J164" t="str">
        <f>Table26[[#This Row],[Дата]] &amp; _xlfn.SINGLE(Table26[Территория])</f>
        <v>43967Волгоград</v>
      </c>
      <c r="K164">
        <f t="shared" si="8"/>
        <v>20</v>
      </c>
      <c r="L164">
        <f t="shared" si="11"/>
        <v>97.648682691560396</v>
      </c>
      <c r="M164">
        <f>Table26[[#This Row],[Товарооборот, руб]]-Table26[[#This Row],[Товарооборот в себестоимости]]</f>
        <v>1346800.0959999999</v>
      </c>
      <c r="N164">
        <f t="shared" si="9"/>
        <v>25.385559078251273</v>
      </c>
      <c r="O164">
        <f t="shared" si="10"/>
        <v>6495765.1637846157</v>
      </c>
    </row>
    <row r="165" spans="1:15" x14ac:dyDescent="0.2">
      <c r="A165" s="15">
        <v>43970</v>
      </c>
      <c r="B165" s="4" t="s">
        <v>16</v>
      </c>
      <c r="C165" s="4">
        <v>75796.5</v>
      </c>
      <c r="D165" s="4">
        <v>6173463</v>
      </c>
      <c r="E165" s="4">
        <v>4915101.7949999999</v>
      </c>
      <c r="F165" s="5">
        <v>253686.7171923077</v>
      </c>
      <c r="G165" cm="1">
        <f t="array" ref="G165">INDEX(Лист2!C:C, MATCH(1, (Лист1!A167=Лист2!A:A) * (Лист1!B167=Лист2!B:B), 0))</f>
        <v>36</v>
      </c>
      <c r="H165" cm="1">
        <f t="array" ref="H165">INDEX(Лист2!D:D, MATCH(1, (Лист1!A165=Лист2!A:A) * (Лист1!B165=Лист2!B:B), 0))</f>
        <v>5094</v>
      </c>
      <c r="I165" cm="1">
        <f t="array" ref="I165">INDEX(Лист2!E:E, MATCH(1, (Лист1!A165=Лист2!A:A) * (Лист1!B165=Лист2!B:B), 0))</f>
        <v>4716</v>
      </c>
      <c r="J165" t="str">
        <f>Table26[[#This Row],[Дата]] &amp; _xlfn.SINGLE(Table26[Территория])</f>
        <v>43970Волгоград</v>
      </c>
      <c r="K165">
        <f t="shared" si="8"/>
        <v>21</v>
      </c>
      <c r="L165">
        <f t="shared" si="11"/>
        <v>95.890690246425578</v>
      </c>
      <c r="M165">
        <f>Table26[[#This Row],[Товарооборот, руб]]-Table26[[#This Row],[Товарооборот в себестоимости]]</f>
        <v>1258361.2050000001</v>
      </c>
      <c r="N165">
        <f t="shared" si="9"/>
        <v>25.601935778422675</v>
      </c>
      <c r="O165">
        <f t="shared" si="10"/>
        <v>5919776.282807692</v>
      </c>
    </row>
    <row r="166" spans="1:15" x14ac:dyDescent="0.2">
      <c r="A166" s="14">
        <v>43968</v>
      </c>
      <c r="B166" s="2" t="s">
        <v>16</v>
      </c>
      <c r="C166" s="2">
        <v>72861</v>
      </c>
      <c r="D166" s="2">
        <v>5952802.5</v>
      </c>
      <c r="E166" s="2">
        <v>4711294.2009999994</v>
      </c>
      <c r="F166" s="3">
        <v>125880.90000000001</v>
      </c>
      <c r="G166" cm="1">
        <f t="array" ref="G166">INDEX(Лист2!C:C, MATCH(1, (Лист1!A168=Лист2!A:A) * (Лист1!B168=Лист2!B:B), 0))</f>
        <v>36</v>
      </c>
      <c r="H166" cm="1">
        <f t="array" ref="H166">INDEX(Лист2!D:D, MATCH(1, (Лист1!A166=Лист2!A:A) * (Лист1!B166=Лист2!B:B), 0))</f>
        <v>4918</v>
      </c>
      <c r="I166" cm="1">
        <f t="array" ref="I166">INDEX(Лист2!E:E, MATCH(1, (Лист1!A166=Лист2!A:A) * (Лист1!B166=Лист2!B:B), 0))</f>
        <v>4554</v>
      </c>
      <c r="J166" t="str">
        <f>Table26[[#This Row],[Дата]] &amp; _xlfn.SINGLE(Table26[Территория])</f>
        <v>43968Волгоград</v>
      </c>
      <c r="K166">
        <f t="shared" si="8"/>
        <v>20</v>
      </c>
      <c r="L166">
        <f t="shared" si="11"/>
        <v>97.885350639467703</v>
      </c>
      <c r="M166">
        <f>Table26[[#This Row],[Товарооборот, руб]]-Table26[[#This Row],[Товарооборот в себестоимости]]</f>
        <v>1241508.2990000006</v>
      </c>
      <c r="N166">
        <f t="shared" si="9"/>
        <v>26.351746378659254</v>
      </c>
      <c r="O166">
        <f t="shared" si="10"/>
        <v>5826921.5999999996</v>
      </c>
    </row>
    <row r="167" spans="1:15" x14ac:dyDescent="0.2">
      <c r="A167" s="15">
        <v>43960</v>
      </c>
      <c r="B167" s="4" t="s">
        <v>16</v>
      </c>
      <c r="C167" s="4">
        <v>83373</v>
      </c>
      <c r="D167" s="4">
        <v>7253427</v>
      </c>
      <c r="E167" s="4">
        <v>5531366.3810000001</v>
      </c>
      <c r="F167" s="5">
        <v>221053.87967692307</v>
      </c>
      <c r="G167" cm="1">
        <f t="array" ref="G167">INDEX(Лист2!C:C, MATCH(1, (Лист1!A169=Лист2!A:A) * (Лист1!B169=Лист2!B:B), 0))</f>
        <v>36</v>
      </c>
      <c r="H167" cm="1">
        <f t="array" ref="H167">INDEX(Лист2!D:D, MATCH(1, (Лист1!A167=Лист2!A:A) * (Лист1!B167=Лист2!B:B), 0))</f>
        <v>5413</v>
      </c>
      <c r="I167" cm="1">
        <f t="array" ref="I167">INDEX(Лист2!E:E, MATCH(1, (Лист1!A167=Лист2!A:A) * (Лист1!B167=Лист2!B:B), 0))</f>
        <v>4959</v>
      </c>
      <c r="J167" t="str">
        <f>Table26[[#This Row],[Дата]] &amp; _xlfn.SINGLE(Table26[Территория])</f>
        <v>43960Волгоград</v>
      </c>
      <c r="K167">
        <f t="shared" si="8"/>
        <v>19</v>
      </c>
      <c r="L167">
        <f t="shared" si="11"/>
        <v>96.95242152879014</v>
      </c>
      <c r="M167">
        <f>Table26[[#This Row],[Товарооборот, руб]]-Table26[[#This Row],[Товарооборот в себестоимости]]</f>
        <v>1722060.6189999999</v>
      </c>
      <c r="N167">
        <f t="shared" si="9"/>
        <v>31.13264427601835</v>
      </c>
      <c r="O167">
        <f t="shared" si="10"/>
        <v>7032373.1203230768</v>
      </c>
    </row>
    <row r="168" spans="1:15" x14ac:dyDescent="0.2">
      <c r="A168" s="14">
        <v>43955</v>
      </c>
      <c r="B168" s="2" t="s">
        <v>16</v>
      </c>
      <c r="C168" s="2">
        <v>64108.5</v>
      </c>
      <c r="D168" s="2">
        <v>5561452.5</v>
      </c>
      <c r="E168" s="2">
        <v>4257859.3720000004</v>
      </c>
      <c r="F168" s="3">
        <v>337872.83273076924</v>
      </c>
      <c r="G168" cm="1">
        <f t="array" ref="G168">INDEX(Лист2!C:C, MATCH(1, (Лист1!A170=Лист2!A:A) * (Лист1!B170=Лист2!B:B), 0))</f>
        <v>36</v>
      </c>
      <c r="H168" cm="1">
        <f t="array" ref="H168">INDEX(Лист2!D:D, MATCH(1, (Лист1!A168=Лист2!A:A) * (Лист1!B168=Лист2!B:B), 0))</f>
        <v>4508</v>
      </c>
      <c r="I168" cm="1">
        <f t="array" ref="I168">INDEX(Лист2!E:E, MATCH(1, (Лист1!A168=Лист2!A:A) * (Лист1!B168=Лист2!B:B), 0))</f>
        <v>4149</v>
      </c>
      <c r="J168" t="str">
        <f>Table26[[#This Row],[Дата]] &amp; _xlfn.SINGLE(Table26[Территория])</f>
        <v>43955Волгоград</v>
      </c>
      <c r="K168">
        <f t="shared" si="8"/>
        <v>19</v>
      </c>
      <c r="L168">
        <f t="shared" si="11"/>
        <v>93.924737598122633</v>
      </c>
      <c r="M168">
        <f>Table26[[#This Row],[Товарооборот, руб]]-Table26[[#This Row],[Товарооборот в себестоимости]]</f>
        <v>1303593.1279999996</v>
      </c>
      <c r="N168">
        <f t="shared" si="9"/>
        <v>30.616162115933765</v>
      </c>
      <c r="O168">
        <f t="shared" si="10"/>
        <v>5223579.6672692308</v>
      </c>
    </row>
    <row r="169" spans="1:15" x14ac:dyDescent="0.2">
      <c r="A169" s="15">
        <v>43950</v>
      </c>
      <c r="B169" s="4" t="s">
        <v>16</v>
      </c>
      <c r="C169" s="4">
        <v>74707.5</v>
      </c>
      <c r="D169" s="4">
        <v>6454458</v>
      </c>
      <c r="E169" s="4">
        <v>4968152.9469999997</v>
      </c>
      <c r="F169" s="5">
        <v>118941.29398461539</v>
      </c>
      <c r="G169" cm="1">
        <f t="array" ref="G169">INDEX(Лист2!C:C, MATCH(1, (Лист1!A171=Лист2!A:A) * (Лист1!B171=Лист2!B:B), 0))</f>
        <v>36</v>
      </c>
      <c r="H169" cm="1">
        <f t="array" ref="H169">INDEX(Лист2!D:D, MATCH(1, (Лист1!A169=Лист2!A:A) * (Лист1!B169=Лист2!B:B), 0))</f>
        <v>4937</v>
      </c>
      <c r="I169" cm="1">
        <f t="array" ref="I169">INDEX(Лист2!E:E, MATCH(1, (Лист1!A169=Лист2!A:A) * (Лист1!B169=Лист2!B:B), 0))</f>
        <v>4561</v>
      </c>
      <c r="J169" t="str">
        <f>Table26[[#This Row],[Дата]] &amp; _xlfn.SINGLE(Table26[Территория])</f>
        <v>43950Волгоград</v>
      </c>
      <c r="K169">
        <f t="shared" si="8"/>
        <v>18</v>
      </c>
      <c r="L169">
        <f t="shared" si="11"/>
        <v>98.157222589648654</v>
      </c>
      <c r="M169">
        <f>Table26[[#This Row],[Товарооборот, руб]]-Table26[[#This Row],[Товарооборот в себестоимости]]</f>
        <v>1486305.0530000003</v>
      </c>
      <c r="N169">
        <f t="shared" si="9"/>
        <v>29.916652503572784</v>
      </c>
      <c r="O169">
        <f t="shared" si="10"/>
        <v>6335516.7060153848</v>
      </c>
    </row>
    <row r="170" spans="1:15" x14ac:dyDescent="0.2">
      <c r="A170" s="14">
        <v>43953</v>
      </c>
      <c r="B170" s="2" t="s">
        <v>16</v>
      </c>
      <c r="C170" s="2">
        <v>46216.5</v>
      </c>
      <c r="D170" s="2">
        <v>4118251.5</v>
      </c>
      <c r="E170" s="2">
        <v>3133704.9279999998</v>
      </c>
      <c r="F170" s="3">
        <v>179531.89196153847</v>
      </c>
      <c r="G170" cm="1">
        <f t="array" ref="G170">INDEX(Лист2!C:C, MATCH(1, (Лист1!A172=Лист2!A:A) * (Лист1!B172=Лист2!B:B), 0))</f>
        <v>36</v>
      </c>
      <c r="H170" cm="1">
        <f t="array" ref="H170">INDEX(Лист2!D:D, MATCH(1, (Лист1!A170=Лист2!A:A) * (Лист1!B170=Лист2!B:B), 0))</f>
        <v>3442</v>
      </c>
      <c r="I170" cm="1">
        <f t="array" ref="I170">INDEX(Лист2!E:E, MATCH(1, (Лист1!A170=Лист2!A:A) * (Лист1!B170=Лист2!B:B), 0))</f>
        <v>3147</v>
      </c>
      <c r="J170" t="str">
        <f>Table26[[#This Row],[Дата]] &amp; _xlfn.SINGLE(Table26[Территория])</f>
        <v>43953Волгоград</v>
      </c>
      <c r="K170">
        <f t="shared" si="8"/>
        <v>18</v>
      </c>
      <c r="L170">
        <f t="shared" si="11"/>
        <v>95.640579698409908</v>
      </c>
      <c r="M170">
        <f>Table26[[#This Row],[Товарооборот, руб]]-Table26[[#This Row],[Товарооборот в себестоимости]]</f>
        <v>984546.57200000016</v>
      </c>
      <c r="N170">
        <f t="shared" si="9"/>
        <v>31.417973121941628</v>
      </c>
      <c r="O170">
        <f t="shared" si="10"/>
        <v>3938719.6080384618</v>
      </c>
    </row>
    <row r="171" spans="1:15" x14ac:dyDescent="0.2">
      <c r="A171" s="15">
        <v>43977</v>
      </c>
      <c r="B171" s="4" t="s">
        <v>16</v>
      </c>
      <c r="C171" s="4">
        <v>67726.5</v>
      </c>
      <c r="D171" s="4">
        <v>5864989.5</v>
      </c>
      <c r="E171" s="4">
        <v>4506085.4840000002</v>
      </c>
      <c r="F171" s="5">
        <v>167003.69436153845</v>
      </c>
      <c r="G171" cm="1">
        <f t="array" ref="G171">INDEX(Лист2!C:C, MATCH(1, (Лист1!A173=Лист2!A:A) * (Лист1!B173=Лист2!B:B), 0))</f>
        <v>36</v>
      </c>
      <c r="H171" cm="1">
        <f t="array" ref="H171">INDEX(Лист2!D:D, MATCH(1, (Лист1!A171=Лист2!A:A) * (Лист1!B171=Лист2!B:B), 0))</f>
        <v>4770</v>
      </c>
      <c r="I171" cm="1">
        <f t="array" ref="I171">INDEX(Лист2!E:E, MATCH(1, (Лист1!A171=Лист2!A:A) * (Лист1!B171=Лист2!B:B), 0))</f>
        <v>4424</v>
      </c>
      <c r="J171" t="str">
        <f>Table26[[#This Row],[Дата]] &amp; _xlfn.SINGLE(Table26[Территория])</f>
        <v>43977Волгоград</v>
      </c>
      <c r="K171">
        <f t="shared" si="8"/>
        <v>22</v>
      </c>
      <c r="L171">
        <f t="shared" si="11"/>
        <v>97.152532082767777</v>
      </c>
      <c r="M171">
        <f>Table26[[#This Row],[Товарооборот, руб]]-Table26[[#This Row],[Товарооборот в себестоимости]]</f>
        <v>1358904.0159999998</v>
      </c>
      <c r="N171">
        <f t="shared" si="9"/>
        <v>30.157084698573371</v>
      </c>
      <c r="O171">
        <f t="shared" si="10"/>
        <v>5697985.8056384614</v>
      </c>
    </row>
    <row r="172" spans="1:15" x14ac:dyDescent="0.2">
      <c r="A172" s="14">
        <v>43952</v>
      </c>
      <c r="B172" s="2" t="s">
        <v>16</v>
      </c>
      <c r="C172" s="2">
        <v>82228.5</v>
      </c>
      <c r="D172" s="2">
        <v>7032225</v>
      </c>
      <c r="E172" s="2">
        <v>5546127.1919999998</v>
      </c>
      <c r="F172" s="3">
        <v>196859.98644615384</v>
      </c>
      <c r="G172" cm="1">
        <f t="array" ref="G172">INDEX(Лист2!C:C, MATCH(1, (Лист1!A174=Лист2!A:A) * (Лист1!B174=Лист2!B:B), 0))</f>
        <v>36</v>
      </c>
      <c r="H172" cm="1">
        <f t="array" ref="H172">INDEX(Лист2!D:D, MATCH(1, (Лист1!A172=Лист2!A:A) * (Лист1!B172=Лист2!B:B), 0))</f>
        <v>5457</v>
      </c>
      <c r="I172" cm="1">
        <f t="array" ref="I172">INDEX(Лист2!E:E, MATCH(1, (Лист1!A172=Лист2!A:A) * (Лист1!B172=Лист2!B:B), 0))</f>
        <v>4916</v>
      </c>
      <c r="J172" t="str">
        <f>Table26[[#This Row],[Дата]] &amp; _xlfn.SINGLE(Table26[Территория])</f>
        <v>43952Волгоград</v>
      </c>
      <c r="K172">
        <f t="shared" si="8"/>
        <v>18</v>
      </c>
      <c r="L172">
        <f t="shared" si="11"/>
        <v>97.200601709328794</v>
      </c>
      <c r="M172">
        <f>Table26[[#This Row],[Товарооборот, руб]]-Table26[[#This Row],[Товарооборот в себестоимости]]</f>
        <v>1486097.8080000002</v>
      </c>
      <c r="N172">
        <f t="shared" si="9"/>
        <v>26.795234882885826</v>
      </c>
      <c r="O172">
        <f t="shared" si="10"/>
        <v>6835365.0135538466</v>
      </c>
    </row>
    <row r="173" spans="1:15" x14ac:dyDescent="0.2">
      <c r="A173" s="15">
        <v>43963</v>
      </c>
      <c r="B173" s="4" t="s">
        <v>16</v>
      </c>
      <c r="C173" s="4">
        <v>64390.5</v>
      </c>
      <c r="D173" s="4">
        <v>5523145.5</v>
      </c>
      <c r="E173" s="4">
        <v>4230689.2069999995</v>
      </c>
      <c r="F173" s="5">
        <v>183154.05167692306</v>
      </c>
      <c r="G173" cm="1">
        <f t="array" ref="G173">INDEX(Лист2!C:C, MATCH(1, (Лист1!A175=Лист2!A:A) * (Лист1!B175=Лист2!B:B), 0))</f>
        <v>36</v>
      </c>
      <c r="H173" cm="1">
        <f t="array" ref="H173">INDEX(Лист2!D:D, MATCH(1, (Лист1!A173=Лист2!A:A) * (Лист1!B173=Лист2!B:B), 0))</f>
        <v>4418</v>
      </c>
      <c r="I173" cm="1">
        <f t="array" ref="I173">INDEX(Лист2!E:E, MATCH(1, (Лист1!A173=Лист2!A:A) * (Лист1!B173=Лист2!B:B), 0))</f>
        <v>4088</v>
      </c>
      <c r="J173" t="str">
        <f>Table26[[#This Row],[Дата]] &amp; _xlfn.SINGLE(Table26[Территория])</f>
        <v>43963Волгоград</v>
      </c>
      <c r="K173">
        <f t="shared" si="8"/>
        <v>20</v>
      </c>
      <c r="L173">
        <f t="shared" si="11"/>
        <v>96.683881464340857</v>
      </c>
      <c r="M173">
        <f>Table26[[#This Row],[Товарооборот, руб]]-Table26[[#This Row],[Товарооборот в себестоимости]]</f>
        <v>1292456.2930000005</v>
      </c>
      <c r="N173">
        <f t="shared" si="9"/>
        <v>30.549544761206583</v>
      </c>
      <c r="O173">
        <f t="shared" si="10"/>
        <v>5339991.4483230766</v>
      </c>
    </row>
    <row r="174" spans="1:15" x14ac:dyDescent="0.2">
      <c r="A174" s="14">
        <v>43972</v>
      </c>
      <c r="B174" s="2" t="s">
        <v>16</v>
      </c>
      <c r="C174" s="2">
        <v>73126.5</v>
      </c>
      <c r="D174" s="2">
        <v>5864085</v>
      </c>
      <c r="E174" s="2">
        <v>4847142.9859999996</v>
      </c>
      <c r="F174" s="3">
        <v>142998.2095</v>
      </c>
      <c r="G174" cm="1">
        <f t="array" ref="G174">INDEX(Лист2!C:C, MATCH(1, (Лист1!A176=Лист2!A:A) * (Лист1!B176=Лист2!B:B), 0))</f>
        <v>36</v>
      </c>
      <c r="H174" cm="1">
        <f t="array" ref="H174">INDEX(Лист2!D:D, MATCH(1, (Лист1!A174=Лист2!A:A) * (Лист1!B174=Лист2!B:B), 0))</f>
        <v>4816</v>
      </c>
      <c r="I174" cm="1">
        <f t="array" ref="I174">INDEX(Лист2!E:E, MATCH(1, (Лист1!A174=Лист2!A:A) * (Лист1!B174=Лист2!B:B), 0))</f>
        <v>4452</v>
      </c>
      <c r="J174" t="str">
        <f>Table26[[#This Row],[Дата]] &amp; _xlfn.SINGLE(Table26[Территория])</f>
        <v>43972Волгоград</v>
      </c>
      <c r="K174">
        <f t="shared" si="8"/>
        <v>21</v>
      </c>
      <c r="L174">
        <f t="shared" si="11"/>
        <v>97.56145742259875</v>
      </c>
      <c r="M174">
        <f>Table26[[#This Row],[Товарооборот, руб]]-Table26[[#This Row],[Товарооборот в себестоимости]]</f>
        <v>1016942.0140000004</v>
      </c>
      <c r="N174">
        <f t="shared" si="9"/>
        <v>20.980235510634483</v>
      </c>
      <c r="O174">
        <f t="shared" si="10"/>
        <v>5721086.7905000001</v>
      </c>
    </row>
    <row r="175" spans="1:15" x14ac:dyDescent="0.2">
      <c r="A175" s="15">
        <v>43971</v>
      </c>
      <c r="B175" s="4" t="s">
        <v>16</v>
      </c>
      <c r="C175" s="4">
        <v>99631.5</v>
      </c>
      <c r="D175" s="4">
        <v>7121946</v>
      </c>
      <c r="E175" s="4">
        <v>6279205.8499999996</v>
      </c>
      <c r="F175" s="5">
        <v>279127.27602307691</v>
      </c>
      <c r="G175" cm="1">
        <f t="array" ref="G175">INDEX(Лист2!C:C, MATCH(1, (Лист1!A177=Лист2!A:A) * (Лист1!B177=Лист2!B:B), 0))</f>
        <v>36</v>
      </c>
      <c r="H175" cm="1">
        <f t="array" ref="H175">INDEX(Лист2!D:D, MATCH(1, (Лист1!A175=Лист2!A:A) * (Лист1!B175=Лист2!B:B), 0))</f>
        <v>5914</v>
      </c>
      <c r="I175" cm="1">
        <f t="array" ref="I175">INDEX(Лист2!E:E, MATCH(1, (Лист1!A175=Лист2!A:A) * (Лист1!B175=Лист2!B:B), 0))</f>
        <v>5384</v>
      </c>
      <c r="J175" t="str">
        <f>Table26[[#This Row],[Дата]] &amp; _xlfn.SINGLE(Table26[Территория])</f>
        <v>43971Волгоград</v>
      </c>
      <c r="K175">
        <f t="shared" si="8"/>
        <v>21</v>
      </c>
      <c r="L175">
        <f t="shared" si="11"/>
        <v>96.080744279399525</v>
      </c>
      <c r="M175">
        <f>Table26[[#This Row],[Товарооборот, руб]]-Table26[[#This Row],[Товарооборот в себестоимости]]</f>
        <v>842740.15000000037</v>
      </c>
      <c r="N175">
        <f t="shared" si="9"/>
        <v>13.421126335585901</v>
      </c>
      <c r="O175">
        <f t="shared" si="10"/>
        <v>6842818.7239769232</v>
      </c>
    </row>
    <row r="176" spans="1:15" x14ac:dyDescent="0.2">
      <c r="A176" s="14">
        <v>43956</v>
      </c>
      <c r="B176" s="2" t="s">
        <v>16</v>
      </c>
      <c r="C176" s="2">
        <v>66396</v>
      </c>
      <c r="D176" s="2">
        <v>5770539</v>
      </c>
      <c r="E176" s="2">
        <v>4433831.2509999992</v>
      </c>
      <c r="F176" s="3">
        <v>232587.42287692308</v>
      </c>
      <c r="G176" cm="1">
        <f t="array" ref="G176">INDEX(Лист2!C:C, MATCH(1, (Лист1!A178=Лист2!A:A) * (Лист1!B178=Лист2!B:B), 0))</f>
        <v>36</v>
      </c>
      <c r="H176" cm="1">
        <f t="array" ref="H176">INDEX(Лист2!D:D, MATCH(1, (Лист1!A176=Лист2!A:A) * (Лист1!B176=Лист2!B:B), 0))</f>
        <v>4575</v>
      </c>
      <c r="I176" cm="1">
        <f t="array" ref="I176">INDEX(Лист2!E:E, MATCH(1, (Лист1!A176=Лист2!A:A) * (Лист1!B176=Лист2!B:B), 0))</f>
        <v>4206</v>
      </c>
      <c r="J176" t="str">
        <f>Table26[[#This Row],[Дата]] &amp; _xlfn.SINGLE(Table26[Территория])</f>
        <v>43956Волгоград</v>
      </c>
      <c r="K176">
        <f t="shared" si="8"/>
        <v>19</v>
      </c>
      <c r="L176">
        <f t="shared" si="11"/>
        <v>95.969398649295613</v>
      </c>
      <c r="M176">
        <f>Table26[[#This Row],[Товарооборот, руб]]-Table26[[#This Row],[Товарооборот в себестоимости]]</f>
        <v>1336707.7490000008</v>
      </c>
      <c r="N176">
        <f t="shared" si="9"/>
        <v>30.147916628503214</v>
      </c>
      <c r="O176">
        <f t="shared" si="10"/>
        <v>5537951.5771230767</v>
      </c>
    </row>
    <row r="177" spans="1:15" x14ac:dyDescent="0.2">
      <c r="A177" s="15">
        <v>43949</v>
      </c>
      <c r="B177" s="4" t="s">
        <v>16</v>
      </c>
      <c r="C177" s="4">
        <v>73147.5</v>
      </c>
      <c r="D177" s="4">
        <v>6288246</v>
      </c>
      <c r="E177" s="4">
        <v>4798265.1129999999</v>
      </c>
      <c r="F177" s="5">
        <v>123081.63515384615</v>
      </c>
      <c r="G177" cm="1">
        <f t="array" ref="G177">INDEX(Лист2!C:C, MATCH(1, (Лист1!A179=Лист2!A:A) * (Лист1!B179=Лист2!B:B), 0))</f>
        <v>124</v>
      </c>
      <c r="H177" cm="1">
        <f t="array" ref="H177">INDEX(Лист2!D:D, MATCH(1, (Лист1!A177=Лист2!A:A) * (Лист1!B177=Лист2!B:B), 0))</f>
        <v>4923</v>
      </c>
      <c r="I177" cm="1">
        <f t="array" ref="I177">INDEX(Лист2!E:E, MATCH(1, (Лист1!A177=Лист2!A:A) * (Лист1!B177=Лист2!B:B), 0))</f>
        <v>4560</v>
      </c>
      <c r="J177" t="str">
        <f>Table26[[#This Row],[Дата]] &amp; _xlfn.SINGLE(Table26[Территория])</f>
        <v>43949Волгоград</v>
      </c>
      <c r="K177">
        <f t="shared" si="8"/>
        <v>18</v>
      </c>
      <c r="L177">
        <f t="shared" si="11"/>
        <v>98.04267143566193</v>
      </c>
      <c r="M177">
        <f>Table26[[#This Row],[Товарооборот, руб]]-Table26[[#This Row],[Товарооборот в себестоимости]]</f>
        <v>1489980.8870000001</v>
      </c>
      <c r="N177">
        <f t="shared" si="9"/>
        <v>31.052491930118165</v>
      </c>
      <c r="O177">
        <f t="shared" si="10"/>
        <v>6165164.3648461541</v>
      </c>
    </row>
    <row r="178" spans="1:15" x14ac:dyDescent="0.2">
      <c r="A178" s="14">
        <v>43964</v>
      </c>
      <c r="B178" s="2" t="s">
        <v>16</v>
      </c>
      <c r="C178" s="2">
        <v>73062</v>
      </c>
      <c r="D178" s="2">
        <v>6333828</v>
      </c>
      <c r="E178" s="2">
        <v>4890619.2620000001</v>
      </c>
      <c r="F178" s="3">
        <v>181964.68769230769</v>
      </c>
      <c r="G178" cm="1">
        <f t="array" ref="G178">INDEX(Лист2!C:C, MATCH(1, (Лист1!A180=Лист2!A:A) * (Лист1!B180=Лист2!B:B), 0))</f>
        <v>36</v>
      </c>
      <c r="H178" cm="1">
        <f t="array" ref="H178">INDEX(Лист2!D:D, MATCH(1, (Лист1!A178=Лист2!A:A) * (Лист1!B178=Лист2!B:B), 0))</f>
        <v>4967</v>
      </c>
      <c r="I178" cm="1">
        <f t="array" ref="I178">INDEX(Лист2!E:E, MATCH(1, (Лист1!A178=Лист2!A:A) * (Лист1!B178=Лист2!B:B), 0))</f>
        <v>4583</v>
      </c>
      <c r="J178" t="str">
        <f>Table26[[#This Row],[Дата]] &amp; _xlfn.SINGLE(Table26[Территория])</f>
        <v>43964Волгоград</v>
      </c>
      <c r="K178">
        <f t="shared" si="8"/>
        <v>20</v>
      </c>
      <c r="L178">
        <f t="shared" si="11"/>
        <v>97.127097741013685</v>
      </c>
      <c r="M178">
        <f>Table26[[#This Row],[Товарооборот, руб]]-Table26[[#This Row],[Товарооборот в себестоимости]]</f>
        <v>1443208.7379999999</v>
      </c>
      <c r="N178">
        <f t="shared" si="9"/>
        <v>29.509734057887083</v>
      </c>
      <c r="O178">
        <f t="shared" si="10"/>
        <v>6151863.3123076921</v>
      </c>
    </row>
    <row r="179" spans="1:15" x14ac:dyDescent="0.2">
      <c r="A179" s="15">
        <v>43982</v>
      </c>
      <c r="B179" s="4" t="s">
        <v>15</v>
      </c>
      <c r="C179" s="4">
        <v>379663.5</v>
      </c>
      <c r="D179" s="4">
        <v>39380178</v>
      </c>
      <c r="E179" s="4">
        <v>29726473.223999996</v>
      </c>
      <c r="F179" s="5">
        <v>305744.98843076918</v>
      </c>
      <c r="G179" cm="1">
        <f t="array" ref="G179">INDEX(Лист2!C:C, MATCH(1, (Лист1!A181=Лист2!A:A) * (Лист1!B181=Лист2!B:B), 0))</f>
        <v>124</v>
      </c>
      <c r="H179" cm="1">
        <f t="array" ref="H179">INDEX(Лист2!D:D, MATCH(1, (Лист1!A179=Лист2!A:A) * (Лист1!B179=Лист2!B:B), 0))</f>
        <v>21392</v>
      </c>
      <c r="I179" cm="1">
        <f t="array" ref="I179">INDEX(Лист2!E:E, MATCH(1, (Лист1!A179=Лист2!A:A) * (Лист1!B179=Лист2!B:B), 0))</f>
        <v>19869</v>
      </c>
      <c r="J179" t="str">
        <f>Table26[[#This Row],[Дата]] &amp; _xlfn.SINGLE(Table26[Территория])</f>
        <v>43982Санкт-Петербург Север</v>
      </c>
      <c r="K179">
        <f t="shared" si="8"/>
        <v>22</v>
      </c>
      <c r="L179">
        <f t="shared" si="11"/>
        <v>99.223606890677928</v>
      </c>
      <c r="M179">
        <f>Table26[[#This Row],[Товарооборот, руб]]-Table26[[#This Row],[Товарооборот в себестоимости]]</f>
        <v>9653704.7760000043</v>
      </c>
      <c r="N179">
        <f t="shared" si="9"/>
        <v>32.475109654804186</v>
      </c>
      <c r="O179">
        <f t="shared" si="10"/>
        <v>39074433.011569232</v>
      </c>
    </row>
    <row r="180" spans="1:15" x14ac:dyDescent="0.2">
      <c r="A180" s="14">
        <v>43954</v>
      </c>
      <c r="B180" s="2" t="s">
        <v>16</v>
      </c>
      <c r="C180" s="2">
        <v>70581</v>
      </c>
      <c r="D180" s="2">
        <v>6221320.5</v>
      </c>
      <c r="E180" s="2">
        <v>4762185.0609999998</v>
      </c>
      <c r="F180" s="3">
        <v>172821.83076923076</v>
      </c>
      <c r="G180" cm="1">
        <f t="array" ref="G180">INDEX(Лист2!C:C, MATCH(1, (Лист1!A182=Лист2!A:A) * (Лист1!B182=Лист2!B:B), 0))</f>
        <v>36</v>
      </c>
      <c r="H180" cm="1">
        <f t="array" ref="H180">INDEX(Лист2!D:D, MATCH(1, (Лист1!A180=Лист2!A:A) * (Лист1!B180=Лист2!B:B), 0))</f>
        <v>4751</v>
      </c>
      <c r="I180" cm="1">
        <f t="array" ref="I180">INDEX(Лист2!E:E, MATCH(1, (Лист1!A180=Лист2!A:A) * (Лист1!B180=Лист2!B:B), 0))</f>
        <v>4370</v>
      </c>
      <c r="J180" t="str">
        <f>Table26[[#This Row],[Дата]] &amp; _xlfn.SINGLE(Table26[Территория])</f>
        <v>43954Волгоград</v>
      </c>
      <c r="K180">
        <f t="shared" si="8"/>
        <v>18</v>
      </c>
      <c r="L180">
        <f t="shared" si="11"/>
        <v>97.222103719471932</v>
      </c>
      <c r="M180">
        <f>Table26[[#This Row],[Товарооборот, руб]]-Table26[[#This Row],[Товарооборот в себестоимости]]</f>
        <v>1459135.4390000002</v>
      </c>
      <c r="N180">
        <f t="shared" si="9"/>
        <v>30.640040660108237</v>
      </c>
      <c r="O180">
        <f t="shared" si="10"/>
        <v>6048498.6692307694</v>
      </c>
    </row>
    <row r="181" spans="1:15" x14ac:dyDescent="0.2">
      <c r="A181" s="15">
        <v>43981</v>
      </c>
      <c r="B181" s="4" t="s">
        <v>15</v>
      </c>
      <c r="C181" s="4">
        <v>453123</v>
      </c>
      <c r="D181" s="4">
        <v>46370904</v>
      </c>
      <c r="E181" s="4">
        <v>35190775.285000004</v>
      </c>
      <c r="F181" s="5">
        <v>552625.80000000005</v>
      </c>
      <c r="G181" cm="1">
        <f t="array" ref="G181">INDEX(Лист2!C:C, MATCH(1, (Лист1!A183=Лист2!A:A) * (Лист1!B183=Лист2!B:B), 0))</f>
        <v>36</v>
      </c>
      <c r="H181" cm="1">
        <f t="array" ref="H181">INDEX(Лист2!D:D, MATCH(1, (Лист1!A181=Лист2!A:A) * (Лист1!B181=Лист2!B:B), 0))</f>
        <v>24325</v>
      </c>
      <c r="I181" cm="1">
        <f t="array" ref="I181">INDEX(Лист2!E:E, MATCH(1, (Лист1!A181=Лист2!A:A) * (Лист1!B181=Лист2!B:B), 0))</f>
        <v>22469</v>
      </c>
      <c r="J181" t="str">
        <f>Table26[[#This Row],[Дата]] &amp; _xlfn.SINGLE(Table26[Территория])</f>
        <v>43981Санкт-Петербург Север</v>
      </c>
      <c r="K181">
        <f t="shared" si="8"/>
        <v>22</v>
      </c>
      <c r="L181">
        <f t="shared" si="11"/>
        <v>98.808248810504111</v>
      </c>
      <c r="M181">
        <f>Table26[[#This Row],[Товарооборот, руб]]-Table26[[#This Row],[Товарооборот в себестоимости]]</f>
        <v>11180128.714999996</v>
      </c>
      <c r="N181">
        <f t="shared" si="9"/>
        <v>31.770055147848659</v>
      </c>
      <c r="O181">
        <f t="shared" si="10"/>
        <v>45818278.200000003</v>
      </c>
    </row>
    <row r="182" spans="1:15" x14ac:dyDescent="0.2">
      <c r="A182" s="14">
        <v>43957</v>
      </c>
      <c r="B182" s="2" t="s">
        <v>16</v>
      </c>
      <c r="C182" s="2">
        <v>63012</v>
      </c>
      <c r="D182" s="2">
        <v>5454121.5</v>
      </c>
      <c r="E182" s="2">
        <v>4155234.554</v>
      </c>
      <c r="F182" s="3">
        <v>234787.55649230769</v>
      </c>
      <c r="G182" cm="1">
        <f t="array" ref="G182">INDEX(Лист2!C:C, MATCH(1, (Лист1!A184=Лист2!A:A) * (Лист1!B184=Лист2!B:B), 0))</f>
        <v>124</v>
      </c>
      <c r="H182" cm="1">
        <f t="array" ref="H182">INDEX(Лист2!D:D, MATCH(1, (Лист1!A182=Лист2!A:A) * (Лист1!B182=Лист2!B:B), 0))</f>
        <v>4384</v>
      </c>
      <c r="I182" cm="1">
        <f t="array" ref="I182">INDEX(Лист2!E:E, MATCH(1, (Лист1!A182=Лист2!A:A) * (Лист1!B182=Лист2!B:B), 0))</f>
        <v>4025</v>
      </c>
      <c r="J182" t="str">
        <f>Table26[[#This Row],[Дата]] &amp; _xlfn.SINGLE(Table26[Территория])</f>
        <v>43957Волгоград</v>
      </c>
      <c r="K182">
        <f t="shared" si="8"/>
        <v>19</v>
      </c>
      <c r="L182">
        <f t="shared" si="11"/>
        <v>95.695226875816601</v>
      </c>
      <c r="M182">
        <f>Table26[[#This Row],[Товарооборот, руб]]-Table26[[#This Row],[Товарооборот в себестоимости]]</f>
        <v>1298886.946</v>
      </c>
      <c r="N182">
        <f t="shared" si="9"/>
        <v>31.259052386095458</v>
      </c>
      <c r="O182">
        <f t="shared" si="10"/>
        <v>5219333.9435076918</v>
      </c>
    </row>
    <row r="183" spans="1:15" x14ac:dyDescent="0.2">
      <c r="A183" s="15">
        <v>43974</v>
      </c>
      <c r="B183" s="4" t="s">
        <v>16</v>
      </c>
      <c r="C183" s="4">
        <v>89556</v>
      </c>
      <c r="D183" s="4">
        <v>7173117</v>
      </c>
      <c r="E183" s="4">
        <v>6068194.523</v>
      </c>
      <c r="F183" s="5">
        <v>139983.69019999998</v>
      </c>
      <c r="G183" cm="1">
        <f t="array" ref="G183">INDEX(Лист2!C:C, MATCH(1, (Лист1!A185=Лист2!A:A) * (Лист1!B185=Лист2!B:B), 0))</f>
        <v>36</v>
      </c>
      <c r="H183" cm="1">
        <f t="array" ref="H183">INDEX(Лист2!D:D, MATCH(1, (Лист1!A183=Лист2!A:A) * (Лист1!B183=Лист2!B:B), 0))</f>
        <v>5651</v>
      </c>
      <c r="I183" cm="1">
        <f t="array" ref="I183">INDEX(Лист2!E:E, MATCH(1, (Лист1!A183=Лист2!A:A) * (Лист1!B183=Лист2!B:B), 0))</f>
        <v>5212</v>
      </c>
      <c r="J183" t="str">
        <f>Table26[[#This Row],[Дата]] &amp; _xlfn.SINGLE(Table26[Территория])</f>
        <v>43974Волгоград</v>
      </c>
      <c r="K183">
        <f t="shared" si="8"/>
        <v>21</v>
      </c>
      <c r="L183">
        <f t="shared" si="11"/>
        <v>98.048495651193207</v>
      </c>
      <c r="M183">
        <f>Table26[[#This Row],[Товарооборот, руб]]-Table26[[#This Row],[Товарооборот в себестоимости]]</f>
        <v>1104922.477</v>
      </c>
      <c r="N183">
        <f t="shared" si="9"/>
        <v>18.208422172559942</v>
      </c>
      <c r="O183">
        <f t="shared" si="10"/>
        <v>7033133.3097999999</v>
      </c>
    </row>
    <row r="184" spans="1:15" x14ac:dyDescent="0.2">
      <c r="A184" s="14">
        <v>43979</v>
      </c>
      <c r="B184" s="2" t="s">
        <v>15</v>
      </c>
      <c r="C184" s="2">
        <v>364638</v>
      </c>
      <c r="D184" s="2">
        <v>37947688.5</v>
      </c>
      <c r="E184" s="2">
        <v>27829971.363000002</v>
      </c>
      <c r="F184" s="3">
        <v>628647.33076923073</v>
      </c>
      <c r="G184" cm="1">
        <f t="array" ref="G184">INDEX(Лист2!C:C, MATCH(1, (Лист1!A186=Лист2!A:A) * (Лист1!B186=Лист2!B:B), 0))</f>
        <v>36</v>
      </c>
      <c r="H184" cm="1">
        <f t="array" ref="H184">INDEX(Лист2!D:D, MATCH(1, (Лист1!A184=Лист2!A:A) * (Лист1!B184=Лист2!B:B), 0))</f>
        <v>20868</v>
      </c>
      <c r="I184" cm="1">
        <f t="array" ref="I184">INDEX(Лист2!E:E, MATCH(1, (Лист1!A184=Лист2!A:A) * (Лист1!B184=Лист2!B:B), 0))</f>
        <v>19342</v>
      </c>
      <c r="J184" t="str">
        <f>Table26[[#This Row],[Дата]] &amp; _xlfn.SINGLE(Table26[Территория])</f>
        <v>43979Санкт-Петербург Север</v>
      </c>
      <c r="K184">
        <f t="shared" si="8"/>
        <v>22</v>
      </c>
      <c r="L184">
        <f t="shared" si="11"/>
        <v>98.343384391465023</v>
      </c>
      <c r="M184">
        <f>Table26[[#This Row],[Товарооборот, руб]]-Table26[[#This Row],[Товарооборот в себестоимости]]</f>
        <v>10117717.136999998</v>
      </c>
      <c r="N184">
        <f t="shared" si="9"/>
        <v>36.355470887948961</v>
      </c>
      <c r="O184">
        <f t="shared" si="10"/>
        <v>37319041.169230767</v>
      </c>
    </row>
    <row r="185" spans="1:15" x14ac:dyDescent="0.2">
      <c r="A185" s="15">
        <v>43976</v>
      </c>
      <c r="B185" s="4" t="s">
        <v>16</v>
      </c>
      <c r="C185" s="4">
        <v>66316.5</v>
      </c>
      <c r="D185" s="4">
        <v>5704650</v>
      </c>
      <c r="E185" s="4">
        <v>4375924.2359999996</v>
      </c>
      <c r="F185" s="5">
        <v>135246.95929230767</v>
      </c>
      <c r="G185" cm="1">
        <f t="array" ref="G185">INDEX(Лист2!C:C, MATCH(1, (Лист1!A187=Лист2!A:A) * (Лист1!B187=Лист2!B:B), 0))</f>
        <v>36</v>
      </c>
      <c r="H185" cm="1">
        <f t="array" ref="H185">INDEX(Лист2!D:D, MATCH(1, (Лист1!A185=Лист2!A:A) * (Лист1!B185=Лист2!B:B), 0))</f>
        <v>4641</v>
      </c>
      <c r="I185" cm="1">
        <f t="array" ref="I185">INDEX(Лист2!E:E, MATCH(1, (Лист1!A185=Лист2!A:A) * (Лист1!B185=Лист2!B:B), 0))</f>
        <v>4274</v>
      </c>
      <c r="J185" t="str">
        <f>Table26[[#This Row],[Дата]] &amp; _xlfn.SINGLE(Table26[Территория])</f>
        <v>43976Волгоград</v>
      </c>
      <c r="K185">
        <f t="shared" si="8"/>
        <v>22</v>
      </c>
      <c r="L185">
        <f t="shared" si="11"/>
        <v>97.629180417864248</v>
      </c>
      <c r="M185">
        <f>Table26[[#This Row],[Товарооборот, руб]]-Table26[[#This Row],[Товарооборот в себестоимости]]</f>
        <v>1328725.7640000004</v>
      </c>
      <c r="N185">
        <f t="shared" si="9"/>
        <v>30.364459993817878</v>
      </c>
      <c r="O185">
        <f t="shared" si="10"/>
        <v>5569403.0407076925</v>
      </c>
    </row>
    <row r="186" spans="1:15" x14ac:dyDescent="0.2">
      <c r="A186" s="14">
        <v>43951</v>
      </c>
      <c r="B186" s="2" t="s">
        <v>16</v>
      </c>
      <c r="C186" s="2">
        <v>78235.5</v>
      </c>
      <c r="D186" s="2">
        <v>6819594</v>
      </c>
      <c r="E186" s="2">
        <v>5260171.5349999992</v>
      </c>
      <c r="F186" s="3">
        <v>70931.816676923074</v>
      </c>
      <c r="G186" cm="1">
        <f t="array" ref="G186">INDEX(Лист2!C:C, MATCH(1, (Лист1!A188=Лист2!A:A) * (Лист1!B188=Лист2!B:B), 0))</f>
        <v>36</v>
      </c>
      <c r="H186" cm="1">
        <f t="array" ref="H186">INDEX(Лист2!D:D, MATCH(1, (Лист1!A186=Лист2!A:A) * (Лист1!B186=Лист2!B:B), 0))</f>
        <v>5143</v>
      </c>
      <c r="I186" cm="1">
        <f t="array" ref="I186">INDEX(Лист2!E:E, MATCH(1, (Лист1!A186=Лист2!A:A) * (Лист1!B186=Лист2!B:B), 0))</f>
        <v>4715</v>
      </c>
      <c r="J186" t="str">
        <f>Table26[[#This Row],[Дата]] &amp; _xlfn.SINGLE(Table26[Территория])</f>
        <v>43951Волгоград</v>
      </c>
      <c r="K186">
        <f t="shared" si="8"/>
        <v>18</v>
      </c>
      <c r="L186">
        <f t="shared" si="11"/>
        <v>98.959882117954194</v>
      </c>
      <c r="M186">
        <f>Table26[[#This Row],[Товарооборот, руб]]-Table26[[#This Row],[Товарооборот в себестоимости]]</f>
        <v>1559422.4650000008</v>
      </c>
      <c r="N186">
        <f t="shared" si="9"/>
        <v>29.645848136775658</v>
      </c>
      <c r="O186">
        <f t="shared" si="10"/>
        <v>6748662.1833230769</v>
      </c>
    </row>
    <row r="187" spans="1:15" x14ac:dyDescent="0.2">
      <c r="A187" s="15">
        <v>43961</v>
      </c>
      <c r="B187" s="4" t="s">
        <v>16</v>
      </c>
      <c r="C187" s="4">
        <v>88311</v>
      </c>
      <c r="D187" s="4">
        <v>7726069.5</v>
      </c>
      <c r="E187" s="4">
        <v>5922893.7209999999</v>
      </c>
      <c r="F187" s="5">
        <v>161614.12454615385</v>
      </c>
      <c r="G187" cm="1">
        <f t="array" ref="G187">INDEX(Лист2!C:C, MATCH(1, (Лист1!A189=Лист2!A:A) * (Лист1!B189=Лист2!B:B), 0))</f>
        <v>36</v>
      </c>
      <c r="H187" cm="1">
        <f t="array" ref="H187">INDEX(Лист2!D:D, MATCH(1, (Лист1!A187=Лист2!A:A) * (Лист1!B187=Лист2!B:B), 0))</f>
        <v>5746</v>
      </c>
      <c r="I187" cm="1">
        <f t="array" ref="I187">INDEX(Лист2!E:E, MATCH(1, (Лист1!A187=Лист2!A:A) * (Лист1!B187=Лист2!B:B), 0))</f>
        <v>5277</v>
      </c>
      <c r="J187" t="str">
        <f>Table26[[#This Row],[Дата]] &amp; _xlfn.SINGLE(Table26[Территория])</f>
        <v>43961Волгоград</v>
      </c>
      <c r="K187">
        <f t="shared" si="8"/>
        <v>19</v>
      </c>
      <c r="L187">
        <f t="shared" si="11"/>
        <v>97.908197375830568</v>
      </c>
      <c r="M187">
        <f>Table26[[#This Row],[Товарооборот, руб]]-Table26[[#This Row],[Товарооборот в себестоимости]]</f>
        <v>1803175.7790000001</v>
      </c>
      <c r="N187">
        <f t="shared" si="9"/>
        <v>30.444169082533502</v>
      </c>
      <c r="O187">
        <f t="shared" si="10"/>
        <v>7564455.3754538465</v>
      </c>
    </row>
    <row r="188" spans="1:15" x14ac:dyDescent="0.2">
      <c r="A188" s="14">
        <v>43959</v>
      </c>
      <c r="B188" s="2" t="s">
        <v>16</v>
      </c>
      <c r="C188" s="2">
        <v>61804.5</v>
      </c>
      <c r="D188" s="2">
        <v>5365708.5</v>
      </c>
      <c r="E188" s="2">
        <v>4091691.3249999997</v>
      </c>
      <c r="F188" s="3">
        <v>232169.67161538458</v>
      </c>
      <c r="G188" cm="1">
        <f t="array" ref="G188">INDEX(Лист2!C:C, MATCH(1, (Лист1!A190=Лист2!A:A) * (Лист1!B190=Лист2!B:B), 0))</f>
        <v>36</v>
      </c>
      <c r="H188" cm="1">
        <f t="array" ref="H188">INDEX(Лист2!D:D, MATCH(1, (Лист1!A188=Лист2!A:A) * (Лист1!B188=Лист2!B:B), 0))</f>
        <v>4199</v>
      </c>
      <c r="I188" cm="1">
        <f t="array" ref="I188">INDEX(Лист2!E:E, MATCH(1, (Лист1!A188=Лист2!A:A) * (Лист1!B188=Лист2!B:B), 0))</f>
        <v>3867</v>
      </c>
      <c r="J188" t="str">
        <f>Table26[[#This Row],[Дата]] &amp; _xlfn.SINGLE(Table26[Территория])</f>
        <v>43959Волгоград</v>
      </c>
      <c r="K188">
        <f t="shared" si="8"/>
        <v>19</v>
      </c>
      <c r="L188">
        <f t="shared" si="11"/>
        <v>95.673084521542975</v>
      </c>
      <c r="M188">
        <f>Table26[[#This Row],[Товарооборот, руб]]-Table26[[#This Row],[Товарооборот в себестоимости]]</f>
        <v>1274017.1750000003</v>
      </c>
      <c r="N188">
        <f t="shared" si="9"/>
        <v>31.136688322890542</v>
      </c>
      <c r="O188">
        <f t="shared" si="10"/>
        <v>5133538.8283846155</v>
      </c>
    </row>
    <row r="189" spans="1:15" x14ac:dyDescent="0.2">
      <c r="A189" s="15">
        <v>43958</v>
      </c>
      <c r="B189" s="4" t="s">
        <v>16</v>
      </c>
      <c r="C189" s="4">
        <v>71067</v>
      </c>
      <c r="D189" s="4">
        <v>6175837.5</v>
      </c>
      <c r="E189" s="4">
        <v>4747959.6140000001</v>
      </c>
      <c r="F189" s="5">
        <v>157793.27424615383</v>
      </c>
      <c r="G189" cm="1">
        <f t="array" ref="G189">INDEX(Лист2!C:C, MATCH(1, (Лист1!A191=Лист2!A:A) * (Лист1!B191=Лист2!B:B), 0))</f>
        <v>21</v>
      </c>
      <c r="H189" cm="1">
        <f t="array" ref="H189">INDEX(Лист2!D:D, MATCH(1, (Лист1!A189=Лист2!A:A) * (Лист1!B189=Лист2!B:B), 0))</f>
        <v>4826</v>
      </c>
      <c r="I189" cm="1">
        <f t="array" ref="I189">INDEX(Лист2!E:E, MATCH(1, (Лист1!A189=Лист2!A:A) * (Лист1!B189=Лист2!B:B), 0))</f>
        <v>4426</v>
      </c>
      <c r="J189" t="str">
        <f>Table26[[#This Row],[Дата]] &amp; _xlfn.SINGLE(Table26[Территория])</f>
        <v>43958Волгоград</v>
      </c>
      <c r="K189">
        <f t="shared" si="8"/>
        <v>19</v>
      </c>
      <c r="L189">
        <f t="shared" si="11"/>
        <v>97.444989861761201</v>
      </c>
      <c r="M189">
        <f>Table26[[#This Row],[Товарооборот, руб]]-Table26[[#This Row],[Товарооборот в себестоимости]]</f>
        <v>1427877.8859999999</v>
      </c>
      <c r="N189">
        <f t="shared" si="9"/>
        <v>30.073505296669101</v>
      </c>
      <c r="O189">
        <f t="shared" si="10"/>
        <v>6018044.2257538466</v>
      </c>
    </row>
    <row r="190" spans="1:15" x14ac:dyDescent="0.2">
      <c r="A190" s="14">
        <v>43975</v>
      </c>
      <c r="B190" s="2" t="s">
        <v>16</v>
      </c>
      <c r="C190" s="2">
        <v>74649</v>
      </c>
      <c r="D190" s="2">
        <v>6098236.5</v>
      </c>
      <c r="E190" s="2">
        <v>5042435.841</v>
      </c>
      <c r="F190" s="3">
        <v>156805.83461538461</v>
      </c>
      <c r="G190" cm="1">
        <f t="array" ref="G190">INDEX(Лист2!C:C, MATCH(1, (Лист1!A192=Лист2!A:A) * (Лист1!B192=Лист2!B:B), 0))</f>
        <v>21</v>
      </c>
      <c r="H190" cm="1">
        <f t="array" ref="H190">INDEX(Лист2!D:D, MATCH(1, (Лист1!A190=Лист2!A:A) * (Лист1!B190=Лист2!B:B), 0))</f>
        <v>4915</v>
      </c>
      <c r="I190" cm="1">
        <f t="array" ref="I190">INDEX(Лист2!E:E, MATCH(1, (Лист1!A190=Лист2!A:A) * (Лист1!B190=Лист2!B:B), 0))</f>
        <v>4562</v>
      </c>
      <c r="J190" t="str">
        <f>Table26[[#This Row],[Дата]] &amp; _xlfn.SINGLE(Table26[Территория])</f>
        <v>43975Волгоград</v>
      </c>
      <c r="K190">
        <f t="shared" si="8"/>
        <v>21</v>
      </c>
      <c r="L190">
        <f t="shared" si="11"/>
        <v>97.428669179763943</v>
      </c>
      <c r="M190">
        <f>Table26[[#This Row],[Товарооборот, руб]]-Table26[[#This Row],[Товарооборот в себестоимости]]</f>
        <v>1055800.659</v>
      </c>
      <c r="N190">
        <f t="shared" si="9"/>
        <v>20.938306253007614</v>
      </c>
      <c r="O190">
        <f t="shared" si="10"/>
        <v>5941430.6653846158</v>
      </c>
    </row>
    <row r="191" spans="1:15" x14ac:dyDescent="0.2">
      <c r="A191" s="15">
        <v>43967</v>
      </c>
      <c r="B191" s="4" t="s">
        <v>17</v>
      </c>
      <c r="C191" s="4">
        <v>44560.5</v>
      </c>
      <c r="D191" s="4">
        <v>4025148</v>
      </c>
      <c r="E191" s="4">
        <v>3259483.304</v>
      </c>
      <c r="F191" s="5">
        <v>145385.33866923075</v>
      </c>
      <c r="G191" cm="1">
        <f t="array" ref="G191">INDEX(Лист2!C:C, MATCH(1, (Лист1!A193=Лист2!A:A) * (Лист1!B193=Лист2!B:B), 0))</f>
        <v>21</v>
      </c>
      <c r="H191" cm="1">
        <f t="array" ref="H191">INDEX(Лист2!D:D, MATCH(1, (Лист1!A191=Лист2!A:A) * (Лист1!B191=Лист2!B:B), 0))</f>
        <v>2427</v>
      </c>
      <c r="I191" cm="1">
        <f t="array" ref="I191">INDEX(Лист2!E:E, MATCH(1, (Лист1!A191=Лист2!A:A) * (Лист1!B191=Лист2!B:B), 0))</f>
        <v>2213</v>
      </c>
      <c r="J191" t="str">
        <f>Table26[[#This Row],[Дата]] &amp; _xlfn.SINGLE(Table26[Территория])</f>
        <v>43967Казань</v>
      </c>
      <c r="K191">
        <f t="shared" si="8"/>
        <v>20</v>
      </c>
      <c r="L191">
        <f t="shared" si="11"/>
        <v>96.38807470758266</v>
      </c>
      <c r="M191">
        <f>Table26[[#This Row],[Товарооборот, руб]]-Table26[[#This Row],[Товарооборот в себестоимости]]</f>
        <v>765664.696</v>
      </c>
      <c r="N191">
        <f t="shared" si="9"/>
        <v>23.490370239368467</v>
      </c>
      <c r="O191">
        <f t="shared" si="10"/>
        <v>3879762.6613307693</v>
      </c>
    </row>
    <row r="192" spans="1:15" x14ac:dyDescent="0.2">
      <c r="A192" s="14">
        <v>43970</v>
      </c>
      <c r="B192" s="2" t="s">
        <v>17</v>
      </c>
      <c r="C192" s="2">
        <v>38250</v>
      </c>
      <c r="D192" s="2">
        <v>3552937.5</v>
      </c>
      <c r="E192" s="2">
        <v>2795344.17</v>
      </c>
      <c r="F192" s="3">
        <v>245048.26007692309</v>
      </c>
      <c r="G192" cm="1">
        <f t="array" ref="G192">INDEX(Лист2!C:C, MATCH(1, (Лист1!A194=Лист2!A:A) * (Лист1!B194=Лист2!B:B), 0))</f>
        <v>21</v>
      </c>
      <c r="H192" cm="1">
        <f t="array" ref="H192">INDEX(Лист2!D:D, MATCH(1, (Лист1!A192=Лист2!A:A) * (Лист1!B192=Лист2!B:B), 0))</f>
        <v>2245</v>
      </c>
      <c r="I192" cm="1">
        <f t="array" ref="I192">INDEX(Лист2!E:E, MATCH(1, (Лист1!A192=Лист2!A:A) * (Лист1!B192=Лист2!B:B), 0))</f>
        <v>2053</v>
      </c>
      <c r="J192" t="str">
        <f>Table26[[#This Row],[Дата]] &amp; _xlfn.SINGLE(Table26[Территория])</f>
        <v>43970Казань</v>
      </c>
      <c r="K192">
        <f t="shared" si="8"/>
        <v>21</v>
      </c>
      <c r="L192">
        <f t="shared" si="11"/>
        <v>93.102939185478959</v>
      </c>
      <c r="M192">
        <f>Table26[[#This Row],[Товарооборот, руб]]-Table26[[#This Row],[Товарооборот в себестоимости]]</f>
        <v>757593.33000000007</v>
      </c>
      <c r="N192">
        <f t="shared" si="9"/>
        <v>27.101969701283689</v>
      </c>
      <c r="O192">
        <f t="shared" si="10"/>
        <v>3307889.2399230767</v>
      </c>
    </row>
    <row r="193" spans="1:15" x14ac:dyDescent="0.2">
      <c r="A193" s="15">
        <v>43968</v>
      </c>
      <c r="B193" s="4" t="s">
        <v>17</v>
      </c>
      <c r="C193" s="4">
        <v>34830</v>
      </c>
      <c r="D193" s="4">
        <v>3191155.5</v>
      </c>
      <c r="E193" s="4">
        <v>2528990.5839999998</v>
      </c>
      <c r="F193" s="5">
        <v>292821.22307692311</v>
      </c>
      <c r="G193" cm="1">
        <f t="array" ref="G193">INDEX(Лист2!C:C, MATCH(1, (Лист1!A195=Лист2!A:A) * (Лист1!B195=Лист2!B:B), 0))</f>
        <v>20</v>
      </c>
      <c r="H193" cm="1">
        <f t="array" ref="H193">INDEX(Лист2!D:D, MATCH(1, (Лист1!A193=Лист2!A:A) * (Лист1!B193=Лист2!B:B), 0))</f>
        <v>2054</v>
      </c>
      <c r="I193" cm="1">
        <f t="array" ref="I193">INDEX(Лист2!E:E, MATCH(1, (Лист1!A193=Лист2!A:A) * (Лист1!B193=Лист2!B:B), 0))</f>
        <v>1883</v>
      </c>
      <c r="J193" t="str">
        <f>Table26[[#This Row],[Дата]] &amp; _xlfn.SINGLE(Table26[Территория])</f>
        <v>43968Казань</v>
      </c>
      <c r="K193">
        <f t="shared" si="8"/>
        <v>20</v>
      </c>
      <c r="L193">
        <f t="shared" si="11"/>
        <v>90.823975106292281</v>
      </c>
      <c r="M193">
        <f>Table26[[#This Row],[Товарооборот, руб]]-Table26[[#This Row],[Товарооборот в себестоимости]]</f>
        <v>662164.9160000002</v>
      </c>
      <c r="N193">
        <f t="shared" si="9"/>
        <v>26.182972771400408</v>
      </c>
      <c r="O193">
        <f t="shared" si="10"/>
        <v>2898334.2769230767</v>
      </c>
    </row>
    <row r="194" spans="1:15" x14ac:dyDescent="0.2">
      <c r="A194" s="14">
        <v>43960</v>
      </c>
      <c r="B194" s="2" t="s">
        <v>17</v>
      </c>
      <c r="C194" s="2">
        <v>32239.5</v>
      </c>
      <c r="D194" s="2">
        <v>3084892.5</v>
      </c>
      <c r="E194" s="2">
        <v>2384575.3629999999</v>
      </c>
      <c r="F194" s="3">
        <v>184346.05176923078</v>
      </c>
      <c r="G194" cm="1">
        <f t="array" ref="G194">INDEX(Лист2!C:C, MATCH(1, (Лист1!A196=Лист2!A:A) * (Лист1!B196=Лист2!B:B), 0))</f>
        <v>19</v>
      </c>
      <c r="H194" cm="1">
        <f t="array" ref="H194">INDEX(Лист2!D:D, MATCH(1, (Лист1!A194=Лист2!A:A) * (Лист1!B194=Лист2!B:B), 0))</f>
        <v>1891</v>
      </c>
      <c r="I194" cm="1">
        <f t="array" ref="I194">INDEX(Лист2!E:E, MATCH(1, (Лист1!A194=Лист2!A:A) * (Лист1!B194=Лист2!B:B), 0))</f>
        <v>1709</v>
      </c>
      <c r="J194" t="str">
        <f>Table26[[#This Row],[Дата]] &amp; _xlfn.SINGLE(Table26[Территория])</f>
        <v>43960Казань</v>
      </c>
      <c r="K194">
        <f t="shared" ref="K194:K257" si="12">WEEKNUM(A194,2)</f>
        <v>19</v>
      </c>
      <c r="L194">
        <f t="shared" si="11"/>
        <v>94.024230932869429</v>
      </c>
      <c r="M194">
        <f>Table26[[#This Row],[Товарооборот, руб]]-Table26[[#This Row],[Товарооборот в себестоимости]]</f>
        <v>700317.1370000001</v>
      </c>
      <c r="N194">
        <f t="shared" ref="N194:N257" si="13">(D194 - E194) / E194 * 100</f>
        <v>29.368630904537284</v>
      </c>
      <c r="O194">
        <f t="shared" ref="O194:O257" si="14">(D194-F194)</f>
        <v>2900546.448230769</v>
      </c>
    </row>
    <row r="195" spans="1:15" x14ac:dyDescent="0.2">
      <c r="A195" s="15">
        <v>43955</v>
      </c>
      <c r="B195" s="4" t="s">
        <v>17</v>
      </c>
      <c r="C195" s="4">
        <v>30780</v>
      </c>
      <c r="D195" s="4">
        <v>2817853.5</v>
      </c>
      <c r="E195" s="4">
        <v>2169377.2250000001</v>
      </c>
      <c r="F195" s="5">
        <v>215836.18461538458</v>
      </c>
      <c r="G195" cm="1">
        <f t="array" ref="G195">INDEX(Лист2!C:C, MATCH(1, (Лист1!A197=Лист2!A:A) * (Лист1!B197=Лист2!B:B), 0))</f>
        <v>20</v>
      </c>
      <c r="H195" cm="1">
        <f t="array" ref="H195">INDEX(Лист2!D:D, MATCH(1, (Лист1!A195=Лист2!A:A) * (Лист1!B195=Лист2!B:B), 0))</f>
        <v>1804</v>
      </c>
      <c r="I195" cm="1">
        <f t="array" ref="I195">INDEX(Лист2!E:E, MATCH(1, (Лист1!A195=Лист2!A:A) * (Лист1!B195=Лист2!B:B), 0))</f>
        <v>1638</v>
      </c>
      <c r="J195" t="str">
        <f>Table26[[#This Row],[Дата]] &amp; _xlfn.SINGLE(Table26[Территория])</f>
        <v>43955Казань</v>
      </c>
      <c r="K195">
        <f t="shared" si="12"/>
        <v>19</v>
      </c>
      <c r="L195">
        <f t="shared" ref="L195:L258" si="15">(D195-F195) / D195 * 100</f>
        <v>92.340404332042652</v>
      </c>
      <c r="M195">
        <f>Table26[[#This Row],[Товарооборот, руб]]-Table26[[#This Row],[Товарооборот в себестоимости]]</f>
        <v>648476.27499999991</v>
      </c>
      <c r="N195">
        <f t="shared" si="13"/>
        <v>29.892278185966475</v>
      </c>
      <c r="O195">
        <f t="shared" si="14"/>
        <v>2602017.3153846152</v>
      </c>
    </row>
    <row r="196" spans="1:15" x14ac:dyDescent="0.2">
      <c r="A196" s="14">
        <v>43950</v>
      </c>
      <c r="B196" s="2" t="s">
        <v>17</v>
      </c>
      <c r="C196" s="2">
        <v>29142</v>
      </c>
      <c r="D196" s="2">
        <v>2627595</v>
      </c>
      <c r="E196" s="2">
        <v>2033299.2799999998</v>
      </c>
      <c r="F196" s="3">
        <v>202681.39594615382</v>
      </c>
      <c r="G196" cm="1">
        <f t="array" ref="G196">INDEX(Лист2!C:C, MATCH(1, (Лист1!A198=Лист2!A:A) * (Лист1!B198=Лист2!B:B), 0))</f>
        <v>21</v>
      </c>
      <c r="H196" cm="1">
        <f t="array" ref="H196">INDEX(Лист2!D:D, MATCH(1, (Лист1!A196=Лист2!A:A) * (Лист1!B196=Лист2!B:B), 0))</f>
        <v>1676</v>
      </c>
      <c r="I196" cm="1">
        <f t="array" ref="I196">INDEX(Лист2!E:E, MATCH(1, (Лист1!A196=Лист2!A:A) * (Лист1!B196=Лист2!B:B), 0))</f>
        <v>1516</v>
      </c>
      <c r="J196" t="str">
        <f>Table26[[#This Row],[Дата]] &amp; _xlfn.SINGLE(Table26[Территория])</f>
        <v>43950Казань</v>
      </c>
      <c r="K196">
        <f t="shared" si="12"/>
        <v>18</v>
      </c>
      <c r="L196">
        <f t="shared" si="15"/>
        <v>92.286429379483749</v>
      </c>
      <c r="M196">
        <f>Table26[[#This Row],[Товарооборот, руб]]-Table26[[#This Row],[Товарооборот в себестоимости]]</f>
        <v>594295.7200000002</v>
      </c>
      <c r="N196">
        <f t="shared" si="13"/>
        <v>29.228147860259917</v>
      </c>
      <c r="O196">
        <f t="shared" si="14"/>
        <v>2424913.6040538461</v>
      </c>
    </row>
    <row r="197" spans="1:15" x14ac:dyDescent="0.2">
      <c r="A197" s="15">
        <v>43953</v>
      </c>
      <c r="B197" s="4" t="s">
        <v>17</v>
      </c>
      <c r="C197" s="4">
        <v>26428.5</v>
      </c>
      <c r="D197" s="4">
        <v>2470465.5</v>
      </c>
      <c r="E197" s="4">
        <v>1911613.1440000001</v>
      </c>
      <c r="F197" s="5">
        <v>187667.93086153845</v>
      </c>
      <c r="G197" cm="1">
        <f t="array" ref="G197">INDEX(Лист2!C:C, MATCH(1, (Лист1!A199=Лист2!A:A) * (Лист1!B199=Лист2!B:B), 0))</f>
        <v>20</v>
      </c>
      <c r="H197" cm="1">
        <f t="array" ref="H197">INDEX(Лист2!D:D, MATCH(1, (Лист1!A197=Лист2!A:A) * (Лист1!B197=Лист2!B:B), 0))</f>
        <v>1613</v>
      </c>
      <c r="I197" cm="1">
        <f t="array" ref="I197">INDEX(Лист2!E:E, MATCH(1, (Лист1!A197=Лист2!A:A) * (Лист1!B197=Лист2!B:B), 0))</f>
        <v>1457</v>
      </c>
      <c r="J197" t="str">
        <f>Table26[[#This Row],[Дата]] &amp; _xlfn.SINGLE(Table26[Территория])</f>
        <v>43953Казань</v>
      </c>
      <c r="K197">
        <f t="shared" si="12"/>
        <v>18</v>
      </c>
      <c r="L197">
        <f t="shared" si="15"/>
        <v>92.403539702880352</v>
      </c>
      <c r="M197">
        <f>Table26[[#This Row],[Товарооборот, руб]]-Table26[[#This Row],[Товарооборот в себестоимости]]</f>
        <v>558852.35599999991</v>
      </c>
      <c r="N197">
        <f t="shared" si="13"/>
        <v>29.234594758572129</v>
      </c>
      <c r="O197">
        <f t="shared" si="14"/>
        <v>2282797.5691384617</v>
      </c>
    </row>
    <row r="198" spans="1:15" x14ac:dyDescent="0.2">
      <c r="A198" s="14">
        <v>43977</v>
      </c>
      <c r="B198" s="2" t="s">
        <v>17</v>
      </c>
      <c r="C198" s="2">
        <v>40744.5</v>
      </c>
      <c r="D198" s="2">
        <v>3700311</v>
      </c>
      <c r="E198" s="2">
        <v>2861069.8419999997</v>
      </c>
      <c r="F198" s="3">
        <v>170303.62015384613</v>
      </c>
      <c r="G198" cm="1">
        <f t="array" ref="G198">INDEX(Лист2!C:C, MATCH(1, (Лист1!A200=Лист2!A:A) * (Лист1!B200=Лист2!B:B), 0))</f>
        <v>21</v>
      </c>
      <c r="H198" cm="1">
        <f t="array" ref="H198">INDEX(Лист2!D:D, MATCH(1, (Лист1!A198=Лист2!A:A) * (Лист1!B198=Лист2!B:B), 0))</f>
        <v>2418</v>
      </c>
      <c r="I198" cm="1">
        <f t="array" ref="I198">INDEX(Лист2!E:E, MATCH(1, (Лист1!A198=Лист2!A:A) * (Лист1!B198=Лист2!B:B), 0))</f>
        <v>2215</v>
      </c>
      <c r="J198" t="str">
        <f>Table26[[#This Row],[Дата]] &amp; _xlfn.SINGLE(Table26[Территория])</f>
        <v>43977Казань</v>
      </c>
      <c r="K198">
        <f t="shared" si="12"/>
        <v>22</v>
      </c>
      <c r="L198">
        <f t="shared" si="15"/>
        <v>95.397586306830789</v>
      </c>
      <c r="M198">
        <f>Table26[[#This Row],[Товарооборот, руб]]-Table26[[#This Row],[Товарооборот в себестоимости]]</f>
        <v>839241.15800000029</v>
      </c>
      <c r="N198">
        <f t="shared" si="13"/>
        <v>29.333123773495089</v>
      </c>
      <c r="O198">
        <f t="shared" si="14"/>
        <v>3530007.3798461538</v>
      </c>
    </row>
    <row r="199" spans="1:15" x14ac:dyDescent="0.2">
      <c r="A199" s="15">
        <v>43952</v>
      </c>
      <c r="B199" s="4" t="s">
        <v>17</v>
      </c>
      <c r="C199" s="4">
        <v>46620</v>
      </c>
      <c r="D199" s="4">
        <v>4293241.5</v>
      </c>
      <c r="E199" s="4">
        <v>3389723.9589999998</v>
      </c>
      <c r="F199" s="5">
        <v>329717.03827692306</v>
      </c>
      <c r="G199" cm="1">
        <f t="array" ref="G199">INDEX(Лист2!C:C, MATCH(1, (Лист1!A201=Лист2!A:A) * (Лист1!B201=Лист2!B:B), 0))</f>
        <v>21</v>
      </c>
      <c r="H199" cm="1">
        <f t="array" ref="H199">INDEX(Лист2!D:D, MATCH(1, (Лист1!A199=Лист2!A:A) * (Лист1!B199=Лист2!B:B), 0))</f>
        <v>2468</v>
      </c>
      <c r="I199" cm="1">
        <f t="array" ref="I199">INDEX(Лист2!E:E, MATCH(1, (Лист1!A199=Лист2!A:A) * (Лист1!B199=Лист2!B:B), 0))</f>
        <v>2221</v>
      </c>
      <c r="J199" t="str">
        <f>Table26[[#This Row],[Дата]] &amp; _xlfn.SINGLE(Table26[Территория])</f>
        <v>43952Казань</v>
      </c>
      <c r="K199">
        <f t="shared" si="12"/>
        <v>18</v>
      </c>
      <c r="L199">
        <f t="shared" si="15"/>
        <v>92.320091048292468</v>
      </c>
      <c r="M199">
        <f>Table26[[#This Row],[Товарооборот, руб]]-Table26[[#This Row],[Товарооборот в себестоимости]]</f>
        <v>903517.5410000002</v>
      </c>
      <c r="N199">
        <f t="shared" si="13"/>
        <v>26.65460526958503</v>
      </c>
      <c r="O199">
        <f t="shared" si="14"/>
        <v>3963524.4617230771</v>
      </c>
    </row>
    <row r="200" spans="1:15" x14ac:dyDescent="0.2">
      <c r="A200" s="14">
        <v>43963</v>
      </c>
      <c r="B200" s="2" t="s">
        <v>17</v>
      </c>
      <c r="C200" s="2">
        <v>32419.5</v>
      </c>
      <c r="D200" s="2">
        <v>3080614.5</v>
      </c>
      <c r="E200" s="2">
        <v>2363955.7909999997</v>
      </c>
      <c r="F200" s="3">
        <v>200042.36143846155</v>
      </c>
      <c r="G200" cm="1">
        <f t="array" ref="G200">INDEX(Лист2!C:C, MATCH(1, (Лист1!A202=Лист2!A:A) * (Лист1!B202=Лист2!B:B), 0))</f>
        <v>21</v>
      </c>
      <c r="H200" cm="1">
        <f t="array" ref="H200">INDEX(Лист2!D:D, MATCH(1, (Лист1!A200=Лист2!A:A) * (Лист1!B200=Лист2!B:B), 0))</f>
        <v>1926</v>
      </c>
      <c r="I200" cm="1">
        <f t="array" ref="I200">INDEX(Лист2!E:E, MATCH(1, (Лист1!A200=Лист2!A:A) * (Лист1!B200=Лист2!B:B), 0))</f>
        <v>1745</v>
      </c>
      <c r="J200" t="str">
        <f>Table26[[#This Row],[Дата]] &amp; _xlfn.SINGLE(Table26[Территория])</f>
        <v>43963Казань</v>
      </c>
      <c r="K200">
        <f t="shared" si="12"/>
        <v>20</v>
      </c>
      <c r="L200">
        <f t="shared" si="15"/>
        <v>93.50641368991603</v>
      </c>
      <c r="M200">
        <f>Table26[[#This Row],[Товарооборот, руб]]-Table26[[#This Row],[Товарооборот в себестоимости]]</f>
        <v>716658.70900000026</v>
      </c>
      <c r="N200">
        <f t="shared" si="13"/>
        <v>30.316079163935616</v>
      </c>
      <c r="O200">
        <f t="shared" si="14"/>
        <v>2880572.1385615384</v>
      </c>
    </row>
    <row r="201" spans="1:15" x14ac:dyDescent="0.2">
      <c r="A201" s="15">
        <v>43972</v>
      </c>
      <c r="B201" s="4" t="s">
        <v>17</v>
      </c>
      <c r="C201" s="4">
        <v>40819.5</v>
      </c>
      <c r="D201" s="4">
        <v>3810394.5</v>
      </c>
      <c r="E201" s="4">
        <v>3046897.7940000002</v>
      </c>
      <c r="F201" s="5">
        <v>144594.40769230769</v>
      </c>
      <c r="G201" cm="1">
        <f t="array" ref="G201">INDEX(Лист2!C:C, MATCH(1, (Лист1!A203=Лист2!A:A) * (Лист1!B203=Лист2!B:B), 0))</f>
        <v>20</v>
      </c>
      <c r="H201" cm="1">
        <f t="array" ref="H201">INDEX(Лист2!D:D, MATCH(1, (Лист1!A201=Лист2!A:A) * (Лист1!B201=Лист2!B:B), 0))</f>
        <v>2335</v>
      </c>
      <c r="I201" cm="1">
        <f t="array" ref="I201">INDEX(Лист2!E:E, MATCH(1, (Лист1!A201=Лист2!A:A) * (Лист1!B201=Лист2!B:B), 0))</f>
        <v>2126</v>
      </c>
      <c r="J201" t="str">
        <f>Table26[[#This Row],[Дата]] &amp; _xlfn.SINGLE(Table26[Территория])</f>
        <v>43972Казань</v>
      </c>
      <c r="K201">
        <f t="shared" si="12"/>
        <v>21</v>
      </c>
      <c r="L201">
        <f t="shared" si="15"/>
        <v>96.205264108681988</v>
      </c>
      <c r="M201">
        <f>Table26[[#This Row],[Товарооборот, руб]]-Table26[[#This Row],[Товарооборот в себестоимости]]</f>
        <v>763496.70599999977</v>
      </c>
      <c r="N201">
        <f t="shared" si="13"/>
        <v>25.058165964854144</v>
      </c>
      <c r="O201">
        <f t="shared" si="14"/>
        <v>3665800.0923076924</v>
      </c>
    </row>
    <row r="202" spans="1:15" x14ac:dyDescent="0.2">
      <c r="A202" s="14">
        <v>43971</v>
      </c>
      <c r="B202" s="2" t="s">
        <v>17</v>
      </c>
      <c r="C202" s="2">
        <v>41391</v>
      </c>
      <c r="D202" s="2">
        <v>3918987</v>
      </c>
      <c r="E202" s="2">
        <v>3141103.9569999999</v>
      </c>
      <c r="F202" s="3">
        <v>205451.17950769232</v>
      </c>
      <c r="G202" cm="1">
        <f t="array" ref="G202">INDEX(Лист2!C:C, MATCH(1, (Лист1!A204=Лист2!A:A) * (Лист1!B204=Лист2!B:B), 0))</f>
        <v>19</v>
      </c>
      <c r="H202" cm="1">
        <f t="array" ref="H202">INDEX(Лист2!D:D, MATCH(1, (Лист1!A202=Лист2!A:A) * (Лист1!B202=Лист2!B:B), 0))</f>
        <v>2410</v>
      </c>
      <c r="I202" cm="1">
        <f t="array" ref="I202">INDEX(Лист2!E:E, MATCH(1, (Лист1!A202=Лист2!A:A) * (Лист1!B202=Лист2!B:B), 0))</f>
        <v>2202</v>
      </c>
      <c r="J202" t="str">
        <f>Table26[[#This Row],[Дата]] &amp; _xlfn.SINGLE(Table26[Территория])</f>
        <v>43971Казань</v>
      </c>
      <c r="K202">
        <f t="shared" si="12"/>
        <v>21</v>
      </c>
      <c r="L202">
        <f t="shared" si="15"/>
        <v>94.757543734957721</v>
      </c>
      <c r="M202">
        <f>Table26[[#This Row],[Товарооборот, руб]]-Table26[[#This Row],[Товарооборот в себестоимости]]</f>
        <v>777883.04300000006</v>
      </c>
      <c r="N202">
        <f t="shared" si="13"/>
        <v>24.764638599957042</v>
      </c>
      <c r="O202">
        <f t="shared" si="14"/>
        <v>3713535.8204923077</v>
      </c>
    </row>
    <row r="203" spans="1:15" x14ac:dyDescent="0.2">
      <c r="A203" s="15">
        <v>43956</v>
      </c>
      <c r="B203" s="4" t="s">
        <v>17</v>
      </c>
      <c r="C203" s="4">
        <v>29482.5</v>
      </c>
      <c r="D203" s="4">
        <v>2648688</v>
      </c>
      <c r="E203" s="4">
        <v>2021918.12</v>
      </c>
      <c r="F203" s="5">
        <v>219587.1531846154</v>
      </c>
      <c r="G203" cm="1">
        <f t="array" ref="G203">INDEX(Лист2!C:C, MATCH(1, (Лист1!A205=Лист2!A:A) * (Лист1!B205=Лист2!B:B), 0))</f>
        <v>21</v>
      </c>
      <c r="H203" cm="1">
        <f t="array" ref="H203">INDEX(Лист2!D:D, MATCH(1, (Лист1!A203=Лист2!A:A) * (Лист1!B203=Лист2!B:B), 0))</f>
        <v>1757</v>
      </c>
      <c r="I203" cm="1">
        <f t="array" ref="I203">INDEX(Лист2!E:E, MATCH(1, (Лист1!A203=Лист2!A:A) * (Лист1!B203=Лист2!B:B), 0))</f>
        <v>1596</v>
      </c>
      <c r="J203" t="str">
        <f>Table26[[#This Row],[Дата]] &amp; _xlfn.SINGLE(Table26[Территория])</f>
        <v>43956Казань</v>
      </c>
      <c r="K203">
        <f t="shared" si="12"/>
        <v>19</v>
      </c>
      <c r="L203">
        <f t="shared" si="15"/>
        <v>91.709587796500927</v>
      </c>
      <c r="M203">
        <f>Table26[[#This Row],[Товарооборот, руб]]-Table26[[#This Row],[Товарооборот в себестоимости]]</f>
        <v>626769.87999999989</v>
      </c>
      <c r="N203">
        <f t="shared" si="13"/>
        <v>30.998776547885125</v>
      </c>
      <c r="O203">
        <f t="shared" si="14"/>
        <v>2429100.8468153845</v>
      </c>
    </row>
    <row r="204" spans="1:15" x14ac:dyDescent="0.2">
      <c r="A204" s="14">
        <v>43949</v>
      </c>
      <c r="B204" s="2" t="s">
        <v>17</v>
      </c>
      <c r="C204" s="2">
        <v>32181</v>
      </c>
      <c r="D204" s="2">
        <v>2863600.5</v>
      </c>
      <c r="E204" s="2">
        <v>2246478.6170000001</v>
      </c>
      <c r="F204" s="3">
        <v>140503.93076923076</v>
      </c>
      <c r="G204" cm="1">
        <f t="array" ref="G204">INDEX(Лист2!C:C, MATCH(1, (Лист1!A206=Лист2!A:A) * (Лист1!B206=Лист2!B:B), 0))</f>
        <v>37</v>
      </c>
      <c r="H204" cm="1">
        <f t="array" ref="H204">INDEX(Лист2!D:D, MATCH(1, (Лист1!A204=Лист2!A:A) * (Лист1!B204=Лист2!B:B), 0))</f>
        <v>1846</v>
      </c>
      <c r="I204" cm="1">
        <f t="array" ref="I204">INDEX(Лист2!E:E, MATCH(1, (Лист1!A204=Лист2!A:A) * (Лист1!B204=Лист2!B:B), 0))</f>
        <v>1681</v>
      </c>
      <c r="J204" t="str">
        <f>Table26[[#This Row],[Дата]] &amp; _xlfn.SINGLE(Table26[Территория])</f>
        <v>43949Казань</v>
      </c>
      <c r="K204">
        <f t="shared" si="12"/>
        <v>18</v>
      </c>
      <c r="L204">
        <f t="shared" si="15"/>
        <v>95.093452080021962</v>
      </c>
      <c r="M204">
        <f>Table26[[#This Row],[Товарооборот, руб]]-Table26[[#This Row],[Товарооборот в себестоимости]]</f>
        <v>617121.88299999991</v>
      </c>
      <c r="N204">
        <f t="shared" si="13"/>
        <v>27.470632407982539</v>
      </c>
      <c r="O204">
        <f t="shared" si="14"/>
        <v>2723096.5692307693</v>
      </c>
    </row>
    <row r="205" spans="1:15" x14ac:dyDescent="0.2">
      <c r="A205" s="15">
        <v>43964</v>
      </c>
      <c r="B205" s="4" t="s">
        <v>17</v>
      </c>
      <c r="C205" s="4">
        <v>35535</v>
      </c>
      <c r="D205" s="4">
        <v>3288069</v>
      </c>
      <c r="E205" s="4">
        <v>2580984.0299999998</v>
      </c>
      <c r="F205" s="5">
        <v>208081.82515384615</v>
      </c>
      <c r="G205" cm="1">
        <f t="array" ref="G205">INDEX(Лист2!C:C, MATCH(1, (Лист1!A207=Лист2!A:A) * (Лист1!B207=Лист2!B:B), 0))</f>
        <v>20</v>
      </c>
      <c r="H205" cm="1">
        <f t="array" ref="H205">INDEX(Лист2!D:D, MATCH(1, (Лист1!A205=Лист2!A:A) * (Лист1!B205=Лист2!B:B), 0))</f>
        <v>2061</v>
      </c>
      <c r="I205" cm="1">
        <f t="array" ref="I205">INDEX(Лист2!E:E, MATCH(1, (Лист1!A205=Лист2!A:A) * (Лист1!B205=Лист2!B:B), 0))</f>
        <v>1876</v>
      </c>
      <c r="J205" t="str">
        <f>Table26[[#This Row],[Дата]] &amp; _xlfn.SINGLE(Table26[Территория])</f>
        <v>43964Казань</v>
      </c>
      <c r="K205">
        <f t="shared" si="12"/>
        <v>20</v>
      </c>
      <c r="L205">
        <f t="shared" si="15"/>
        <v>93.671610140971907</v>
      </c>
      <c r="M205">
        <f>Table26[[#This Row],[Товарооборот, руб]]-Table26[[#This Row],[Товарооборот в себестоимости]]</f>
        <v>707084.9700000002</v>
      </c>
      <c r="N205">
        <f t="shared" si="13"/>
        <v>27.39594518141983</v>
      </c>
      <c r="O205">
        <f t="shared" si="14"/>
        <v>3079987.1748461537</v>
      </c>
    </row>
    <row r="206" spans="1:15" x14ac:dyDescent="0.2">
      <c r="A206" s="14">
        <v>43982</v>
      </c>
      <c r="B206" s="2" t="s">
        <v>16</v>
      </c>
      <c r="C206" s="2">
        <v>76234.5</v>
      </c>
      <c r="D206" s="2">
        <v>6500848.5</v>
      </c>
      <c r="E206" s="2">
        <v>5172874.4439999992</v>
      </c>
      <c r="F206" s="3">
        <v>60556.251538461533</v>
      </c>
      <c r="G206" cm="1">
        <f t="array" ref="G206">INDEX(Лист2!C:C, MATCH(1, (Лист1!A208=Лист2!A:A) * (Лист1!B208=Лист2!B:B), 0))</f>
        <v>37</v>
      </c>
      <c r="H206" cm="1">
        <f t="array" ref="H206">INDEX(Лист2!D:D, MATCH(1, (Лист1!A206=Лист2!A:A) * (Лист1!B206=Лист2!B:B), 0))</f>
        <v>5215</v>
      </c>
      <c r="I206" cm="1">
        <f t="array" ref="I206">INDEX(Лист2!E:E, MATCH(1, (Лист1!A206=Лист2!A:A) * (Лист1!B206=Лист2!B:B), 0))</f>
        <v>4848</v>
      </c>
      <c r="J206" t="str">
        <f>Table26[[#This Row],[Дата]] &amp; _xlfn.SINGLE(Table26[Территория])</f>
        <v>43982Волгоград</v>
      </c>
      <c r="K206">
        <f t="shared" si="12"/>
        <v>22</v>
      </c>
      <c r="L206">
        <f t="shared" si="15"/>
        <v>99.068486959225993</v>
      </c>
      <c r="M206">
        <f>Table26[[#This Row],[Товарооборот, руб]]-Table26[[#This Row],[Товарооборот в себестоимости]]</f>
        <v>1327974.0560000008</v>
      </c>
      <c r="N206">
        <f t="shared" si="13"/>
        <v>25.67187876636584</v>
      </c>
      <c r="O206">
        <f t="shared" si="14"/>
        <v>6440292.2484615389</v>
      </c>
    </row>
    <row r="207" spans="1:15" x14ac:dyDescent="0.2">
      <c r="A207" s="15">
        <v>43954</v>
      </c>
      <c r="B207" s="4" t="s">
        <v>17</v>
      </c>
      <c r="C207" s="4">
        <v>29935.5</v>
      </c>
      <c r="D207" s="4">
        <v>2720002.5</v>
      </c>
      <c r="E207" s="4">
        <v>2102974.0010000002</v>
      </c>
      <c r="F207" s="5">
        <v>175338.6411076923</v>
      </c>
      <c r="G207" cm="1">
        <f t="array" ref="G207">INDEX(Лист2!C:C, MATCH(1, (Лист1!A209=Лист2!A:A) * (Лист1!B209=Лист2!B:B), 0))</f>
        <v>20</v>
      </c>
      <c r="H207" cm="1">
        <f t="array" ref="H207">INDEX(Лист2!D:D, MATCH(1, (Лист1!A207=Лист2!A:A) * (Лист1!B207=Лист2!B:B), 0))</f>
        <v>1716</v>
      </c>
      <c r="I207" cm="1">
        <f t="array" ref="I207">INDEX(Лист2!E:E, MATCH(1, (Лист1!A207=Лист2!A:A) * (Лист1!B207=Лист2!B:B), 0))</f>
        <v>1561</v>
      </c>
      <c r="J207" t="str">
        <f>Table26[[#This Row],[Дата]] &amp; _xlfn.SINGLE(Table26[Территория])</f>
        <v>43954Казань</v>
      </c>
      <c r="K207">
        <f t="shared" si="12"/>
        <v>18</v>
      </c>
      <c r="L207">
        <f t="shared" si="15"/>
        <v>93.553732354742607</v>
      </c>
      <c r="M207">
        <f>Table26[[#This Row],[Товарооборот, руб]]-Table26[[#This Row],[Товарооборот в себестоимости]]</f>
        <v>617028.49899999984</v>
      </c>
      <c r="N207">
        <f t="shared" si="13"/>
        <v>29.340757361079699</v>
      </c>
      <c r="O207">
        <f t="shared" si="14"/>
        <v>2544663.8588923076</v>
      </c>
    </row>
    <row r="208" spans="1:15" x14ac:dyDescent="0.2">
      <c r="A208" s="14">
        <v>43981</v>
      </c>
      <c r="B208" s="2" t="s">
        <v>16</v>
      </c>
      <c r="C208" s="2">
        <v>106926</v>
      </c>
      <c r="D208" s="2">
        <v>9098386.5</v>
      </c>
      <c r="E208" s="2">
        <v>7354572.0109999999</v>
      </c>
      <c r="F208" s="3">
        <v>193869.59292307691</v>
      </c>
      <c r="G208" cm="1">
        <f t="array" ref="G208">INDEX(Лист2!C:C, MATCH(1, (Лист1!A210=Лист2!A:A) * (Лист1!B210=Лист2!B:B), 0))</f>
        <v>21</v>
      </c>
      <c r="H208" cm="1">
        <f t="array" ref="H208">INDEX(Лист2!D:D, MATCH(1, (Лист1!A208=Лист2!A:A) * (Лист1!B208=Лист2!B:B), 0))</f>
        <v>6645</v>
      </c>
      <c r="I208" cm="1">
        <f t="array" ref="I208">INDEX(Лист2!E:E, MATCH(1, (Лист1!A208=Лист2!A:A) * (Лист1!B208=Лист2!B:B), 0))</f>
        <v>6122</v>
      </c>
      <c r="J208" t="str">
        <f>Table26[[#This Row],[Дата]] &amp; _xlfn.SINGLE(Table26[Территория])</f>
        <v>43981Волгоград</v>
      </c>
      <c r="K208">
        <f t="shared" si="12"/>
        <v>22</v>
      </c>
      <c r="L208">
        <f t="shared" si="15"/>
        <v>97.869187103415783</v>
      </c>
      <c r="M208">
        <f>Table26[[#This Row],[Товарооборот, руб]]-Table26[[#This Row],[Товарооборот в себестоимости]]</f>
        <v>1743814.4890000001</v>
      </c>
      <c r="N208">
        <f t="shared" si="13"/>
        <v>23.710618189499431</v>
      </c>
      <c r="O208">
        <f t="shared" si="14"/>
        <v>8904516.9070769232</v>
      </c>
    </row>
    <row r="209" spans="1:15" x14ac:dyDescent="0.2">
      <c r="A209" s="15">
        <v>43957</v>
      </c>
      <c r="B209" s="4" t="s">
        <v>17</v>
      </c>
      <c r="C209" s="4">
        <v>30342</v>
      </c>
      <c r="D209" s="4">
        <v>2738127</v>
      </c>
      <c r="E209" s="4">
        <v>2094375.01</v>
      </c>
      <c r="F209" s="5">
        <v>174068.47879999998</v>
      </c>
      <c r="G209" cm="1">
        <f t="array" ref="G209">INDEX(Лист2!C:C, MATCH(1, (Лист1!A211=Лист2!A:A) * (Лист1!B211=Лист2!B:B), 0))</f>
        <v>37</v>
      </c>
      <c r="H209" cm="1">
        <f t="array" ref="H209">INDEX(Лист2!D:D, MATCH(1, (Лист1!A209=Лист2!A:A) * (Лист1!B209=Лист2!B:B), 0))</f>
        <v>1747</v>
      </c>
      <c r="I209" cm="1">
        <f t="array" ref="I209">INDEX(Лист2!E:E, MATCH(1, (Лист1!A209=Лист2!A:A) * (Лист1!B209=Лист2!B:B), 0))</f>
        <v>1570</v>
      </c>
      <c r="J209" t="str">
        <f>Table26[[#This Row],[Дата]] &amp; _xlfn.SINGLE(Table26[Территория])</f>
        <v>43957Казань</v>
      </c>
      <c r="K209">
        <f t="shared" si="12"/>
        <v>19</v>
      </c>
      <c r="L209">
        <f t="shared" si="15"/>
        <v>93.642790170068807</v>
      </c>
      <c r="M209">
        <f>Table26[[#This Row],[Товарооборот, руб]]-Table26[[#This Row],[Товарооборот в себестоимости]]</f>
        <v>643751.99</v>
      </c>
      <c r="N209">
        <f t="shared" si="13"/>
        <v>30.73718827460608</v>
      </c>
      <c r="O209">
        <f t="shared" si="14"/>
        <v>2564058.5211999998</v>
      </c>
    </row>
    <row r="210" spans="1:15" x14ac:dyDescent="0.2">
      <c r="A210" s="14">
        <v>43974</v>
      </c>
      <c r="B210" s="2" t="s">
        <v>17</v>
      </c>
      <c r="C210" s="2">
        <v>42999</v>
      </c>
      <c r="D210" s="2">
        <v>3883215</v>
      </c>
      <c r="E210" s="2">
        <v>3151914.3419999997</v>
      </c>
      <c r="F210" s="3">
        <v>162279.9956153846</v>
      </c>
      <c r="G210" cm="1">
        <f t="array" ref="G210">INDEX(Лист2!C:C, MATCH(1, (Лист1!A212=Лист2!A:A) * (Лист1!B212=Лист2!B:B), 0))</f>
        <v>21</v>
      </c>
      <c r="H210" cm="1">
        <f t="array" ref="H210">INDEX(Лист2!D:D, MATCH(1, (Лист1!A210=Лист2!A:A) * (Лист1!B210=Лист2!B:B), 0))</f>
        <v>2460</v>
      </c>
      <c r="I210" cm="1">
        <f t="array" ref="I210">INDEX(Лист2!E:E, MATCH(1, (Лист1!A210=Лист2!A:A) * (Лист1!B210=Лист2!B:B), 0))</f>
        <v>2226</v>
      </c>
      <c r="J210" t="str">
        <f>Table26[[#This Row],[Дата]] &amp; _xlfn.SINGLE(Table26[Территория])</f>
        <v>43974Казань</v>
      </c>
      <c r="K210">
        <f t="shared" si="12"/>
        <v>21</v>
      </c>
      <c r="L210">
        <f t="shared" si="15"/>
        <v>95.820988649472554</v>
      </c>
      <c r="M210">
        <f>Table26[[#This Row],[Товарооборот, руб]]-Table26[[#This Row],[Товарооборот в себестоимости]]</f>
        <v>731300.65800000029</v>
      </c>
      <c r="N210">
        <f t="shared" si="13"/>
        <v>23.201793534019853</v>
      </c>
      <c r="O210">
        <f t="shared" si="14"/>
        <v>3720935.0043846155</v>
      </c>
    </row>
    <row r="211" spans="1:15" x14ac:dyDescent="0.2">
      <c r="A211" s="15">
        <v>43979</v>
      </c>
      <c r="B211" s="4" t="s">
        <v>16</v>
      </c>
      <c r="C211" s="4">
        <v>69945</v>
      </c>
      <c r="D211" s="4">
        <v>6101931</v>
      </c>
      <c r="E211" s="4">
        <v>4743581.9779999992</v>
      </c>
      <c r="F211" s="5">
        <v>226018.55243846151</v>
      </c>
      <c r="G211" cm="1">
        <f t="array" ref="G211">INDEX(Лист2!C:C, MATCH(1, (Лист1!A213=Лист2!A:A) * (Лист1!B213=Лист2!B:B), 0))</f>
        <v>20</v>
      </c>
      <c r="H211" cm="1">
        <f t="array" ref="H211">INDEX(Лист2!D:D, MATCH(1, (Лист1!A211=Лист2!A:A) * (Лист1!B211=Лист2!B:B), 0))</f>
        <v>4840</v>
      </c>
      <c r="I211" cm="1">
        <f t="array" ref="I211">INDEX(Лист2!E:E, MATCH(1, (Лист1!A211=Лист2!A:A) * (Лист1!B211=Лист2!B:B), 0))</f>
        <v>4475</v>
      </c>
      <c r="J211" t="str">
        <f>Table26[[#This Row],[Дата]] &amp; _xlfn.SINGLE(Table26[Территория])</f>
        <v>43979Волгоград</v>
      </c>
      <c r="K211">
        <f t="shared" si="12"/>
        <v>22</v>
      </c>
      <c r="L211">
        <f t="shared" si="15"/>
        <v>96.295950373112035</v>
      </c>
      <c r="M211">
        <f>Table26[[#This Row],[Товарооборот, руб]]-Table26[[#This Row],[Товарооборот в себестоимости]]</f>
        <v>1358349.0220000008</v>
      </c>
      <c r="N211">
        <f t="shared" si="13"/>
        <v>28.635512747535802</v>
      </c>
      <c r="O211">
        <f t="shared" si="14"/>
        <v>5875912.4475615388</v>
      </c>
    </row>
    <row r="212" spans="1:15" x14ac:dyDescent="0.2">
      <c r="A212" s="14">
        <v>43976</v>
      </c>
      <c r="B212" s="2" t="s">
        <v>17</v>
      </c>
      <c r="C212" s="2">
        <v>38740.5</v>
      </c>
      <c r="D212" s="2">
        <v>3561655.5</v>
      </c>
      <c r="E212" s="2">
        <v>2769041.2770000002</v>
      </c>
      <c r="F212" s="3">
        <v>180495.52483076922</v>
      </c>
      <c r="G212" cm="1">
        <f t="array" ref="G212">INDEX(Лист2!C:C, MATCH(1, (Лист1!A214=Лист2!A:A) * (Лист1!B214=Лист2!B:B), 0))</f>
        <v>21</v>
      </c>
      <c r="H212" cm="1">
        <f t="array" ref="H212">INDEX(Лист2!D:D, MATCH(1, (Лист1!A212=Лист2!A:A) * (Лист1!B212=Лист2!B:B), 0))</f>
        <v>2330</v>
      </c>
      <c r="I212" cm="1">
        <f t="array" ref="I212">INDEX(Лист2!E:E, MATCH(1, (Лист1!A212=Лист2!A:A) * (Лист1!B212=Лист2!B:B), 0))</f>
        <v>2142</v>
      </c>
      <c r="J212" t="str">
        <f>Table26[[#This Row],[Дата]] &amp; _xlfn.SINGLE(Table26[Территория])</f>
        <v>43976Казань</v>
      </c>
      <c r="K212">
        <f t="shared" si="12"/>
        <v>22</v>
      </c>
      <c r="L212">
        <f t="shared" si="15"/>
        <v>94.93225763045389</v>
      </c>
      <c r="M212">
        <f>Table26[[#This Row],[Товарооборот, руб]]-Table26[[#This Row],[Товарооборот в себестоимости]]</f>
        <v>792614.22299999977</v>
      </c>
      <c r="N212">
        <f t="shared" si="13"/>
        <v>28.624138960424737</v>
      </c>
      <c r="O212">
        <f t="shared" si="14"/>
        <v>3381159.9751692307</v>
      </c>
    </row>
    <row r="213" spans="1:15" x14ac:dyDescent="0.2">
      <c r="A213" s="15">
        <v>43951</v>
      </c>
      <c r="B213" s="4" t="s">
        <v>17</v>
      </c>
      <c r="C213" s="4">
        <v>31231.5</v>
      </c>
      <c r="D213" s="4">
        <v>2853310.5</v>
      </c>
      <c r="E213" s="4">
        <v>2211817.6569999997</v>
      </c>
      <c r="F213" s="5">
        <v>63441.684615384613</v>
      </c>
      <c r="G213" cm="1">
        <f t="array" ref="G213">INDEX(Лист2!C:C, MATCH(1, (Лист1!A215=Лист2!A:A) * (Лист1!B215=Лист2!B:B), 0))</f>
        <v>21</v>
      </c>
      <c r="H213" cm="1">
        <f t="array" ref="H213">INDEX(Лист2!D:D, MATCH(1, (Лист1!A213=Лист2!A:A) * (Лист1!B213=Лист2!B:B), 0))</f>
        <v>1756</v>
      </c>
      <c r="I213" cm="1">
        <f t="array" ref="I213">INDEX(Лист2!E:E, MATCH(1, (Лист1!A213=Лист2!A:A) * (Лист1!B213=Лист2!B:B), 0))</f>
        <v>1586</v>
      </c>
      <c r="J213" t="str">
        <f>Table26[[#This Row],[Дата]] &amp; _xlfn.SINGLE(Table26[Территория])</f>
        <v>43951Казань</v>
      </c>
      <c r="K213">
        <f t="shared" si="12"/>
        <v>18</v>
      </c>
      <c r="L213">
        <f t="shared" si="15"/>
        <v>97.776558681034373</v>
      </c>
      <c r="M213">
        <f>Table26[[#This Row],[Товарооборот, руб]]-Table26[[#This Row],[Товарооборот в себестоимости]]</f>
        <v>641492.84300000034</v>
      </c>
      <c r="N213">
        <f t="shared" si="13"/>
        <v>29.002971423516421</v>
      </c>
      <c r="O213">
        <f t="shared" si="14"/>
        <v>2789868.8153846152</v>
      </c>
    </row>
    <row r="214" spans="1:15" x14ac:dyDescent="0.2">
      <c r="A214" s="14">
        <v>43961</v>
      </c>
      <c r="B214" s="2" t="s">
        <v>17</v>
      </c>
      <c r="C214" s="2">
        <v>37489.5</v>
      </c>
      <c r="D214" s="2">
        <v>3549097.5</v>
      </c>
      <c r="E214" s="2">
        <v>2745646.9479999999</v>
      </c>
      <c r="F214" s="3">
        <v>258287.05384615384</v>
      </c>
      <c r="G214" cm="1">
        <f t="array" ref="G214">INDEX(Лист2!C:C, MATCH(1, (Лист1!A216=Лист2!A:A) * (Лист1!B216=Лист2!B:B), 0))</f>
        <v>21</v>
      </c>
      <c r="H214" cm="1">
        <f t="array" ref="H214">INDEX(Лист2!D:D, MATCH(1, (Лист1!A214=Лист2!A:A) * (Лист1!B214=Лист2!B:B), 0))</f>
        <v>2120</v>
      </c>
      <c r="I214" cm="1">
        <f t="array" ref="I214">INDEX(Лист2!E:E, MATCH(1, (Лист1!A214=Лист2!A:A) * (Лист1!B214=Лист2!B:B), 0))</f>
        <v>1921</v>
      </c>
      <c r="J214" t="str">
        <f>Table26[[#This Row],[Дата]] &amp; _xlfn.SINGLE(Table26[Территория])</f>
        <v>43961Казань</v>
      </c>
      <c r="K214">
        <f t="shared" si="12"/>
        <v>19</v>
      </c>
      <c r="L214">
        <f t="shared" si="15"/>
        <v>92.72245820673696</v>
      </c>
      <c r="M214">
        <f>Table26[[#This Row],[Товарооборот, руб]]-Table26[[#This Row],[Товарооборот в себестоимости]]</f>
        <v>803450.55200000014</v>
      </c>
      <c r="N214">
        <f t="shared" si="13"/>
        <v>29.262704463341667</v>
      </c>
      <c r="O214">
        <f t="shared" si="14"/>
        <v>3290810.4461538461</v>
      </c>
    </row>
    <row r="215" spans="1:15" x14ac:dyDescent="0.2">
      <c r="A215" s="15">
        <v>43959</v>
      </c>
      <c r="B215" s="4" t="s">
        <v>17</v>
      </c>
      <c r="C215" s="4">
        <v>34399.5</v>
      </c>
      <c r="D215" s="4">
        <v>3201358.5</v>
      </c>
      <c r="E215" s="4">
        <v>2481896.3339999998</v>
      </c>
      <c r="F215" s="5">
        <v>156377.12456923077</v>
      </c>
      <c r="G215" cm="1">
        <f t="array" ref="G215">INDEX(Лист2!C:C, MATCH(1, (Лист1!A217=Лист2!A:A) * (Лист1!B217=Лист2!B:B), 0))</f>
        <v>21</v>
      </c>
      <c r="H215" cm="1">
        <f t="array" ref="H215">INDEX(Лист2!D:D, MATCH(1, (Лист1!A215=Лист2!A:A) * (Лист1!B215=Лист2!B:B), 0))</f>
        <v>1957</v>
      </c>
      <c r="I215" cm="1">
        <f t="array" ref="I215">INDEX(Лист2!E:E, MATCH(1, (Лист1!A215=Лист2!A:A) * (Лист1!B215=Лист2!B:B), 0))</f>
        <v>1755</v>
      </c>
      <c r="J215" t="str">
        <f>Table26[[#This Row],[Дата]] &amp; _xlfn.SINGLE(Table26[Территория])</f>
        <v>43959Казань</v>
      </c>
      <c r="K215">
        <f t="shared" si="12"/>
        <v>19</v>
      </c>
      <c r="L215">
        <f t="shared" si="15"/>
        <v>95.115288569860866</v>
      </c>
      <c r="M215">
        <f>Table26[[#This Row],[Товарооборот, руб]]-Table26[[#This Row],[Товарооборот в себестоимости]]</f>
        <v>719462.1660000002</v>
      </c>
      <c r="N215">
        <f t="shared" si="13"/>
        <v>28.988405202261774</v>
      </c>
      <c r="O215">
        <f t="shared" si="14"/>
        <v>3044981.3754307693</v>
      </c>
    </row>
    <row r="216" spans="1:15" x14ac:dyDescent="0.2">
      <c r="A216" s="14">
        <v>43958</v>
      </c>
      <c r="B216" s="2" t="s">
        <v>17</v>
      </c>
      <c r="C216" s="2">
        <v>32851.5</v>
      </c>
      <c r="D216" s="2">
        <v>2934504</v>
      </c>
      <c r="E216" s="2">
        <v>2253872.1379999998</v>
      </c>
      <c r="F216" s="3">
        <v>160756.50769230767</v>
      </c>
      <c r="G216" cm="1">
        <f t="array" ref="G216">INDEX(Лист2!C:C, MATCH(1, (Лист1!A218=Лист2!A:A) * (Лист1!B218=Лист2!B:B), 0))</f>
        <v>23</v>
      </c>
      <c r="H216" cm="1">
        <f t="array" ref="H216">INDEX(Лист2!D:D, MATCH(1, (Лист1!A216=Лист2!A:A) * (Лист1!B216=Лист2!B:B), 0))</f>
        <v>1879</v>
      </c>
      <c r="I216" cm="1">
        <f t="array" ref="I216">INDEX(Лист2!E:E, MATCH(1, (Лист1!A216=Лист2!A:A) * (Лист1!B216=Лист2!B:B), 0))</f>
        <v>1695</v>
      </c>
      <c r="J216" t="str">
        <f>Table26[[#This Row],[Дата]] &amp; _xlfn.SINGLE(Table26[Территория])</f>
        <v>43958Казань</v>
      </c>
      <c r="K216">
        <f t="shared" si="12"/>
        <v>19</v>
      </c>
      <c r="L216">
        <f t="shared" si="15"/>
        <v>94.52185079003786</v>
      </c>
      <c r="M216">
        <f>Table26[[#This Row],[Товарооборот, руб]]-Table26[[#This Row],[Товарооборот в себестоимости]]</f>
        <v>680631.8620000002</v>
      </c>
      <c r="N216">
        <f t="shared" si="13"/>
        <v>30.198335146197202</v>
      </c>
      <c r="O216">
        <f t="shared" si="14"/>
        <v>2773747.4923076923</v>
      </c>
    </row>
    <row r="217" spans="1:15" x14ac:dyDescent="0.2">
      <c r="A217" s="15">
        <v>43975</v>
      </c>
      <c r="B217" s="4" t="s">
        <v>17</v>
      </c>
      <c r="C217" s="4">
        <v>38194.5</v>
      </c>
      <c r="D217" s="4">
        <v>3449302.5</v>
      </c>
      <c r="E217" s="4">
        <v>2798056.2479999997</v>
      </c>
      <c r="F217" s="5">
        <v>174707.83838461537</v>
      </c>
      <c r="G217" cm="1">
        <f t="array" ref="G217">INDEX(Лист2!C:C, MATCH(1, (Лист1!A219=Лист2!A:A) * (Лист1!B219=Лист2!B:B), 0))</f>
        <v>22</v>
      </c>
      <c r="H217" cm="1">
        <f t="array" ref="H217">INDEX(Лист2!D:D, MATCH(1, (Лист1!A217=Лист2!A:A) * (Лист1!B217=Лист2!B:B), 0))</f>
        <v>2254</v>
      </c>
      <c r="I217" cm="1">
        <f t="array" ref="I217">INDEX(Лист2!E:E, MATCH(1, (Лист1!A217=Лист2!A:A) * (Лист1!B217=Лист2!B:B), 0))</f>
        <v>2061</v>
      </c>
      <c r="J217" t="str">
        <f>Table26[[#This Row],[Дата]] &amp; _xlfn.SINGLE(Table26[Территория])</f>
        <v>43975Казань</v>
      </c>
      <c r="K217">
        <f t="shared" si="12"/>
        <v>21</v>
      </c>
      <c r="L217">
        <f t="shared" si="15"/>
        <v>94.934980669726272</v>
      </c>
      <c r="M217">
        <f>Table26[[#This Row],[Товарооборот, руб]]-Table26[[#This Row],[Товарооборот в себестоимости]]</f>
        <v>651246.25200000033</v>
      </c>
      <c r="N217">
        <f t="shared" si="13"/>
        <v>23.274952119547255</v>
      </c>
      <c r="O217">
        <f t="shared" si="14"/>
        <v>3274594.6616153847</v>
      </c>
    </row>
    <row r="218" spans="1:15" x14ac:dyDescent="0.2">
      <c r="A218" s="14">
        <v>43982</v>
      </c>
      <c r="B218" s="2" t="s">
        <v>17</v>
      </c>
      <c r="C218" s="2">
        <v>42423</v>
      </c>
      <c r="D218" s="2">
        <v>3994153.5</v>
      </c>
      <c r="E218" s="2">
        <v>3105853.9129999997</v>
      </c>
      <c r="F218" s="3">
        <v>53605.712153846151</v>
      </c>
      <c r="G218" cm="1">
        <f t="array" ref="G218">INDEX(Лист2!C:C, MATCH(1, (Лист1!A220=Лист2!A:A) * (Лист1!B220=Лист2!B:B), 0))</f>
        <v>22</v>
      </c>
      <c r="H218" cm="1">
        <f t="array" ref="H218">INDEX(Лист2!D:D, MATCH(1, (Лист1!A218=Лист2!A:A) * (Лист1!B218=Лист2!B:B), 0))</f>
        <v>2522</v>
      </c>
      <c r="I218" cm="1">
        <f t="array" ref="I218">INDEX(Лист2!E:E, MATCH(1, (Лист1!A218=Лист2!A:A) * (Лист1!B218=Лист2!B:B), 0))</f>
        <v>2295</v>
      </c>
      <c r="J218" t="str">
        <f>Table26[[#This Row],[Дата]] &amp; _xlfn.SINGLE(Table26[Территория])</f>
        <v>43982Казань</v>
      </c>
      <c r="K218">
        <f t="shared" si="12"/>
        <v>22</v>
      </c>
      <c r="L218">
        <f t="shared" si="15"/>
        <v>98.657895542726493</v>
      </c>
      <c r="M218">
        <f>Table26[[#This Row],[Товарооборот, руб]]-Table26[[#This Row],[Товарооборот в себестоимости]]</f>
        <v>888299.58700000029</v>
      </c>
      <c r="N218">
        <f t="shared" si="13"/>
        <v>28.6008167764071</v>
      </c>
      <c r="O218">
        <f t="shared" si="14"/>
        <v>3940547.7878461541</v>
      </c>
    </row>
    <row r="219" spans="1:15" x14ac:dyDescent="0.2">
      <c r="A219" s="15">
        <v>43981</v>
      </c>
      <c r="B219" s="4" t="s">
        <v>17</v>
      </c>
      <c r="C219" s="4">
        <v>48286.5</v>
      </c>
      <c r="D219" s="4">
        <v>4456441.5</v>
      </c>
      <c r="E219" s="4">
        <v>3473157.5449999999</v>
      </c>
      <c r="F219" s="5">
        <v>205639.55141538463</v>
      </c>
      <c r="G219" cm="1">
        <f t="array" ref="G219">INDEX(Лист2!C:C, MATCH(1, (Лист1!A221=Лист2!A:A) * (Лист1!B221=Лист2!B:B), 0))</f>
        <v>15</v>
      </c>
      <c r="H219" cm="1">
        <f t="array" ref="H219">INDEX(Лист2!D:D, MATCH(1, (Лист1!A219=Лист2!A:A) * (Лист1!B219=Лист2!B:B), 0))</f>
        <v>2793</v>
      </c>
      <c r="I219" cm="1">
        <f t="array" ref="I219">INDEX(Лист2!E:E, MATCH(1, (Лист1!A219=Лист2!A:A) * (Лист1!B219=Лист2!B:B), 0))</f>
        <v>2539</v>
      </c>
      <c r="J219" t="str">
        <f>Table26[[#This Row],[Дата]] &amp; _xlfn.SINGLE(Table26[Территория])</f>
        <v>43981Казань</v>
      </c>
      <c r="K219">
        <f t="shared" si="12"/>
        <v>22</v>
      </c>
      <c r="L219">
        <f t="shared" si="15"/>
        <v>95.385566007870068</v>
      </c>
      <c r="M219">
        <f>Table26[[#This Row],[Товарооборот, руб]]-Table26[[#This Row],[Товарооборот в себестоимости]]</f>
        <v>983283.95500000007</v>
      </c>
      <c r="N219">
        <f t="shared" si="13"/>
        <v>28.310951699140389</v>
      </c>
      <c r="O219">
        <f t="shared" si="14"/>
        <v>4250801.9485846153</v>
      </c>
    </row>
    <row r="220" spans="1:15" x14ac:dyDescent="0.2">
      <c r="A220" s="14">
        <v>43979</v>
      </c>
      <c r="B220" s="2" t="s">
        <v>17</v>
      </c>
      <c r="C220" s="2">
        <v>41442</v>
      </c>
      <c r="D220" s="2">
        <v>3893680.5</v>
      </c>
      <c r="E220" s="2">
        <v>3004872.3489999999</v>
      </c>
      <c r="F220" s="3">
        <v>190911.88401538462</v>
      </c>
      <c r="G220" cm="1">
        <f t="array" ref="G220">INDEX(Лист2!C:C, MATCH(1, (Лист1!A222=Лист2!A:A) * (Лист1!B222=Лист2!B:B), 0))</f>
        <v>16</v>
      </c>
      <c r="H220" cm="1">
        <f t="array" ref="H220">INDEX(Лист2!D:D, MATCH(1, (Лист1!A220=Лист2!A:A) * (Лист1!B220=Лист2!B:B), 0))</f>
        <v>2454</v>
      </c>
      <c r="I220" cm="1">
        <f t="array" ref="I220">INDEX(Лист2!E:E, MATCH(1, (Лист1!A220=Лист2!A:A) * (Лист1!B220=Лист2!B:B), 0))</f>
        <v>2239</v>
      </c>
      <c r="J220" t="str">
        <f>Table26[[#This Row],[Дата]] &amp; _xlfn.SINGLE(Table26[Территория])</f>
        <v>43979Казань</v>
      </c>
      <c r="K220">
        <f t="shared" si="12"/>
        <v>22</v>
      </c>
      <c r="L220">
        <f t="shared" si="15"/>
        <v>95.096878544210682</v>
      </c>
      <c r="M220">
        <f>Table26[[#This Row],[Товарооборот, руб]]-Table26[[#This Row],[Товарооборот в себестоимости]]</f>
        <v>888808.15100000007</v>
      </c>
      <c r="N220">
        <f t="shared" si="13"/>
        <v>29.578898794013298</v>
      </c>
      <c r="O220">
        <f t="shared" si="14"/>
        <v>3702768.6159846154</v>
      </c>
    </row>
    <row r="221" spans="1:15" x14ac:dyDescent="0.2">
      <c r="A221" s="15">
        <v>43967</v>
      </c>
      <c r="B221" s="4" t="s">
        <v>18</v>
      </c>
      <c r="C221" s="4">
        <v>18600</v>
      </c>
      <c r="D221" s="4">
        <v>1601425.5</v>
      </c>
      <c r="E221" s="4">
        <v>1268422.666</v>
      </c>
      <c r="F221" s="5">
        <v>189642.93076923076</v>
      </c>
      <c r="G221" cm="1">
        <f t="array" ref="G221">INDEX(Лист2!C:C, MATCH(1, (Лист1!A223=Лист2!A:A) * (Лист1!B223=Лист2!B:B), 0))</f>
        <v>15</v>
      </c>
      <c r="H221" cm="1">
        <f t="array" ref="H221">INDEX(Лист2!D:D, MATCH(1, (Лист1!A221=Лист2!A:A) * (Лист1!B221=Лист2!B:B), 0))</f>
        <v>1111</v>
      </c>
      <c r="I221" cm="1">
        <f t="array" ref="I221">INDEX(Лист2!E:E, MATCH(1, (Лист1!A221=Лист2!A:A) * (Лист1!B221=Лист2!B:B), 0))</f>
        <v>992</v>
      </c>
      <c r="J221" t="str">
        <f>Table26[[#This Row],[Дата]] &amp; _xlfn.SINGLE(Table26[Территория])</f>
        <v>43967Пермь</v>
      </c>
      <c r="K221">
        <f t="shared" si="12"/>
        <v>20</v>
      </c>
      <c r="L221">
        <f t="shared" si="15"/>
        <v>88.157867426912418</v>
      </c>
      <c r="M221">
        <f>Table26[[#This Row],[Товарооборот, руб]]-Table26[[#This Row],[Товарооборот в себестоимости]]</f>
        <v>333002.83400000003</v>
      </c>
      <c r="N221">
        <f t="shared" si="13"/>
        <v>26.253302067687905</v>
      </c>
      <c r="O221">
        <f t="shared" si="14"/>
        <v>1411782.5692307693</v>
      </c>
    </row>
    <row r="222" spans="1:15" x14ac:dyDescent="0.2">
      <c r="A222" s="14">
        <v>43970</v>
      </c>
      <c r="B222" s="2" t="s">
        <v>18</v>
      </c>
      <c r="C222" s="2">
        <v>16638</v>
      </c>
      <c r="D222" s="2">
        <v>1364847</v>
      </c>
      <c r="E222" s="2">
        <v>1137103.412</v>
      </c>
      <c r="F222" s="3">
        <v>258642.5153846154</v>
      </c>
      <c r="G222" cm="1">
        <f t="array" ref="G222">INDEX(Лист2!C:C, MATCH(1, (Лист1!A224=Лист2!A:A) * (Лист1!B224=Лист2!B:B), 0))</f>
        <v>15</v>
      </c>
      <c r="H222" cm="1">
        <f t="array" ref="H222">INDEX(Лист2!D:D, MATCH(1, (Лист1!A222=Лист2!A:A) * (Лист1!B222=Лист2!B:B), 0))</f>
        <v>1012</v>
      </c>
      <c r="I222" cm="1">
        <f t="array" ref="I222">INDEX(Лист2!E:E, MATCH(1, (Лист1!A222=Лист2!A:A) * (Лист1!B222=Лист2!B:B), 0))</f>
        <v>900</v>
      </c>
      <c r="J222" t="str">
        <f>Table26[[#This Row],[Дата]] &amp; _xlfn.SINGLE(Table26[Территория])</f>
        <v>43970Пермь</v>
      </c>
      <c r="K222">
        <f t="shared" si="12"/>
        <v>21</v>
      </c>
      <c r="L222">
        <f t="shared" si="15"/>
        <v>81.049706275896455</v>
      </c>
      <c r="M222">
        <f>Table26[[#This Row],[Товарооборот, руб]]-Table26[[#This Row],[Товарооборот в себестоимости]]</f>
        <v>227743.58799999999</v>
      </c>
      <c r="N222">
        <f t="shared" si="13"/>
        <v>20.028397206146099</v>
      </c>
      <c r="O222">
        <f t="shared" si="14"/>
        <v>1106204.4846153846</v>
      </c>
    </row>
    <row r="223" spans="1:15" x14ac:dyDescent="0.2">
      <c r="A223" s="15">
        <v>43968</v>
      </c>
      <c r="B223" s="4" t="s">
        <v>18</v>
      </c>
      <c r="C223" s="4">
        <v>15609</v>
      </c>
      <c r="D223" s="4">
        <v>1377577.5</v>
      </c>
      <c r="E223" s="4">
        <v>1086345.0159999998</v>
      </c>
      <c r="F223" s="5">
        <v>224718.40769230769</v>
      </c>
      <c r="G223" cm="1">
        <f t="array" ref="G223">INDEX(Лист2!C:C, MATCH(1, (Лист1!A225=Лист2!A:A) * (Лист1!B225=Лист2!B:B), 0))</f>
        <v>15</v>
      </c>
      <c r="H223" cm="1">
        <f t="array" ref="H223">INDEX(Лист2!D:D, MATCH(1, (Лист1!A223=Лист2!A:A) * (Лист1!B223=Лист2!B:B), 0))</f>
        <v>971</v>
      </c>
      <c r="I223" cm="1">
        <f t="array" ref="I223">INDEX(Лист2!E:E, MATCH(1, (Лист1!A223=Лист2!A:A) * (Лист1!B223=Лист2!B:B), 0))</f>
        <v>856</v>
      </c>
      <c r="J223" t="str">
        <f>Table26[[#This Row],[Дата]] &amp; _xlfn.SINGLE(Table26[Территория])</f>
        <v>43968Пермь</v>
      </c>
      <c r="K223">
        <f t="shared" si="12"/>
        <v>20</v>
      </c>
      <c r="L223">
        <f t="shared" si="15"/>
        <v>83.687421746340391</v>
      </c>
      <c r="M223">
        <f>Table26[[#This Row],[Товарооборот, руб]]-Table26[[#This Row],[Товарооборот в себестоимости]]</f>
        <v>291232.48400000017</v>
      </c>
      <c r="N223">
        <f t="shared" si="13"/>
        <v>26.808470578927036</v>
      </c>
      <c r="O223">
        <f t="shared" si="14"/>
        <v>1152859.0923076924</v>
      </c>
    </row>
    <row r="224" spans="1:15" x14ac:dyDescent="0.2">
      <c r="A224" s="14">
        <v>43960</v>
      </c>
      <c r="B224" s="2" t="s">
        <v>18</v>
      </c>
      <c r="C224" s="2">
        <v>13948.5</v>
      </c>
      <c r="D224" s="2">
        <v>1222932</v>
      </c>
      <c r="E224" s="2">
        <v>974409.1449999999</v>
      </c>
      <c r="F224" s="3">
        <v>299208.26923076925</v>
      </c>
      <c r="G224" cm="1">
        <f t="array" ref="G224">INDEX(Лист2!C:C, MATCH(1, (Лист1!A226=Лист2!A:A) * (Лист1!B226=Лист2!B:B), 0))</f>
        <v>15</v>
      </c>
      <c r="H224" cm="1">
        <f t="array" ref="H224">INDEX(Лист2!D:D, MATCH(1, (Лист1!A224=Лист2!A:A) * (Лист1!B224=Лист2!B:B), 0))</f>
        <v>849</v>
      </c>
      <c r="I224" cm="1">
        <f t="array" ref="I224">INDEX(Лист2!E:E, MATCH(1, (Лист1!A224=Лист2!A:A) * (Лист1!B224=Лист2!B:B), 0))</f>
        <v>740</v>
      </c>
      <c r="J224" t="str">
        <f>Table26[[#This Row],[Дата]] &amp; _xlfn.SINGLE(Table26[Территория])</f>
        <v>43960Пермь</v>
      </c>
      <c r="K224">
        <f t="shared" si="12"/>
        <v>19</v>
      </c>
      <c r="L224">
        <f t="shared" si="15"/>
        <v>75.533531771940773</v>
      </c>
      <c r="M224">
        <f>Table26[[#This Row],[Товарооборот, руб]]-Table26[[#This Row],[Товарооборот в себестоимости]]</f>
        <v>248522.8550000001</v>
      </c>
      <c r="N224">
        <f t="shared" si="13"/>
        <v>25.504979738259753</v>
      </c>
      <c r="O224">
        <f t="shared" si="14"/>
        <v>923723.73076923075</v>
      </c>
    </row>
    <row r="225" spans="1:15" x14ac:dyDescent="0.2">
      <c r="A225" s="15">
        <v>43955</v>
      </c>
      <c r="B225" s="4" t="s">
        <v>18</v>
      </c>
      <c r="C225" s="4">
        <v>12301.5</v>
      </c>
      <c r="D225" s="4">
        <v>1085211</v>
      </c>
      <c r="E225" s="4">
        <v>874153.34499999997</v>
      </c>
      <c r="F225" s="5">
        <v>243709.48269230771</v>
      </c>
      <c r="G225" cm="1">
        <f t="array" ref="G225">INDEX(Лист2!C:C, MATCH(1, (Лист1!A227=Лист2!A:A) * (Лист1!B227=Лист2!B:B), 0))</f>
        <v>15</v>
      </c>
      <c r="H225" cm="1">
        <f t="array" ref="H225">INDEX(Лист2!D:D, MATCH(1, (Лист1!A225=Лист2!A:A) * (Лист1!B225=Лист2!B:B), 0))</f>
        <v>750</v>
      </c>
      <c r="I225" cm="1">
        <f t="array" ref="I225">INDEX(Лист2!E:E, MATCH(1, (Лист1!A225=Лист2!A:A) * (Лист1!B225=Лист2!B:B), 0))</f>
        <v>647</v>
      </c>
      <c r="J225" t="str">
        <f>Table26[[#This Row],[Дата]] &amp; _xlfn.SINGLE(Table26[Территория])</f>
        <v>43955Пермь</v>
      </c>
      <c r="K225">
        <f t="shared" si="12"/>
        <v>19</v>
      </c>
      <c r="L225">
        <f t="shared" si="15"/>
        <v>77.542663805259281</v>
      </c>
      <c r="M225">
        <f>Table26[[#This Row],[Товарооборот, руб]]-Table26[[#This Row],[Товарооборот в себестоимости]]</f>
        <v>211057.65500000003</v>
      </c>
      <c r="N225">
        <f t="shared" si="13"/>
        <v>24.144236958791257</v>
      </c>
      <c r="O225">
        <f t="shared" si="14"/>
        <v>841501.51730769232</v>
      </c>
    </row>
    <row r="226" spans="1:15" x14ac:dyDescent="0.2">
      <c r="A226" s="14">
        <v>43950</v>
      </c>
      <c r="B226" s="2" t="s">
        <v>18</v>
      </c>
      <c r="C226" s="2">
        <v>13014</v>
      </c>
      <c r="D226" s="2">
        <v>1115992.5</v>
      </c>
      <c r="E226" s="2">
        <v>928035.23599999992</v>
      </c>
      <c r="F226" s="3">
        <v>185811.06153846154</v>
      </c>
      <c r="G226" cm="1">
        <f t="array" ref="G226">INDEX(Лист2!C:C, MATCH(1, (Лист1!A228=Лист2!A:A) * (Лист1!B228=Лист2!B:B), 0))</f>
        <v>17</v>
      </c>
      <c r="H226" cm="1">
        <f t="array" ref="H226">INDEX(Лист2!D:D, MATCH(1, (Лист1!A226=Лист2!A:A) * (Лист1!B226=Лист2!B:B), 0))</f>
        <v>786</v>
      </c>
      <c r="I226" cm="1">
        <f t="array" ref="I226">INDEX(Лист2!E:E, MATCH(1, (Лист1!A226=Лист2!A:A) * (Лист1!B226=Лист2!B:B), 0))</f>
        <v>695</v>
      </c>
      <c r="J226" t="str">
        <f>Table26[[#This Row],[Дата]] &amp; _xlfn.SINGLE(Table26[Территория])</f>
        <v>43950Пермь</v>
      </c>
      <c r="K226">
        <f t="shared" si="12"/>
        <v>18</v>
      </c>
      <c r="L226">
        <f t="shared" si="15"/>
        <v>83.350151408861478</v>
      </c>
      <c r="M226">
        <f>Table26[[#This Row],[Товарооборот, руб]]-Table26[[#This Row],[Товарооборот в себестоимости]]</f>
        <v>187957.26400000008</v>
      </c>
      <c r="N226">
        <f t="shared" si="13"/>
        <v>20.253246504963535</v>
      </c>
      <c r="O226">
        <f t="shared" si="14"/>
        <v>930181.4384615384</v>
      </c>
    </row>
    <row r="227" spans="1:15" x14ac:dyDescent="0.2">
      <c r="A227" s="15">
        <v>43953</v>
      </c>
      <c r="B227" s="4" t="s">
        <v>18</v>
      </c>
      <c r="C227" s="4">
        <v>12313.5</v>
      </c>
      <c r="D227" s="4">
        <v>1053220.5</v>
      </c>
      <c r="E227" s="4">
        <v>843395.10900000005</v>
      </c>
      <c r="F227" s="5">
        <v>137019.67692307691</v>
      </c>
      <c r="G227" cm="1">
        <f t="array" ref="G227">INDEX(Лист2!C:C, MATCH(1, (Лист1!A229=Лист2!A:A) * (Лист1!B229=Лист2!B:B), 0))</f>
        <v>15</v>
      </c>
      <c r="H227" cm="1">
        <f t="array" ref="H227">INDEX(Лист2!D:D, MATCH(1, (Лист1!A227=Лист2!A:A) * (Лист1!B227=Лист2!B:B), 0))</f>
        <v>751</v>
      </c>
      <c r="I227" cm="1">
        <f t="array" ref="I227">INDEX(Лист2!E:E, MATCH(1, (Лист1!A227=Лист2!A:A) * (Лист1!B227=Лист2!B:B), 0))</f>
        <v>651</v>
      </c>
      <c r="J227" t="str">
        <f>Table26[[#This Row],[Дата]] &amp; _xlfn.SINGLE(Table26[Территория])</f>
        <v>43953Пермь</v>
      </c>
      <c r="K227">
        <f t="shared" si="12"/>
        <v>18</v>
      </c>
      <c r="L227">
        <f t="shared" si="15"/>
        <v>86.990409233102</v>
      </c>
      <c r="M227">
        <f>Table26[[#This Row],[Товарооборот, руб]]-Table26[[#This Row],[Товарооборот в себестоимости]]</f>
        <v>209825.39099999995</v>
      </c>
      <c r="N227">
        <f t="shared" si="13"/>
        <v>24.87865874024175</v>
      </c>
      <c r="O227">
        <f t="shared" si="14"/>
        <v>916200.82307692314</v>
      </c>
    </row>
    <row r="228" spans="1:15" x14ac:dyDescent="0.2">
      <c r="A228" s="14">
        <v>43977</v>
      </c>
      <c r="B228" s="2" t="s">
        <v>18</v>
      </c>
      <c r="C228" s="2">
        <v>17391</v>
      </c>
      <c r="D228" s="2">
        <v>1489132.5</v>
      </c>
      <c r="E228" s="2">
        <v>1209901.0159999998</v>
      </c>
      <c r="F228" s="3">
        <v>272121.81538461539</v>
      </c>
      <c r="G228" cm="1">
        <f t="array" ref="G228">INDEX(Лист2!C:C, MATCH(1, (Лист1!A230=Лист2!A:A) * (Лист1!B230=Лист2!B:B), 0))</f>
        <v>15</v>
      </c>
      <c r="H228" cm="1">
        <f t="array" ref="H228">INDEX(Лист2!D:D, MATCH(1, (Лист1!A228=Лист2!A:A) * (Лист1!B228=Лист2!B:B), 0))</f>
        <v>1140</v>
      </c>
      <c r="I228" cm="1">
        <f t="array" ref="I228">INDEX(Лист2!E:E, MATCH(1, (Лист1!A228=Лист2!A:A) * (Лист1!B228=Лист2!B:B), 0))</f>
        <v>1016</v>
      </c>
      <c r="J228" t="str">
        <f>Table26[[#This Row],[Дата]] &amp; _xlfn.SINGLE(Table26[Территория])</f>
        <v>43977Пермь</v>
      </c>
      <c r="K228">
        <f t="shared" si="12"/>
        <v>22</v>
      </c>
      <c r="L228">
        <f t="shared" si="15"/>
        <v>81.726151609436002</v>
      </c>
      <c r="M228">
        <f>Table26[[#This Row],[Товарооборот, руб]]-Table26[[#This Row],[Товарооборот в себестоимости]]</f>
        <v>279231.48400000017</v>
      </c>
      <c r="N228">
        <f t="shared" si="13"/>
        <v>23.078870114776414</v>
      </c>
      <c r="O228">
        <f t="shared" si="14"/>
        <v>1217010.6846153846</v>
      </c>
    </row>
    <row r="229" spans="1:15" x14ac:dyDescent="0.2">
      <c r="A229" s="15">
        <v>43952</v>
      </c>
      <c r="B229" s="4" t="s">
        <v>18</v>
      </c>
      <c r="C229" s="4">
        <v>17113.5</v>
      </c>
      <c r="D229" s="4">
        <v>1465842</v>
      </c>
      <c r="E229" s="4">
        <v>1193019.642</v>
      </c>
      <c r="F229" s="5">
        <v>272484.63076923077</v>
      </c>
      <c r="G229" cm="1">
        <f t="array" ref="G229">INDEX(Лист2!C:C, MATCH(1, (Лист1!A231=Лист2!A:A) * (Лист1!B231=Лист2!B:B), 0))</f>
        <v>17</v>
      </c>
      <c r="H229" cm="1">
        <f t="array" ref="H229">INDEX(Лист2!D:D, MATCH(1, (Лист1!A229=Лист2!A:A) * (Лист1!B229=Лист2!B:B), 0))</f>
        <v>996</v>
      </c>
      <c r="I229" cm="1">
        <f t="array" ref="I229">INDEX(Лист2!E:E, MATCH(1, (Лист1!A229=Лист2!A:A) * (Лист1!B229=Лист2!B:B), 0))</f>
        <v>888</v>
      </c>
      <c r="J229" t="str">
        <f>Table26[[#This Row],[Дата]] &amp; _xlfn.SINGLE(Table26[Территория])</f>
        <v>43952Пермь</v>
      </c>
      <c r="K229">
        <f t="shared" si="12"/>
        <v>18</v>
      </c>
      <c r="L229">
        <f t="shared" si="15"/>
        <v>81.411050388157065</v>
      </c>
      <c r="M229">
        <f>Table26[[#This Row],[Товарооборот, руб]]-Table26[[#This Row],[Товарооборот в себестоимости]]</f>
        <v>272822.35800000001</v>
      </c>
      <c r="N229">
        <f t="shared" si="13"/>
        <v>22.868220136144245</v>
      </c>
      <c r="O229">
        <f t="shared" si="14"/>
        <v>1193357.3692307691</v>
      </c>
    </row>
    <row r="230" spans="1:15" x14ac:dyDescent="0.2">
      <c r="A230" s="14">
        <v>43963</v>
      </c>
      <c r="B230" s="2" t="s">
        <v>18</v>
      </c>
      <c r="C230" s="2">
        <v>12802.5</v>
      </c>
      <c r="D230" s="2">
        <v>1123830</v>
      </c>
      <c r="E230" s="2">
        <v>914932.571</v>
      </c>
      <c r="F230" s="3">
        <v>284287.79007692303</v>
      </c>
      <c r="G230" cm="1">
        <f t="array" ref="G230">INDEX(Лист2!C:C, MATCH(1, (Лист1!A232=Лист2!A:A) * (Лист1!B232=Лист2!B:B), 0))</f>
        <v>16</v>
      </c>
      <c r="H230" cm="1">
        <f t="array" ref="H230">INDEX(Лист2!D:D, MATCH(1, (Лист1!A230=Лист2!A:A) * (Лист1!B230=Лист2!B:B), 0))</f>
        <v>845</v>
      </c>
      <c r="I230" cm="1">
        <f t="array" ref="I230">INDEX(Лист2!E:E, MATCH(1, (Лист1!A230=Лист2!A:A) * (Лист1!B230=Лист2!B:B), 0))</f>
        <v>743</v>
      </c>
      <c r="J230" t="str">
        <f>Table26[[#This Row],[Дата]] &amp; _xlfn.SINGLE(Table26[Территория])</f>
        <v>43963Пермь</v>
      </c>
      <c r="K230">
        <f t="shared" si="12"/>
        <v>20</v>
      </c>
      <c r="L230">
        <f t="shared" si="15"/>
        <v>74.703666028053789</v>
      </c>
      <c r="M230">
        <f>Table26[[#This Row],[Товарооборот, руб]]-Table26[[#This Row],[Товарооборот в себестоимости]]</f>
        <v>208897.429</v>
      </c>
      <c r="N230">
        <f t="shared" si="13"/>
        <v>22.832002665691526</v>
      </c>
      <c r="O230">
        <f t="shared" si="14"/>
        <v>839542.20992307691</v>
      </c>
    </row>
    <row r="231" spans="1:15" x14ac:dyDescent="0.2">
      <c r="A231" s="15">
        <v>43972</v>
      </c>
      <c r="B231" s="4" t="s">
        <v>18</v>
      </c>
      <c r="C231" s="4">
        <v>16554</v>
      </c>
      <c r="D231" s="4">
        <v>1380751.5</v>
      </c>
      <c r="E231" s="4">
        <v>1137748.7319999998</v>
      </c>
      <c r="F231" s="5">
        <v>227139.51416923077</v>
      </c>
      <c r="G231" cm="1">
        <f t="array" ref="G231">INDEX(Лист2!C:C, MATCH(1, (Лист1!A233=Лист2!A:A) * (Лист1!B233=Лист2!B:B), 0))</f>
        <v>15</v>
      </c>
      <c r="H231" cm="1">
        <f t="array" ref="H231">INDEX(Лист2!D:D, MATCH(1, (Лист1!A231=Лист2!A:A) * (Лист1!B231=Лист2!B:B), 0))</f>
        <v>1045</v>
      </c>
      <c r="I231" cm="1">
        <f t="array" ref="I231">INDEX(Лист2!E:E, MATCH(1, (Лист1!A231=Лист2!A:A) * (Лист1!B231=Лист2!B:B), 0))</f>
        <v>930</v>
      </c>
      <c r="J231" t="str">
        <f>Table26[[#This Row],[Дата]] &amp; _xlfn.SINGLE(Table26[Территория])</f>
        <v>43972Пермь</v>
      </c>
      <c r="K231">
        <f t="shared" si="12"/>
        <v>21</v>
      </c>
      <c r="L231">
        <f t="shared" si="15"/>
        <v>83.549573245494884</v>
      </c>
      <c r="M231">
        <f>Table26[[#This Row],[Товарооборот, руб]]-Table26[[#This Row],[Товарооборот в себестоимости]]</f>
        <v>243002.76800000016</v>
      </c>
      <c r="N231">
        <f t="shared" si="13"/>
        <v>21.358210399657924</v>
      </c>
      <c r="O231">
        <f t="shared" si="14"/>
        <v>1153611.9858307692</v>
      </c>
    </row>
    <row r="232" spans="1:15" x14ac:dyDescent="0.2">
      <c r="A232" s="14">
        <v>43971</v>
      </c>
      <c r="B232" s="2" t="s">
        <v>18</v>
      </c>
      <c r="C232" s="2">
        <v>17329.5</v>
      </c>
      <c r="D232" s="2">
        <v>1430254.5</v>
      </c>
      <c r="E232" s="2">
        <v>1175778.8370000001</v>
      </c>
      <c r="F232" s="3">
        <v>286968.87692307692</v>
      </c>
      <c r="G232" cm="1">
        <f t="array" ref="G232">INDEX(Лист2!C:C, MATCH(1, (Лист1!A234=Лист2!A:A) * (Лист1!B234=Лист2!B:B), 0))</f>
        <v>15</v>
      </c>
      <c r="H232" cm="1">
        <f t="array" ref="H232">INDEX(Лист2!D:D, MATCH(1, (Лист1!A232=Лист2!A:A) * (Лист1!B232=Лист2!B:B), 0))</f>
        <v>1050</v>
      </c>
      <c r="I232" cm="1">
        <f t="array" ref="I232">INDEX(Лист2!E:E, MATCH(1, (Лист1!A232=Лист2!A:A) * (Лист1!B232=Лист2!B:B), 0))</f>
        <v>938</v>
      </c>
      <c r="J232" t="str">
        <f>Table26[[#This Row],[Дата]] &amp; _xlfn.SINGLE(Table26[Территория])</f>
        <v>43971Пермь</v>
      </c>
      <c r="K232">
        <f t="shared" si="12"/>
        <v>21</v>
      </c>
      <c r="L232">
        <f t="shared" si="15"/>
        <v>79.935817232312374</v>
      </c>
      <c r="M232">
        <f>Table26[[#This Row],[Товарооборот, руб]]-Table26[[#This Row],[Товарооборот в себестоимости]]</f>
        <v>254475.66299999994</v>
      </c>
      <c r="N232">
        <f t="shared" si="13"/>
        <v>21.643157283668639</v>
      </c>
      <c r="O232">
        <f t="shared" si="14"/>
        <v>1143285.6230769232</v>
      </c>
    </row>
    <row r="233" spans="1:15" x14ac:dyDescent="0.2">
      <c r="A233" s="15">
        <v>43956</v>
      </c>
      <c r="B233" s="4" t="s">
        <v>18</v>
      </c>
      <c r="C233" s="4">
        <v>15987</v>
      </c>
      <c r="D233" s="4">
        <v>1384179</v>
      </c>
      <c r="E233" s="4">
        <v>1116620.7919999999</v>
      </c>
      <c r="F233" s="5">
        <v>220298.15353846154</v>
      </c>
      <c r="G233" cm="1">
        <f t="array" ref="G233">INDEX(Лист2!C:C, MATCH(1, (Лист1!A235=Лист2!A:A) * (Лист1!B235=Лист2!B:B), 0))</f>
        <v>15</v>
      </c>
      <c r="H233" cm="1">
        <f t="array" ref="H233">INDEX(Лист2!D:D, MATCH(1, (Лист1!A233=Лист2!A:A) * (Лист1!B233=Лист2!B:B), 0))</f>
        <v>922</v>
      </c>
      <c r="I233" cm="1">
        <f t="array" ref="I233">INDEX(Лист2!E:E, MATCH(1, (Лист1!A233=Лист2!A:A) * (Лист1!B233=Лист2!B:B), 0))</f>
        <v>823</v>
      </c>
      <c r="J233" t="str">
        <f>Table26[[#This Row],[Дата]] &amp; _xlfn.SINGLE(Table26[Территория])</f>
        <v>43956Пермь</v>
      </c>
      <c r="K233">
        <f t="shared" si="12"/>
        <v>19</v>
      </c>
      <c r="L233">
        <f t="shared" si="15"/>
        <v>84.084561784389038</v>
      </c>
      <c r="M233">
        <f>Table26[[#This Row],[Товарооборот, руб]]-Table26[[#This Row],[Товарооборот в себестоимости]]</f>
        <v>267558.2080000001</v>
      </c>
      <c r="N233">
        <f t="shared" si="13"/>
        <v>23.961420915400627</v>
      </c>
      <c r="O233">
        <f t="shared" si="14"/>
        <v>1163880.8464615385</v>
      </c>
    </row>
    <row r="234" spans="1:15" x14ac:dyDescent="0.2">
      <c r="A234" s="14">
        <v>43949</v>
      </c>
      <c r="B234" s="2" t="s">
        <v>18</v>
      </c>
      <c r="C234" s="2">
        <v>13303.5</v>
      </c>
      <c r="D234" s="2">
        <v>1102887</v>
      </c>
      <c r="E234" s="2">
        <v>914116.79200000002</v>
      </c>
      <c r="F234" s="3">
        <v>173095.92049999998</v>
      </c>
      <c r="G234" cm="1">
        <f t="array" ref="G234">INDEX(Лист2!C:C, MATCH(1, (Лист1!A236=Лист2!A:A) * (Лист1!B236=Лист2!B:B), 0))</f>
        <v>15</v>
      </c>
      <c r="H234" cm="1">
        <f t="array" ref="H234">INDEX(Лист2!D:D, MATCH(1, (Лист1!A234=Лист2!A:A) * (Лист1!B234=Лист2!B:B), 0))</f>
        <v>780</v>
      </c>
      <c r="I234" cm="1">
        <f t="array" ref="I234">INDEX(Лист2!E:E, MATCH(1, (Лист1!A234=Лист2!A:A) * (Лист1!B234=Лист2!B:B), 0))</f>
        <v>690</v>
      </c>
      <c r="J234" t="str">
        <f>Table26[[#This Row],[Дата]] &amp; _xlfn.SINGLE(Table26[Территория])</f>
        <v>43949Пермь</v>
      </c>
      <c r="K234">
        <f t="shared" si="12"/>
        <v>18</v>
      </c>
      <c r="L234">
        <f t="shared" si="15"/>
        <v>84.3051989460389</v>
      </c>
      <c r="M234">
        <f>Table26[[#This Row],[Товарооборот, руб]]-Table26[[#This Row],[Товарооборот в себестоимости]]</f>
        <v>188770.20799999998</v>
      </c>
      <c r="N234">
        <f t="shared" si="13"/>
        <v>20.650556871074301</v>
      </c>
      <c r="O234">
        <f t="shared" si="14"/>
        <v>929791.07949999999</v>
      </c>
    </row>
    <row r="235" spans="1:15" x14ac:dyDescent="0.2">
      <c r="A235" s="15">
        <v>43964</v>
      </c>
      <c r="B235" s="4" t="s">
        <v>18</v>
      </c>
      <c r="C235" s="4">
        <v>14305.5</v>
      </c>
      <c r="D235" s="4">
        <v>1243507.5</v>
      </c>
      <c r="E235" s="4">
        <v>987216.74099999992</v>
      </c>
      <c r="F235" s="5">
        <v>233030.6</v>
      </c>
      <c r="G235" cm="1">
        <f t="array" ref="G235">INDEX(Лист2!C:C, MATCH(1, (Лист1!A237=Лист2!A:A) * (Лист1!B237=Лист2!B:B), 0))</f>
        <v>15</v>
      </c>
      <c r="H235" cm="1">
        <f t="array" ref="H235">INDEX(Лист2!D:D, MATCH(1, (Лист1!A235=Лист2!A:A) * (Лист1!B235=Лист2!B:B), 0))</f>
        <v>898</v>
      </c>
      <c r="I235" cm="1">
        <f t="array" ref="I235">INDEX(Лист2!E:E, MATCH(1, (Лист1!A235=Лист2!A:A) * (Лист1!B235=Лист2!B:B), 0))</f>
        <v>795</v>
      </c>
      <c r="J235" t="str">
        <f>Table26[[#This Row],[Дата]] &amp; _xlfn.SINGLE(Table26[Территория])</f>
        <v>43964Пермь</v>
      </c>
      <c r="K235">
        <f t="shared" si="12"/>
        <v>20</v>
      </c>
      <c r="L235">
        <f t="shared" si="15"/>
        <v>81.260217570058884</v>
      </c>
      <c r="M235">
        <f>Table26[[#This Row],[Товарооборот, руб]]-Table26[[#This Row],[Товарооборот в себестоимости]]</f>
        <v>256290.75900000008</v>
      </c>
      <c r="N235">
        <f t="shared" si="13"/>
        <v>25.960941336994619</v>
      </c>
      <c r="O235">
        <f t="shared" si="14"/>
        <v>1010476.9</v>
      </c>
    </row>
    <row r="236" spans="1:15" x14ac:dyDescent="0.2">
      <c r="A236" s="14">
        <v>43954</v>
      </c>
      <c r="B236" s="2" t="s">
        <v>18</v>
      </c>
      <c r="C236" s="2">
        <v>12924</v>
      </c>
      <c r="D236" s="2">
        <v>1120009.5</v>
      </c>
      <c r="E236" s="2">
        <v>902752.71699999995</v>
      </c>
      <c r="F236" s="3">
        <v>193184.6</v>
      </c>
      <c r="G236" cm="1">
        <f t="array" ref="G236">INDEX(Лист2!C:C, MATCH(1, (Лист1!A238=Лист2!A:A) * (Лист1!B238=Лист2!B:B), 0))</f>
        <v>17</v>
      </c>
      <c r="H236" cm="1">
        <f t="array" ref="H236">INDEX(Лист2!D:D, MATCH(1, (Лист1!A236=Лист2!A:A) * (Лист1!B236=Лист2!B:B), 0))</f>
        <v>784</v>
      </c>
      <c r="I236" cm="1">
        <f t="array" ref="I236">INDEX(Лист2!E:E, MATCH(1, (Лист1!A236=Лист2!A:A) * (Лист1!B236=Лист2!B:B), 0))</f>
        <v>696</v>
      </c>
      <c r="J236" t="str">
        <f>Table26[[#This Row],[Дата]] &amp; _xlfn.SINGLE(Table26[Территория])</f>
        <v>43954Пермь</v>
      </c>
      <c r="K236">
        <f t="shared" si="12"/>
        <v>18</v>
      </c>
      <c r="L236">
        <f t="shared" si="15"/>
        <v>82.751521304060375</v>
      </c>
      <c r="M236">
        <f>Table26[[#This Row],[Товарооборот, руб]]-Table26[[#This Row],[Товарооборот в себестоимости]]</f>
        <v>217256.78300000005</v>
      </c>
      <c r="N236">
        <f t="shared" si="13"/>
        <v>24.066034796547729</v>
      </c>
      <c r="O236">
        <f t="shared" si="14"/>
        <v>926824.9</v>
      </c>
    </row>
    <row r="237" spans="1:15" x14ac:dyDescent="0.2">
      <c r="A237" s="15">
        <v>43957</v>
      </c>
      <c r="B237" s="4" t="s">
        <v>18</v>
      </c>
      <c r="C237" s="4">
        <v>14061</v>
      </c>
      <c r="D237" s="4">
        <v>1221057</v>
      </c>
      <c r="E237" s="4">
        <v>983096.41700000002</v>
      </c>
      <c r="F237" s="5">
        <v>373408.83343076921</v>
      </c>
      <c r="G237" cm="1">
        <f t="array" ref="G237">INDEX(Лист2!C:C, MATCH(1, (Лист1!A239=Лист2!A:A) * (Лист1!B239=Лист2!B:B), 0))</f>
        <v>17</v>
      </c>
      <c r="H237" cm="1">
        <f t="array" ref="H237">INDEX(Лист2!D:D, MATCH(1, (Лист1!A237=Лист2!A:A) * (Лист1!B237=Лист2!B:B), 0))</f>
        <v>839</v>
      </c>
      <c r="I237" cm="1">
        <f t="array" ref="I237">INDEX(Лист2!E:E, MATCH(1, (Лист1!A237=Лист2!A:A) * (Лист1!B237=Лист2!B:B), 0))</f>
        <v>733</v>
      </c>
      <c r="J237" t="str">
        <f>Table26[[#This Row],[Дата]] &amp; _xlfn.SINGLE(Table26[Территория])</f>
        <v>43957Пермь</v>
      </c>
      <c r="K237">
        <f t="shared" si="12"/>
        <v>19</v>
      </c>
      <c r="L237">
        <f t="shared" si="15"/>
        <v>69.41921356408676</v>
      </c>
      <c r="M237">
        <f>Table26[[#This Row],[Товарооборот, руб]]-Table26[[#This Row],[Товарооборот в себестоимости]]</f>
        <v>237960.58299999998</v>
      </c>
      <c r="N237">
        <f t="shared" si="13"/>
        <v>24.205213129161468</v>
      </c>
      <c r="O237">
        <f t="shared" si="14"/>
        <v>847648.16656923085</v>
      </c>
    </row>
    <row r="238" spans="1:15" x14ac:dyDescent="0.2">
      <c r="A238" s="14">
        <v>43974</v>
      </c>
      <c r="B238" s="2" t="s">
        <v>18</v>
      </c>
      <c r="C238" s="2">
        <v>21958.5</v>
      </c>
      <c r="D238" s="2">
        <v>1854001.5</v>
      </c>
      <c r="E238" s="2">
        <v>1515956.368</v>
      </c>
      <c r="F238" s="3">
        <v>206787.93638461537</v>
      </c>
      <c r="G238" cm="1">
        <f t="array" ref="G238">INDEX(Лист2!C:C, MATCH(1, (Лист1!A240=Лист2!A:A) * (Лист1!B240=Лист2!B:B), 0))</f>
        <v>15</v>
      </c>
      <c r="H238" cm="1">
        <f t="array" ref="H238">INDEX(Лист2!D:D, MATCH(1, (Лист1!A238=Лист2!A:A) * (Лист1!B238=Лист2!B:B), 0))</f>
        <v>1294</v>
      </c>
      <c r="I238" cm="1">
        <f t="array" ref="I238">INDEX(Лист2!E:E, MATCH(1, (Лист1!A238=Лист2!A:A) * (Лист1!B238=Лист2!B:B), 0))</f>
        <v>1155</v>
      </c>
      <c r="J238" t="str">
        <f>Table26[[#This Row],[Дата]] &amp; _xlfn.SINGLE(Table26[Территория])</f>
        <v>43974Пермь</v>
      </c>
      <c r="K238">
        <f t="shared" si="12"/>
        <v>21</v>
      </c>
      <c r="L238">
        <f t="shared" si="15"/>
        <v>88.846398647217086</v>
      </c>
      <c r="M238">
        <f>Table26[[#This Row],[Товарооборот, руб]]-Table26[[#This Row],[Товарооборот в себестоимости]]</f>
        <v>338045.13199999998</v>
      </c>
      <c r="N238">
        <f t="shared" si="13"/>
        <v>22.299133348143961</v>
      </c>
      <c r="O238">
        <f t="shared" si="14"/>
        <v>1647213.5636153845</v>
      </c>
    </row>
    <row r="239" spans="1:15" x14ac:dyDescent="0.2">
      <c r="A239" s="15">
        <v>43976</v>
      </c>
      <c r="B239" s="4" t="s">
        <v>18</v>
      </c>
      <c r="C239" s="4">
        <v>17211</v>
      </c>
      <c r="D239" s="4">
        <v>1507867.5</v>
      </c>
      <c r="E239" s="4">
        <v>1217527.6069999998</v>
      </c>
      <c r="F239" s="5">
        <v>246242.8615384615</v>
      </c>
      <c r="G239" cm="1">
        <f t="array" ref="G239">INDEX(Лист2!C:C, MATCH(1, (Лист1!A241=Лист2!A:A) * (Лист1!B241=Лист2!B:B), 0))</f>
        <v>15</v>
      </c>
      <c r="H239" cm="1">
        <f t="array" ref="H239">INDEX(Лист2!D:D, MATCH(1, (Лист1!A239=Лист2!A:A) * (Лист1!B239=Лист2!B:B), 0))</f>
        <v>1142</v>
      </c>
      <c r="I239" cm="1">
        <f t="array" ref="I239">INDEX(Лист2!E:E, MATCH(1, (Лист1!A239=Лист2!A:A) * (Лист1!B239=Лист2!B:B), 0))</f>
        <v>1020</v>
      </c>
      <c r="J239" t="str">
        <f>Table26[[#This Row],[Дата]] &amp; _xlfn.SINGLE(Table26[Территория])</f>
        <v>43976Пермь</v>
      </c>
      <c r="K239">
        <f t="shared" si="12"/>
        <v>22</v>
      </c>
      <c r="L239">
        <f t="shared" si="15"/>
        <v>83.669462897869906</v>
      </c>
      <c r="M239">
        <f>Table26[[#This Row],[Товарооборот, руб]]-Table26[[#This Row],[Товарооборот в себестоимости]]</f>
        <v>290339.89300000016</v>
      </c>
      <c r="N239">
        <f t="shared" si="13"/>
        <v>23.846678410471576</v>
      </c>
      <c r="O239">
        <f t="shared" si="14"/>
        <v>1261624.6384615386</v>
      </c>
    </row>
    <row r="240" spans="1:15" x14ac:dyDescent="0.2">
      <c r="A240" s="14">
        <v>43951</v>
      </c>
      <c r="B240" s="2" t="s">
        <v>18</v>
      </c>
      <c r="C240" s="2">
        <v>12753</v>
      </c>
      <c r="D240" s="2">
        <v>1103068.5</v>
      </c>
      <c r="E240" s="2">
        <v>904501.45600000001</v>
      </c>
      <c r="F240" s="3">
        <v>58978.558669230762</v>
      </c>
      <c r="G240" cm="1">
        <f t="array" ref="G240">INDEX(Лист2!C:C, MATCH(1, (Лист1!A242=Лист2!A:A) * (Лист1!B242=Лист2!B:B), 0))</f>
        <v>15</v>
      </c>
      <c r="H240" cm="1">
        <f t="array" ref="H240">INDEX(Лист2!D:D, MATCH(1, (Лист1!A240=Лист2!A:A) * (Лист1!B240=Лист2!B:B), 0))</f>
        <v>791</v>
      </c>
      <c r="I240" cm="1">
        <f t="array" ref="I240">INDEX(Лист2!E:E, MATCH(1, (Лист1!A240=Лист2!A:A) * (Лист1!B240=Лист2!B:B), 0))</f>
        <v>691</v>
      </c>
      <c r="J240" t="str">
        <f>Table26[[#This Row],[Дата]] &amp; _xlfn.SINGLE(Table26[Территория])</f>
        <v>43951Пермь</v>
      </c>
      <c r="K240">
        <f t="shared" si="12"/>
        <v>18</v>
      </c>
      <c r="L240">
        <f t="shared" si="15"/>
        <v>94.653227912026253</v>
      </c>
      <c r="M240">
        <f>Table26[[#This Row],[Товарооборот, руб]]-Table26[[#This Row],[Товарооборот в себестоимости]]</f>
        <v>198567.04399999999</v>
      </c>
      <c r="N240">
        <f t="shared" si="13"/>
        <v>21.953203356700843</v>
      </c>
      <c r="O240">
        <f t="shared" si="14"/>
        <v>1044089.9413307692</v>
      </c>
    </row>
    <row r="241" spans="1:15" x14ac:dyDescent="0.2">
      <c r="A241" s="15">
        <v>43961</v>
      </c>
      <c r="B241" s="4" t="s">
        <v>18</v>
      </c>
      <c r="C241" s="4">
        <v>16435.5</v>
      </c>
      <c r="D241" s="4">
        <v>1471537.5</v>
      </c>
      <c r="E241" s="4">
        <v>1176721.1640000001</v>
      </c>
      <c r="F241" s="5">
        <v>252262.82307692306</v>
      </c>
      <c r="G241" cm="1">
        <f t="array" ref="G241">INDEX(Лист2!C:C, MATCH(1, (Лист1!A243=Лист2!A:A) * (Лист1!B243=Лист2!B:B), 0))</f>
        <v>15</v>
      </c>
      <c r="H241" cm="1">
        <f t="array" ref="H241">INDEX(Лист2!D:D, MATCH(1, (Лист1!A241=Лист2!A:A) * (Лист1!B241=Лист2!B:B), 0))</f>
        <v>950</v>
      </c>
      <c r="I241" cm="1">
        <f t="array" ref="I241">INDEX(Лист2!E:E, MATCH(1, (Лист1!A241=Лист2!A:A) * (Лист1!B241=Лист2!B:B), 0))</f>
        <v>848</v>
      </c>
      <c r="J241" t="str">
        <f>Table26[[#This Row],[Дата]] &amp; _xlfn.SINGLE(Table26[Территория])</f>
        <v>43961Пермь</v>
      </c>
      <c r="K241">
        <f t="shared" si="12"/>
        <v>19</v>
      </c>
      <c r="L241">
        <f t="shared" si="15"/>
        <v>82.857193712227982</v>
      </c>
      <c r="M241">
        <f>Table26[[#This Row],[Товарооборот, руб]]-Table26[[#This Row],[Товарооборот в себестоимости]]</f>
        <v>294816.33599999989</v>
      </c>
      <c r="N241">
        <f t="shared" si="13"/>
        <v>25.054052312430397</v>
      </c>
      <c r="O241">
        <f t="shared" si="14"/>
        <v>1219274.6769230769</v>
      </c>
    </row>
    <row r="242" spans="1:15" x14ac:dyDescent="0.2">
      <c r="A242" s="14">
        <v>43959</v>
      </c>
      <c r="B242" s="2" t="s">
        <v>18</v>
      </c>
      <c r="C242" s="2">
        <v>14494.5</v>
      </c>
      <c r="D242" s="2">
        <v>1269786</v>
      </c>
      <c r="E242" s="2">
        <v>1018857.6680000001</v>
      </c>
      <c r="F242" s="3">
        <v>197493.53076923077</v>
      </c>
      <c r="G242" cm="1">
        <f t="array" ref="G242">INDEX(Лист2!C:C, MATCH(1, (Лист1!A244=Лист2!A:A) * (Лист1!B244=Лист2!B:B), 0))</f>
        <v>17</v>
      </c>
      <c r="H242" cm="1">
        <f t="array" ref="H242">INDEX(Лист2!D:D, MATCH(1, (Лист1!A242=Лист2!A:A) * (Лист1!B242=Лист2!B:B), 0))</f>
        <v>879</v>
      </c>
      <c r="I242" cm="1">
        <f t="array" ref="I242">INDEX(Лист2!E:E, MATCH(1, (Лист1!A242=Лист2!A:A) * (Лист1!B242=Лист2!B:B), 0))</f>
        <v>768</v>
      </c>
      <c r="J242" t="str">
        <f>Table26[[#This Row],[Дата]] &amp; _xlfn.SINGLE(Table26[Территория])</f>
        <v>43959Пермь</v>
      </c>
      <c r="K242">
        <f t="shared" si="12"/>
        <v>19</v>
      </c>
      <c r="L242">
        <f t="shared" si="15"/>
        <v>84.446707494866786</v>
      </c>
      <c r="M242">
        <f>Table26[[#This Row],[Товарооборот, руб]]-Table26[[#This Row],[Товарооборот в себестоимости]]</f>
        <v>250928.33199999994</v>
      </c>
      <c r="N242">
        <f t="shared" si="13"/>
        <v>24.628399027762914</v>
      </c>
      <c r="O242">
        <f t="shared" si="14"/>
        <v>1072292.4692307692</v>
      </c>
    </row>
    <row r="243" spans="1:15" x14ac:dyDescent="0.2">
      <c r="A243" s="15">
        <v>43958</v>
      </c>
      <c r="B243" s="4" t="s">
        <v>18</v>
      </c>
      <c r="C243" s="4">
        <v>12705</v>
      </c>
      <c r="D243" s="4">
        <v>1123894.5</v>
      </c>
      <c r="E243" s="4">
        <v>898508.49699999997</v>
      </c>
      <c r="F243" s="5">
        <v>273904.81530769228</v>
      </c>
      <c r="G243" cm="1">
        <f t="array" ref="G243">INDEX(Лист2!C:C, MATCH(1, (Лист1!A245=Лист2!A:A) * (Лист1!B245=Лист2!B:B), 0))</f>
        <v>15</v>
      </c>
      <c r="H243" cm="1">
        <f t="array" ref="H243">INDEX(Лист2!D:D, MATCH(1, (Лист1!A243=Лист2!A:A) * (Лист1!B243=Лист2!B:B), 0))</f>
        <v>805</v>
      </c>
      <c r="I243" cm="1">
        <f t="array" ref="I243">INDEX(Лист2!E:E, MATCH(1, (Лист1!A243=Лист2!A:A) * (Лист1!B243=Лист2!B:B), 0))</f>
        <v>703</v>
      </c>
      <c r="J243" t="str">
        <f>Table26[[#This Row],[Дата]] &amp; _xlfn.SINGLE(Table26[Территория])</f>
        <v>43958Пермь</v>
      </c>
      <c r="K243">
        <f t="shared" si="12"/>
        <v>19</v>
      </c>
      <c r="L243">
        <f t="shared" si="15"/>
        <v>75.628956694094313</v>
      </c>
      <c r="M243">
        <f>Table26[[#This Row],[Товарооборот, руб]]-Table26[[#This Row],[Товарооборот в себестоимости]]</f>
        <v>225386.00300000003</v>
      </c>
      <c r="N243">
        <f t="shared" si="13"/>
        <v>25.084459830099977</v>
      </c>
      <c r="O243">
        <f t="shared" si="14"/>
        <v>849989.68469230772</v>
      </c>
    </row>
    <row r="244" spans="1:15" x14ac:dyDescent="0.2">
      <c r="A244" s="14">
        <v>43975</v>
      </c>
      <c r="B244" s="2" t="s">
        <v>18</v>
      </c>
      <c r="C244" s="2">
        <v>18075</v>
      </c>
      <c r="D244" s="2">
        <v>1548099</v>
      </c>
      <c r="E244" s="2">
        <v>1256993.4810000001</v>
      </c>
      <c r="F244" s="3">
        <v>213288.93846153846</v>
      </c>
      <c r="G244" cm="1">
        <f t="array" ref="G244">INDEX(Лист2!C:C, MATCH(1, (Лист1!A246=Лист2!A:A) * (Лист1!B246=Лист2!B:B), 0))</f>
        <v>15</v>
      </c>
      <c r="H244" cm="1">
        <f t="array" ref="H244">INDEX(Лист2!D:D, MATCH(1, (Лист1!A244=Лист2!A:A) * (Лист1!B244=Лист2!B:B), 0))</f>
        <v>1128</v>
      </c>
      <c r="I244" cm="1">
        <f t="array" ref="I244">INDEX(Лист2!E:E, MATCH(1, (Лист1!A244=Лист2!A:A) * (Лист1!B244=Лист2!B:B), 0))</f>
        <v>1001</v>
      </c>
      <c r="J244" t="str">
        <f>Table26[[#This Row],[Дата]] &amp; _xlfn.SINGLE(Table26[Территория])</f>
        <v>43975Пермь</v>
      </c>
      <c r="K244">
        <f t="shared" si="12"/>
        <v>21</v>
      </c>
      <c r="L244">
        <f t="shared" si="15"/>
        <v>86.222525919754588</v>
      </c>
      <c r="M244">
        <f>Table26[[#This Row],[Товарооборот, руб]]-Table26[[#This Row],[Товарооборот в себестоимости]]</f>
        <v>291105.51899999985</v>
      </c>
      <c r="N244">
        <f t="shared" si="13"/>
        <v>23.158872611527872</v>
      </c>
      <c r="O244">
        <f t="shared" si="14"/>
        <v>1334810.0615384616</v>
      </c>
    </row>
    <row r="245" spans="1:15" x14ac:dyDescent="0.2">
      <c r="A245" s="15">
        <v>43967</v>
      </c>
      <c r="B245" s="4" t="s">
        <v>19</v>
      </c>
      <c r="C245" s="4">
        <v>13120.5</v>
      </c>
      <c r="D245" s="4">
        <v>1215033</v>
      </c>
      <c r="E245" s="4">
        <v>985281.03599999985</v>
      </c>
      <c r="F245" s="5">
        <v>143418.86295384614</v>
      </c>
      <c r="G245" cm="1">
        <f t="array" ref="G245">INDEX(Лист2!C:C, MATCH(1, (Лист1!A247=Лист2!A:A) * (Лист1!B247=Лист2!B:B), 0))</f>
        <v>15</v>
      </c>
      <c r="H245" cm="1">
        <f t="array" ref="H245">INDEX(Лист2!D:D, MATCH(1, (Лист1!A245=Лист2!A:A) * (Лист1!B245=Лист2!B:B), 0))</f>
        <v>747</v>
      </c>
      <c r="I245" cm="1">
        <f t="array" ref="I245">INDEX(Лист2!E:E, MATCH(1, (Лист1!A245=Лист2!A:A) * (Лист1!B245=Лист2!B:B), 0))</f>
        <v>647</v>
      </c>
      <c r="J245" t="str">
        <f>Table26[[#This Row],[Дата]] &amp; _xlfn.SINGLE(Table26[Территория])</f>
        <v>43967Ростов-на-Дону</v>
      </c>
      <c r="K245">
        <f t="shared" si="12"/>
        <v>20</v>
      </c>
      <c r="L245">
        <f t="shared" si="15"/>
        <v>88.196298952057589</v>
      </c>
      <c r="M245">
        <f>Table26[[#This Row],[Товарооборот, руб]]-Table26[[#This Row],[Товарооборот в себестоимости]]</f>
        <v>229751.96400000015</v>
      </c>
      <c r="N245">
        <f t="shared" si="13"/>
        <v>23.318419375322293</v>
      </c>
      <c r="O245">
        <f t="shared" si="14"/>
        <v>1071614.1370461539</v>
      </c>
    </row>
    <row r="246" spans="1:15" x14ac:dyDescent="0.2">
      <c r="A246" s="14">
        <v>43970</v>
      </c>
      <c r="B246" s="2" t="s">
        <v>19</v>
      </c>
      <c r="C246" s="2">
        <v>16237.5</v>
      </c>
      <c r="D246" s="2">
        <v>1403047.5</v>
      </c>
      <c r="E246" s="2">
        <v>1195875.8800000001</v>
      </c>
      <c r="F246" s="3">
        <v>173178.52204615384</v>
      </c>
      <c r="G246" cm="1">
        <f t="array" ref="G246">INDEX(Лист2!C:C, MATCH(1, (Лист1!A248=Лист2!A:A) * (Лист1!B248=Лист2!B:B), 0))</f>
        <v>15</v>
      </c>
      <c r="H246" cm="1">
        <f t="array" ref="H246">INDEX(Лист2!D:D, MATCH(1, (Лист1!A246=Лист2!A:A) * (Лист1!B246=Лист2!B:B), 0))</f>
        <v>930</v>
      </c>
      <c r="I246" cm="1">
        <f t="array" ref="I246">INDEX(Лист2!E:E, MATCH(1, (Лист1!A246=Лист2!A:A) * (Лист1!B246=Лист2!B:B), 0))</f>
        <v>827</v>
      </c>
      <c r="J246" t="str">
        <f>Table26[[#This Row],[Дата]] &amp; _xlfn.SINGLE(Table26[Территория])</f>
        <v>43970Ростов-на-Дону</v>
      </c>
      <c r="K246">
        <f t="shared" si="12"/>
        <v>21</v>
      </c>
      <c r="L246">
        <f t="shared" si="15"/>
        <v>87.656973691471322</v>
      </c>
      <c r="M246">
        <f>Table26[[#This Row],[Товарооборот, руб]]-Table26[[#This Row],[Товарооборот в себестоимости]]</f>
        <v>207171.61999999988</v>
      </c>
      <c r="N246">
        <f t="shared" si="13"/>
        <v>17.323839661353471</v>
      </c>
      <c r="O246">
        <f t="shared" si="14"/>
        <v>1229868.9779538461</v>
      </c>
    </row>
    <row r="247" spans="1:15" x14ac:dyDescent="0.2">
      <c r="A247" s="15">
        <v>43968</v>
      </c>
      <c r="B247" s="4" t="s">
        <v>19</v>
      </c>
      <c r="C247" s="4">
        <v>11967</v>
      </c>
      <c r="D247" s="4">
        <v>1060489.5</v>
      </c>
      <c r="E247" s="4">
        <v>851805.179</v>
      </c>
      <c r="F247" s="5">
        <v>171981.49101538458</v>
      </c>
      <c r="G247" cm="1">
        <f t="array" ref="G247">INDEX(Лист2!C:C, MATCH(1, (Лист1!A249=Лист2!A:A) * (Лист1!B249=Лист2!B:B), 0))</f>
        <v>15</v>
      </c>
      <c r="H247" cm="1">
        <f t="array" ref="H247">INDEX(Лист2!D:D, MATCH(1, (Лист1!A247=Лист2!A:A) * (Лист1!B247=Лист2!B:B), 0))</f>
        <v>692</v>
      </c>
      <c r="I247" cm="1">
        <f t="array" ref="I247">INDEX(Лист2!E:E, MATCH(1, (Лист1!A247=Лист2!A:A) * (Лист1!B247=Лист2!B:B), 0))</f>
        <v>591</v>
      </c>
      <c r="J247" t="str">
        <f>Table26[[#This Row],[Дата]] &amp; _xlfn.SINGLE(Table26[Территория])</f>
        <v>43968Ростов-на-Дону</v>
      </c>
      <c r="K247">
        <f t="shared" si="12"/>
        <v>20</v>
      </c>
      <c r="L247">
        <f t="shared" si="15"/>
        <v>83.78282000761115</v>
      </c>
      <c r="M247">
        <f>Table26[[#This Row],[Товарооборот, руб]]-Table26[[#This Row],[Товарооборот в себестоимости]]</f>
        <v>208684.321</v>
      </c>
      <c r="N247">
        <f t="shared" si="13"/>
        <v>24.499066939812536</v>
      </c>
      <c r="O247">
        <f t="shared" si="14"/>
        <v>888508.00898461544</v>
      </c>
    </row>
    <row r="248" spans="1:15" x14ac:dyDescent="0.2">
      <c r="A248" s="14">
        <v>43960</v>
      </c>
      <c r="B248" s="2" t="s">
        <v>19</v>
      </c>
      <c r="C248" s="2">
        <v>12037.5</v>
      </c>
      <c r="D248" s="2">
        <v>1081216.5</v>
      </c>
      <c r="E248" s="2">
        <v>910141.15500000003</v>
      </c>
      <c r="F248" s="3">
        <v>143296.04318461538</v>
      </c>
      <c r="G248" cm="1">
        <f t="array" ref="G248">INDEX(Лист2!C:C, MATCH(1, (Лист1!A250=Лист2!A:A) * (Лист1!B250=Лист2!B:B), 0))</f>
        <v>18</v>
      </c>
      <c r="H248" cm="1">
        <f t="array" ref="H248">INDEX(Лист2!D:D, MATCH(1, (Лист1!A248=Лист2!A:A) * (Лист1!B248=Лист2!B:B), 0))</f>
        <v>623</v>
      </c>
      <c r="I248" cm="1">
        <f t="array" ref="I248">INDEX(Лист2!E:E, MATCH(1, (Лист1!A248=Лист2!A:A) * (Лист1!B248=Лист2!B:B), 0))</f>
        <v>535</v>
      </c>
      <c r="J248" t="str">
        <f>Table26[[#This Row],[Дата]] &amp; _xlfn.SINGLE(Table26[Территория])</f>
        <v>43960Ростов-на-Дону</v>
      </c>
      <c r="K248">
        <f t="shared" si="12"/>
        <v>19</v>
      </c>
      <c r="L248">
        <f t="shared" si="15"/>
        <v>86.746776137377168</v>
      </c>
      <c r="M248">
        <f>Table26[[#This Row],[Товарооборот, руб]]-Table26[[#This Row],[Товарооборот в себестоимости]]</f>
        <v>171075.34499999997</v>
      </c>
      <c r="N248">
        <f t="shared" si="13"/>
        <v>18.796572823915426</v>
      </c>
      <c r="O248">
        <f t="shared" si="14"/>
        <v>937920.45681538456</v>
      </c>
    </row>
    <row r="249" spans="1:15" x14ac:dyDescent="0.2">
      <c r="A249" s="15">
        <v>43955</v>
      </c>
      <c r="B249" s="4" t="s">
        <v>19</v>
      </c>
      <c r="C249" s="4">
        <v>7087.5</v>
      </c>
      <c r="D249" s="4">
        <v>610855.5</v>
      </c>
      <c r="E249" s="4">
        <v>541946.12800000003</v>
      </c>
      <c r="F249" s="5">
        <v>150795.58461538461</v>
      </c>
      <c r="G249" cm="1">
        <f t="array" ref="G249">INDEX(Лист2!C:C, MATCH(1, (Лист1!A251=Лист2!A:A) * (Лист1!B251=Лист2!B:B), 0))</f>
        <v>15</v>
      </c>
      <c r="H249" cm="1">
        <f t="array" ref="H249">INDEX(Лист2!D:D, MATCH(1, (Лист1!A249=Лист2!A:A) * (Лист1!B249=Лист2!B:B), 0))</f>
        <v>390</v>
      </c>
      <c r="I249" cm="1">
        <f t="array" ref="I249">INDEX(Лист2!E:E, MATCH(1, (Лист1!A249=Лист2!A:A) * (Лист1!B249=Лист2!B:B), 0))</f>
        <v>315</v>
      </c>
      <c r="J249" t="str">
        <f>Table26[[#This Row],[Дата]] &amp; _xlfn.SINGLE(Table26[Территория])</f>
        <v>43955Ростов-на-Дону</v>
      </c>
      <c r="K249">
        <f t="shared" si="12"/>
        <v>19</v>
      </c>
      <c r="L249">
        <f t="shared" si="15"/>
        <v>75.314033414549826</v>
      </c>
      <c r="M249">
        <f>Table26[[#This Row],[Товарооборот, руб]]-Table26[[#This Row],[Товарооборот в себестоимости]]</f>
        <v>68909.371999999974</v>
      </c>
      <c r="N249">
        <f t="shared" si="13"/>
        <v>12.715170095282971</v>
      </c>
      <c r="O249">
        <f t="shared" si="14"/>
        <v>460059.91538461542</v>
      </c>
    </row>
    <row r="250" spans="1:15" x14ac:dyDescent="0.2">
      <c r="A250" s="14">
        <v>43950</v>
      </c>
      <c r="B250" s="2" t="s">
        <v>20</v>
      </c>
      <c r="C250" s="2">
        <v>25816.5</v>
      </c>
      <c r="D250" s="2">
        <v>2360914.5</v>
      </c>
      <c r="E250" s="2">
        <v>1868643.6719999998</v>
      </c>
      <c r="F250" s="3">
        <v>137636.84266153845</v>
      </c>
      <c r="G250" cm="1">
        <f t="array" ref="G250">INDEX(Лист2!C:C, MATCH(1, (Лист1!A252=Лист2!A:A) * (Лист1!B252=Лист2!B:B), 0))</f>
        <v>15</v>
      </c>
      <c r="H250" cm="1">
        <f t="array" ref="H250">INDEX(Лист2!D:D, MATCH(1, (Лист1!A250=Лист2!A:A) * (Лист1!B250=Лист2!B:B), 0))</f>
        <v>1599</v>
      </c>
      <c r="I250" cm="1">
        <f t="array" ref="I250">INDEX(Лист2!E:E, MATCH(1, (Лист1!A250=Лист2!A:A) * (Лист1!B250=Лист2!B:B), 0))</f>
        <v>1450</v>
      </c>
      <c r="J250" t="str">
        <f>Table26[[#This Row],[Дата]] &amp; _xlfn.SINGLE(Table26[Территория])</f>
        <v>43950Краснодар</v>
      </c>
      <c r="K250">
        <f t="shared" si="12"/>
        <v>18</v>
      </c>
      <c r="L250">
        <f t="shared" si="15"/>
        <v>94.170189447286688</v>
      </c>
      <c r="M250">
        <f>Table26[[#This Row],[Товарооборот, руб]]-Table26[[#This Row],[Товарооборот в себестоимости]]</f>
        <v>492270.82800000021</v>
      </c>
      <c r="N250">
        <f t="shared" si="13"/>
        <v>26.343750570333469</v>
      </c>
      <c r="O250">
        <f t="shared" si="14"/>
        <v>2223277.6573384614</v>
      </c>
    </row>
    <row r="251" spans="1:15" x14ac:dyDescent="0.2">
      <c r="A251" s="15">
        <v>43953</v>
      </c>
      <c r="B251" s="4" t="s">
        <v>19</v>
      </c>
      <c r="C251" s="4">
        <v>4624.5</v>
      </c>
      <c r="D251" s="4">
        <v>433243.5</v>
      </c>
      <c r="E251" s="4">
        <v>377401.46199999994</v>
      </c>
      <c r="F251" s="5">
        <v>65936.343369230759</v>
      </c>
      <c r="G251" cm="1">
        <f t="array" ref="G251">INDEX(Лист2!C:C, MATCH(1, (Лист1!A253=Лист2!A:A) * (Лист1!B253=Лист2!B:B), 0))</f>
        <v>15</v>
      </c>
      <c r="H251" cm="1">
        <f t="array" ref="H251">INDEX(Лист2!D:D, MATCH(1, (Лист1!A251=Лист2!A:A) * (Лист1!B251=Лист2!B:B), 0))</f>
        <v>274</v>
      </c>
      <c r="I251" cm="1">
        <f t="array" ref="I251">INDEX(Лист2!E:E, MATCH(1, (Лист1!A251=Лист2!A:A) * (Лист1!B251=Лист2!B:B), 0))</f>
        <v>203</v>
      </c>
      <c r="J251" t="str">
        <f>Table26[[#This Row],[Дата]] &amp; _xlfn.SINGLE(Table26[Территория])</f>
        <v>43953Ростов-на-Дону</v>
      </c>
      <c r="K251">
        <f t="shared" si="12"/>
        <v>18</v>
      </c>
      <c r="L251">
        <f t="shared" si="15"/>
        <v>84.780765696604618</v>
      </c>
      <c r="M251">
        <f>Table26[[#This Row],[Товарооборот, руб]]-Table26[[#This Row],[Товарооборот в себестоимости]]</f>
        <v>55842.038000000059</v>
      </c>
      <c r="N251">
        <f t="shared" si="13"/>
        <v>14.796455134029149</v>
      </c>
      <c r="O251">
        <f t="shared" si="14"/>
        <v>367307.15663076926</v>
      </c>
    </row>
    <row r="252" spans="1:15" x14ac:dyDescent="0.2">
      <c r="A252" s="14">
        <v>43977</v>
      </c>
      <c r="B252" s="2" t="s">
        <v>19</v>
      </c>
      <c r="C252" s="2">
        <v>12259.5</v>
      </c>
      <c r="D252" s="2">
        <v>1152054</v>
      </c>
      <c r="E252" s="2">
        <v>906579.62099999993</v>
      </c>
      <c r="F252" s="3">
        <v>217611.18753846153</v>
      </c>
      <c r="G252" cm="1">
        <f t="array" ref="G252">INDEX(Лист2!C:C, MATCH(1, (Лист1!A254=Лист2!A:A) * (Лист1!B254=Лист2!B:B), 0))</f>
        <v>15</v>
      </c>
      <c r="H252" cm="1">
        <f t="array" ref="H252">INDEX(Лист2!D:D, MATCH(1, (Лист1!A252=Лист2!A:A) * (Лист1!B252=Лист2!B:B), 0))</f>
        <v>812</v>
      </c>
      <c r="I252" cm="1">
        <f t="array" ref="I252">INDEX(Лист2!E:E, MATCH(1, (Лист1!A252=Лист2!A:A) * (Лист1!B252=Лист2!B:B), 0))</f>
        <v>711</v>
      </c>
      <c r="J252" t="str">
        <f>Table26[[#This Row],[Дата]] &amp; _xlfn.SINGLE(Table26[Территория])</f>
        <v>43977Ростов-на-Дону</v>
      </c>
      <c r="K252">
        <f t="shared" si="12"/>
        <v>22</v>
      </c>
      <c r="L252">
        <f t="shared" si="15"/>
        <v>81.111025391304437</v>
      </c>
      <c r="M252">
        <f>Table26[[#This Row],[Товарооборот, руб]]-Table26[[#This Row],[Товарооборот в себестоимости]]</f>
        <v>245474.37900000007</v>
      </c>
      <c r="N252">
        <f t="shared" si="13"/>
        <v>27.076979596037059</v>
      </c>
      <c r="O252">
        <f t="shared" si="14"/>
        <v>934442.81246153847</v>
      </c>
    </row>
    <row r="253" spans="1:15" x14ac:dyDescent="0.2">
      <c r="A253" s="15">
        <v>43952</v>
      </c>
      <c r="B253" s="4" t="s">
        <v>19</v>
      </c>
      <c r="C253" s="4">
        <v>5446.5</v>
      </c>
      <c r="D253" s="4">
        <v>505572</v>
      </c>
      <c r="E253" s="4">
        <v>422390.908</v>
      </c>
      <c r="F253" s="5">
        <v>42729.218369230766</v>
      </c>
      <c r="G253" cm="1">
        <f t="array" ref="G253">INDEX(Лист2!C:C, MATCH(1, (Лист1!A255=Лист2!A:A) * (Лист1!B255=Лист2!B:B), 0))</f>
        <v>15</v>
      </c>
      <c r="H253" cm="1">
        <f t="array" ref="H253">INDEX(Лист2!D:D, MATCH(1, (Лист1!A253=Лист2!A:A) * (Лист1!B253=Лист2!B:B), 0))</f>
        <v>294</v>
      </c>
      <c r="I253" cm="1">
        <f t="array" ref="I253">INDEX(Лист2!E:E, MATCH(1, (Лист1!A253=Лист2!A:A) * (Лист1!B253=Лист2!B:B), 0))</f>
        <v>225</v>
      </c>
      <c r="J253" t="str">
        <f>Table26[[#This Row],[Дата]] &amp; _xlfn.SINGLE(Table26[Территория])</f>
        <v>43952Ростов-на-Дону</v>
      </c>
      <c r="K253">
        <f t="shared" si="12"/>
        <v>18</v>
      </c>
      <c r="L253">
        <f t="shared" si="15"/>
        <v>91.548341607282296</v>
      </c>
      <c r="M253">
        <f>Table26[[#This Row],[Товарооборот, руб]]-Table26[[#This Row],[Товарооборот в себестоимости]]</f>
        <v>83181.092000000004</v>
      </c>
      <c r="N253">
        <f t="shared" si="13"/>
        <v>19.692917253796573</v>
      </c>
      <c r="O253">
        <f t="shared" si="14"/>
        <v>462842.78163076926</v>
      </c>
    </row>
    <row r="254" spans="1:15" x14ac:dyDescent="0.2">
      <c r="A254" s="14">
        <v>43963</v>
      </c>
      <c r="B254" s="2" t="s">
        <v>19</v>
      </c>
      <c r="C254" s="2">
        <v>11296.5</v>
      </c>
      <c r="D254" s="2">
        <v>989632.5</v>
      </c>
      <c r="E254" s="2">
        <v>829947.41200000001</v>
      </c>
      <c r="F254" s="3">
        <v>196319.5046923077</v>
      </c>
      <c r="G254" cm="1">
        <f t="array" ref="G254">INDEX(Лист2!C:C, MATCH(1, (Лист1!A256=Лист2!A:A) * (Лист1!B256=Лист2!B:B), 0))</f>
        <v>15</v>
      </c>
      <c r="H254" cm="1">
        <f t="array" ref="H254">INDEX(Лист2!D:D, MATCH(1, (Лист1!A254=Лист2!A:A) * (Лист1!B254=Лист2!B:B), 0))</f>
        <v>624</v>
      </c>
      <c r="I254" cm="1">
        <f t="array" ref="I254">INDEX(Лист2!E:E, MATCH(1, (Лист1!A254=Лист2!A:A) * (Лист1!B254=Лист2!B:B), 0))</f>
        <v>538</v>
      </c>
      <c r="J254" t="str">
        <f>Table26[[#This Row],[Дата]] &amp; _xlfn.SINGLE(Table26[Территория])</f>
        <v>43963Ростов-на-Дону</v>
      </c>
      <c r="K254">
        <f t="shared" si="12"/>
        <v>20</v>
      </c>
      <c r="L254">
        <f t="shared" si="15"/>
        <v>80.162383036904345</v>
      </c>
      <c r="M254">
        <f>Table26[[#This Row],[Товарооборот, руб]]-Table26[[#This Row],[Товарооборот в себестоимости]]</f>
        <v>159685.08799999999</v>
      </c>
      <c r="N254">
        <f t="shared" si="13"/>
        <v>19.240386281245488</v>
      </c>
      <c r="O254">
        <f t="shared" si="14"/>
        <v>793312.99530769233</v>
      </c>
    </row>
    <row r="255" spans="1:15" x14ac:dyDescent="0.2">
      <c r="A255" s="15">
        <v>43972</v>
      </c>
      <c r="B255" s="4" t="s">
        <v>19</v>
      </c>
      <c r="C255" s="4">
        <v>12135</v>
      </c>
      <c r="D255" s="4">
        <v>1103623.5</v>
      </c>
      <c r="E255" s="4">
        <v>899589.3060000001</v>
      </c>
      <c r="F255" s="5">
        <v>184440.53076923077</v>
      </c>
      <c r="G255" cm="1">
        <f t="array" ref="G255">INDEX(Лист2!C:C, MATCH(1, (Лист1!A257=Лист2!A:A) * (Лист1!B257=Лист2!B:B), 0))</f>
        <v>15</v>
      </c>
      <c r="H255" cm="1">
        <f t="array" ref="H255">INDEX(Лист2!D:D, MATCH(1, (Лист1!A255=Лист2!A:A) * (Лист1!B255=Лист2!B:B), 0))</f>
        <v>749</v>
      </c>
      <c r="I255" cm="1">
        <f t="array" ref="I255">INDEX(Лист2!E:E, MATCH(1, (Лист1!A255=Лист2!A:A) * (Лист1!B255=Лист2!B:B), 0))</f>
        <v>652</v>
      </c>
      <c r="J255" t="str">
        <f>Table26[[#This Row],[Дата]] &amp; _xlfn.SINGLE(Table26[Территория])</f>
        <v>43972Ростов-на-Дону</v>
      </c>
      <c r="K255">
        <f t="shared" si="12"/>
        <v>21</v>
      </c>
      <c r="L255">
        <f t="shared" si="15"/>
        <v>83.287730755168695</v>
      </c>
      <c r="M255">
        <f>Table26[[#This Row],[Товарооборот, руб]]-Table26[[#This Row],[Товарооборот в себестоимости]]</f>
        <v>204034.1939999999</v>
      </c>
      <c r="N255">
        <f t="shared" si="13"/>
        <v>22.680815861099163</v>
      </c>
      <c r="O255">
        <f t="shared" si="14"/>
        <v>919182.9692307692</v>
      </c>
    </row>
    <row r="256" spans="1:15" x14ac:dyDescent="0.2">
      <c r="A256" s="14">
        <v>43971</v>
      </c>
      <c r="B256" s="2" t="s">
        <v>19</v>
      </c>
      <c r="C256" s="2">
        <v>12630</v>
      </c>
      <c r="D256" s="2">
        <v>1104858</v>
      </c>
      <c r="E256" s="2">
        <v>915994.11899999983</v>
      </c>
      <c r="F256" s="3">
        <v>161654.46923076923</v>
      </c>
      <c r="G256" cm="1">
        <f t="array" ref="G256">INDEX(Лист2!C:C, MATCH(1, (Лист1!A258=Лист2!A:A) * (Лист1!B258=Лист2!B:B), 0))</f>
        <v>18</v>
      </c>
      <c r="H256" cm="1">
        <f t="array" ref="H256">INDEX(Лист2!D:D, MATCH(1, (Лист1!A256=Лист2!A:A) * (Лист1!B256=Лист2!B:B), 0))</f>
        <v>760</v>
      </c>
      <c r="I256" cm="1">
        <f t="array" ref="I256">INDEX(Лист2!E:E, MATCH(1, (Лист1!A256=Лист2!A:A) * (Лист1!B256=Лист2!B:B), 0))</f>
        <v>664</v>
      </c>
      <c r="J256" t="str">
        <f>Table26[[#This Row],[Дата]] &amp; _xlfn.SINGLE(Table26[Территория])</f>
        <v>43971Ростов-на-Дону</v>
      </c>
      <c r="K256">
        <f t="shared" si="12"/>
        <v>21</v>
      </c>
      <c r="L256">
        <f t="shared" si="15"/>
        <v>85.368756054554595</v>
      </c>
      <c r="M256">
        <f>Table26[[#This Row],[Товарооборот, руб]]-Table26[[#This Row],[Товарооборот в себестоимости]]</f>
        <v>188863.88100000017</v>
      </c>
      <c r="N256">
        <f t="shared" si="13"/>
        <v>20.618459996903123</v>
      </c>
      <c r="O256">
        <f t="shared" si="14"/>
        <v>943203.5307692308</v>
      </c>
    </row>
    <row r="257" spans="1:15" x14ac:dyDescent="0.2">
      <c r="A257" s="15">
        <v>43956</v>
      </c>
      <c r="B257" s="4" t="s">
        <v>19</v>
      </c>
      <c r="C257" s="4">
        <v>8223</v>
      </c>
      <c r="D257" s="4">
        <v>694593</v>
      </c>
      <c r="E257" s="4">
        <v>622755.04999999993</v>
      </c>
      <c r="F257" s="5">
        <v>172368.62218461538</v>
      </c>
      <c r="G257" cm="1">
        <f t="array" ref="G257">INDEX(Лист2!C:C, MATCH(1, (Лист1!A259=Лист2!A:A) * (Лист1!B259=Лист2!B:B), 0))</f>
        <v>15</v>
      </c>
      <c r="H257" cm="1">
        <f t="array" ref="H257">INDEX(Лист2!D:D, MATCH(1, (Лист1!A257=Лист2!A:A) * (Лист1!B257=Лист2!B:B), 0))</f>
        <v>455</v>
      </c>
      <c r="I257" cm="1">
        <f t="array" ref="I257">INDEX(Лист2!E:E, MATCH(1, (Лист1!A257=Лист2!A:A) * (Лист1!B257=Лист2!B:B), 0))</f>
        <v>381</v>
      </c>
      <c r="J257" t="str">
        <f>Table26[[#This Row],[Дата]] &amp; _xlfn.SINGLE(Table26[Территория])</f>
        <v>43956Ростов-на-Дону</v>
      </c>
      <c r="K257">
        <f t="shared" si="12"/>
        <v>19</v>
      </c>
      <c r="L257">
        <f t="shared" si="15"/>
        <v>75.184226995576495</v>
      </c>
      <c r="M257">
        <f>Table26[[#This Row],[Товарооборот, руб]]-Table26[[#This Row],[Товарооборот в себестоимости]]</f>
        <v>71837.95000000007</v>
      </c>
      <c r="N257">
        <f t="shared" si="13"/>
        <v>11.535506616927487</v>
      </c>
      <c r="O257">
        <f t="shared" si="14"/>
        <v>522224.37781538465</v>
      </c>
    </row>
    <row r="258" spans="1:15" x14ac:dyDescent="0.2">
      <c r="A258" s="14">
        <v>43949</v>
      </c>
      <c r="B258" s="2" t="s">
        <v>20</v>
      </c>
      <c r="C258" s="2">
        <v>25149</v>
      </c>
      <c r="D258" s="2">
        <v>2277072</v>
      </c>
      <c r="E258" s="2">
        <v>1804070.1239999998</v>
      </c>
      <c r="F258" s="3">
        <v>125553.02143076922</v>
      </c>
      <c r="G258" cm="1">
        <f t="array" ref="G258">INDEX(Лист2!C:C, MATCH(1, (Лист1!A260=Лист2!A:A) * (Лист1!B260=Лист2!B:B), 0))</f>
        <v>17</v>
      </c>
      <c r="H258" cm="1">
        <f t="array" ref="H258">INDEX(Лист2!D:D, MATCH(1, (Лист1!A258=Лист2!A:A) * (Лист1!B258=Лист2!B:B), 0))</f>
        <v>1505</v>
      </c>
      <c r="I258" cm="1">
        <f t="array" ref="I258">INDEX(Лист2!E:E, MATCH(1, (Лист1!A258=Лист2!A:A) * (Лист1!B258=Лист2!B:B), 0))</f>
        <v>1368</v>
      </c>
      <c r="J258" t="str">
        <f>Table26[[#This Row],[Дата]] &amp; _xlfn.SINGLE(Table26[Территория])</f>
        <v>43949Краснодар</v>
      </c>
      <c r="K258">
        <f t="shared" ref="K258:K321" si="16">WEEKNUM(A258,2)</f>
        <v>18</v>
      </c>
      <c r="L258">
        <f t="shared" si="15"/>
        <v>94.486207663579847</v>
      </c>
      <c r="M258">
        <f>Table26[[#This Row],[Товарооборот, руб]]-Table26[[#This Row],[Товарооборот в себестоимости]]</f>
        <v>473001.87600000016</v>
      </c>
      <c r="N258">
        <f t="shared" ref="N258:N321" si="17">(D258 - E258) / E258 * 100</f>
        <v>26.218597032761469</v>
      </c>
      <c r="O258">
        <f t="shared" ref="O258:O321" si="18">(D258-F258)</f>
        <v>2151518.978569231</v>
      </c>
    </row>
    <row r="259" spans="1:15" x14ac:dyDescent="0.2">
      <c r="A259" s="15">
        <v>43964</v>
      </c>
      <c r="B259" s="4" t="s">
        <v>19</v>
      </c>
      <c r="C259" s="4">
        <v>10401</v>
      </c>
      <c r="D259" s="4">
        <v>949912.5</v>
      </c>
      <c r="E259" s="4">
        <v>785961.28899999999</v>
      </c>
      <c r="F259" s="5">
        <v>253438.94004615385</v>
      </c>
      <c r="G259" cm="1">
        <f t="array" ref="G259">INDEX(Лист2!C:C, MATCH(1, (Лист1!A261=Лист2!A:A) * (Лист1!B261=Лист2!B:B), 0))</f>
        <v>15</v>
      </c>
      <c r="H259" cm="1">
        <f t="array" ref="H259">INDEX(Лист2!D:D, MATCH(1, (Лист1!A259=Лист2!A:A) * (Лист1!B259=Лист2!B:B), 0))</f>
        <v>599</v>
      </c>
      <c r="I259" cm="1">
        <f t="array" ref="I259">INDEX(Лист2!E:E, MATCH(1, (Лист1!A259=Лист2!A:A) * (Лист1!B259=Лист2!B:B), 0))</f>
        <v>515</v>
      </c>
      <c r="J259" t="str">
        <f>Table26[[#This Row],[Дата]] &amp; _xlfn.SINGLE(Table26[Территория])</f>
        <v>43964Ростов-на-Дону</v>
      </c>
      <c r="K259">
        <f t="shared" si="16"/>
        <v>20</v>
      </c>
      <c r="L259">
        <f t="shared" ref="L259:L322" si="19">(D259-F259) / D259 * 100</f>
        <v>73.319759446669678</v>
      </c>
      <c r="M259">
        <f>Table26[[#This Row],[Товарооборот, руб]]-Table26[[#This Row],[Товарооборот в себестоимости]]</f>
        <v>163951.21100000001</v>
      </c>
      <c r="N259">
        <f t="shared" si="17"/>
        <v>20.859960063503841</v>
      </c>
      <c r="O259">
        <f t="shared" si="18"/>
        <v>696473.55995384615</v>
      </c>
    </row>
    <row r="260" spans="1:15" x14ac:dyDescent="0.2">
      <c r="A260" s="14">
        <v>43982</v>
      </c>
      <c r="B260" s="2" t="s">
        <v>18</v>
      </c>
      <c r="C260" s="2">
        <v>17689.5</v>
      </c>
      <c r="D260" s="2">
        <v>1592119.5</v>
      </c>
      <c r="E260" s="2">
        <v>1279369.1529999999</v>
      </c>
      <c r="F260" s="3">
        <v>119890.85384615383</v>
      </c>
      <c r="G260" cm="1">
        <f t="array" ref="G260">INDEX(Лист2!C:C, MATCH(1, (Лист1!A262=Лист2!A:A) * (Лист1!B262=Лист2!B:B), 0))</f>
        <v>17</v>
      </c>
      <c r="H260" cm="1">
        <f t="array" ref="H260">INDEX(Лист2!D:D, MATCH(1, (Лист1!A260=Лист2!A:A) * (Лист1!B260=Лист2!B:B), 0))</f>
        <v>1186</v>
      </c>
      <c r="I260" cm="1">
        <f t="array" ref="I260">INDEX(Лист2!E:E, MATCH(1, (Лист1!A260=Лист2!A:A) * (Лист1!B260=Лист2!B:B), 0))</f>
        <v>1054</v>
      </c>
      <c r="J260" t="str">
        <f>Table26[[#This Row],[Дата]] &amp; _xlfn.SINGLE(Table26[Территория])</f>
        <v>43982Пермь</v>
      </c>
      <c r="K260">
        <f t="shared" si="16"/>
        <v>22</v>
      </c>
      <c r="L260">
        <f t="shared" si="19"/>
        <v>92.469732715028385</v>
      </c>
      <c r="M260">
        <f>Table26[[#This Row],[Товарооборот, руб]]-Table26[[#This Row],[Товарооборот в себестоимости]]</f>
        <v>312750.34700000007</v>
      </c>
      <c r="N260">
        <f t="shared" si="17"/>
        <v>24.445668888188372</v>
      </c>
      <c r="O260">
        <f t="shared" si="18"/>
        <v>1472228.6461538463</v>
      </c>
    </row>
    <row r="261" spans="1:15" x14ac:dyDescent="0.2">
      <c r="A261" s="15">
        <v>43954</v>
      </c>
      <c r="B261" s="4" t="s">
        <v>19</v>
      </c>
      <c r="C261" s="4">
        <v>8127</v>
      </c>
      <c r="D261" s="4">
        <v>665302.5</v>
      </c>
      <c r="E261" s="4">
        <v>644221.49399999995</v>
      </c>
      <c r="F261" s="5">
        <v>95245.727138461531</v>
      </c>
      <c r="G261" cm="1">
        <f t="array" ref="G261">INDEX(Лист2!C:C, MATCH(1, (Лист1!A263=Лист2!A:A) * (Лист1!B263=Лист2!B:B), 0))</f>
        <v>15</v>
      </c>
      <c r="H261" cm="1">
        <f t="array" ref="H261">INDEX(Лист2!D:D, MATCH(1, (Лист1!A261=Лист2!A:A) * (Лист1!B261=Лист2!B:B), 0))</f>
        <v>455</v>
      </c>
      <c r="I261" cm="1">
        <f t="array" ref="I261">INDEX(Лист2!E:E, MATCH(1, (Лист1!A261=Лист2!A:A) * (Лист1!B261=Лист2!B:B), 0))</f>
        <v>384</v>
      </c>
      <c r="J261" t="str">
        <f>Table26[[#This Row],[Дата]] &amp; _xlfn.SINGLE(Table26[Территория])</f>
        <v>43954Ростов-на-Дону</v>
      </c>
      <c r="K261">
        <f t="shared" si="16"/>
        <v>18</v>
      </c>
      <c r="L261">
        <f t="shared" si="19"/>
        <v>85.683846500131665</v>
      </c>
      <c r="M261">
        <f>Table26[[#This Row],[Товарооборот, руб]]-Table26[[#This Row],[Товарооборот в себестоимости]]</f>
        <v>21081.006000000052</v>
      </c>
      <c r="N261">
        <f t="shared" si="17"/>
        <v>3.2723226710594751</v>
      </c>
      <c r="O261">
        <f t="shared" si="18"/>
        <v>570056.77286153845</v>
      </c>
    </row>
    <row r="262" spans="1:15" x14ac:dyDescent="0.2">
      <c r="A262" s="14">
        <v>43981</v>
      </c>
      <c r="B262" s="2" t="s">
        <v>18</v>
      </c>
      <c r="C262" s="2">
        <v>27250.5</v>
      </c>
      <c r="D262" s="2">
        <v>2457252</v>
      </c>
      <c r="E262" s="2">
        <v>1983435.05</v>
      </c>
      <c r="F262" s="3">
        <v>175066.50692307693</v>
      </c>
      <c r="G262" cm="1">
        <f t="array" ref="G262">INDEX(Лист2!C:C, MATCH(1, (Лист1!A264=Лист2!A:A) * (Лист1!B264=Лист2!B:B), 0))</f>
        <v>15</v>
      </c>
      <c r="H262" cm="1">
        <f t="array" ref="H262">INDEX(Лист2!D:D, MATCH(1, (Лист1!A262=Лист2!A:A) * (Лист1!B262=Лист2!B:B), 0))</f>
        <v>1697</v>
      </c>
      <c r="I262" cm="1">
        <f t="array" ref="I262">INDEX(Лист2!E:E, MATCH(1, (Лист1!A262=Лист2!A:A) * (Лист1!B262=Лист2!B:B), 0))</f>
        <v>1499</v>
      </c>
      <c r="J262" t="str">
        <f>Table26[[#This Row],[Дата]] &amp; _xlfn.SINGLE(Table26[Территория])</f>
        <v>43981Пермь</v>
      </c>
      <c r="K262">
        <f t="shared" si="16"/>
        <v>22</v>
      </c>
      <c r="L262">
        <f t="shared" si="19"/>
        <v>92.875516759246651</v>
      </c>
      <c r="M262">
        <f>Table26[[#This Row],[Товарооборот, руб]]-Table26[[#This Row],[Товарооборот в себестоимости]]</f>
        <v>473816.94999999995</v>
      </c>
      <c r="N262">
        <f t="shared" si="17"/>
        <v>23.88870510279628</v>
      </c>
      <c r="O262">
        <f t="shared" si="18"/>
        <v>2282185.4930769233</v>
      </c>
    </row>
    <row r="263" spans="1:15" x14ac:dyDescent="0.2">
      <c r="A263" s="15">
        <v>43957</v>
      </c>
      <c r="B263" s="4" t="s">
        <v>19</v>
      </c>
      <c r="C263" s="4">
        <v>8464.5</v>
      </c>
      <c r="D263" s="4">
        <v>739291.5</v>
      </c>
      <c r="E263" s="4">
        <v>651727.3679999999</v>
      </c>
      <c r="F263" s="5">
        <v>154318.62433846152</v>
      </c>
      <c r="G263" cm="1">
        <f t="array" ref="G263">INDEX(Лист2!C:C, MATCH(1, (Лист1!A265=Лист2!A:A) * (Лист1!B265=Лист2!B:B), 0))</f>
        <v>17</v>
      </c>
      <c r="H263" cm="1">
        <f t="array" ref="H263">INDEX(Лист2!D:D, MATCH(1, (Лист1!A263=Лист2!A:A) * (Лист1!B263=Лист2!B:B), 0))</f>
        <v>467</v>
      </c>
      <c r="I263" cm="1">
        <f t="array" ref="I263">INDEX(Лист2!E:E, MATCH(1, (Лист1!A263=Лист2!A:A) * (Лист1!B263=Лист2!B:B), 0))</f>
        <v>389</v>
      </c>
      <c r="J263" t="str">
        <f>Table26[[#This Row],[Дата]] &amp; _xlfn.SINGLE(Table26[Территория])</f>
        <v>43957Ростов-на-Дону</v>
      </c>
      <c r="K263">
        <f t="shared" si="16"/>
        <v>19</v>
      </c>
      <c r="L263">
        <f t="shared" si="19"/>
        <v>79.126146541863179</v>
      </c>
      <c r="M263">
        <f>Table26[[#This Row],[Товарооборот, руб]]-Table26[[#This Row],[Товарооборот в себестоимости]]</f>
        <v>87564.1320000001</v>
      </c>
      <c r="N263">
        <f t="shared" si="17"/>
        <v>13.435699695827431</v>
      </c>
      <c r="O263">
        <f t="shared" si="18"/>
        <v>584972.87566153845</v>
      </c>
    </row>
    <row r="264" spans="1:15" x14ac:dyDescent="0.2">
      <c r="A264" s="14">
        <v>43974</v>
      </c>
      <c r="B264" s="2" t="s">
        <v>19</v>
      </c>
      <c r="C264" s="2">
        <v>14167.5</v>
      </c>
      <c r="D264" s="2">
        <v>1315075.5</v>
      </c>
      <c r="E264" s="2">
        <v>1074904.135</v>
      </c>
      <c r="F264" s="3">
        <v>269233.34436923079</v>
      </c>
      <c r="G264" cm="1">
        <f t="array" ref="G264">INDEX(Лист2!C:C, MATCH(1, (Лист1!A266=Лист2!A:A) * (Лист1!B266=Лист2!B:B), 0))</f>
        <v>15</v>
      </c>
      <c r="H264" cm="1">
        <f t="array" ref="H264">INDEX(Лист2!D:D, MATCH(1, (Лист1!A264=Лист2!A:A) * (Лист1!B264=Лист2!B:B), 0))</f>
        <v>840</v>
      </c>
      <c r="I264" cm="1">
        <f t="array" ref="I264">INDEX(Лист2!E:E, MATCH(1, (Лист1!A264=Лист2!A:A) * (Лист1!B264=Лист2!B:B), 0))</f>
        <v>725</v>
      </c>
      <c r="J264" t="str">
        <f>Table26[[#This Row],[Дата]] &amp; _xlfn.SINGLE(Table26[Территория])</f>
        <v>43974Ростов-на-Дону</v>
      </c>
      <c r="K264">
        <f t="shared" si="16"/>
        <v>21</v>
      </c>
      <c r="L264">
        <f t="shared" si="19"/>
        <v>79.527156853790459</v>
      </c>
      <c r="M264">
        <f>Table26[[#This Row],[Товарооборот, руб]]-Table26[[#This Row],[Товарооборот в себестоимости]]</f>
        <v>240171.36499999999</v>
      </c>
      <c r="N264">
        <f t="shared" si="17"/>
        <v>22.343514847489164</v>
      </c>
      <c r="O264">
        <f t="shared" si="18"/>
        <v>1045842.1556307692</v>
      </c>
    </row>
    <row r="265" spans="1:15" x14ac:dyDescent="0.2">
      <c r="A265" s="15">
        <v>43979</v>
      </c>
      <c r="B265" s="4" t="s">
        <v>18</v>
      </c>
      <c r="C265" s="4">
        <v>16500</v>
      </c>
      <c r="D265" s="4">
        <v>1487928</v>
      </c>
      <c r="E265" s="4">
        <v>1187884.8939999999</v>
      </c>
      <c r="F265" s="5">
        <v>279400.0153846154</v>
      </c>
      <c r="G265" cm="1">
        <f t="array" ref="G265">INDEX(Лист2!C:C, MATCH(1, (Лист1!A267=Лист2!A:A) * (Лист1!B267=Лист2!B:B), 0))</f>
        <v>15</v>
      </c>
      <c r="H265" cm="1">
        <f t="array" ref="H265">INDEX(Лист2!D:D, MATCH(1, (Лист1!A265=Лист2!A:A) * (Лист1!B265=Лист2!B:B), 0))</f>
        <v>1097</v>
      </c>
      <c r="I265" cm="1">
        <f t="array" ref="I265">INDEX(Лист2!E:E, MATCH(1, (Лист1!A265=Лист2!A:A) * (Лист1!B265=Лист2!B:B), 0))</f>
        <v>968</v>
      </c>
      <c r="J265" t="str">
        <f>Table26[[#This Row],[Дата]] &amp; _xlfn.SINGLE(Table26[Территория])</f>
        <v>43979Пермь</v>
      </c>
      <c r="K265">
        <f t="shared" si="16"/>
        <v>22</v>
      </c>
      <c r="L265">
        <f t="shared" si="19"/>
        <v>81.222208642849964</v>
      </c>
      <c r="M265">
        <f>Table26[[#This Row],[Товарооборот, руб]]-Table26[[#This Row],[Товарооборот в себестоимости]]</f>
        <v>300043.10600000015</v>
      </c>
      <c r="N265">
        <f t="shared" si="17"/>
        <v>25.25860102401472</v>
      </c>
      <c r="O265">
        <f t="shared" si="18"/>
        <v>1208527.9846153846</v>
      </c>
    </row>
    <row r="266" spans="1:15" x14ac:dyDescent="0.2">
      <c r="A266" s="14">
        <v>43976</v>
      </c>
      <c r="B266" s="2" t="s">
        <v>19</v>
      </c>
      <c r="C266" s="2">
        <v>13260</v>
      </c>
      <c r="D266" s="2">
        <v>1230687</v>
      </c>
      <c r="E266" s="2">
        <v>985675.48699999996</v>
      </c>
      <c r="F266" s="3">
        <v>224353.45695384615</v>
      </c>
      <c r="G266" cm="1">
        <f t="array" ref="G266">INDEX(Лист2!C:C, MATCH(1, (Лист1!A268=Лист2!A:A) * (Лист1!B268=Лист2!B:B), 0))</f>
        <v>15</v>
      </c>
      <c r="H266" cm="1">
        <f t="array" ref="H266">INDEX(Лист2!D:D, MATCH(1, (Лист1!A266=Лист2!A:A) * (Лист1!B266=Лист2!B:B), 0))</f>
        <v>835</v>
      </c>
      <c r="I266" cm="1">
        <f t="array" ref="I266">INDEX(Лист2!E:E, MATCH(1, (Лист1!A266=Лист2!A:A) * (Лист1!B266=Лист2!B:B), 0))</f>
        <v>736</v>
      </c>
      <c r="J266" t="str">
        <f>Table26[[#This Row],[Дата]] &amp; _xlfn.SINGLE(Table26[Территория])</f>
        <v>43976Ростов-на-Дону</v>
      </c>
      <c r="K266">
        <f t="shared" si="16"/>
        <v>22</v>
      </c>
      <c r="L266">
        <f t="shared" si="19"/>
        <v>81.770063634876607</v>
      </c>
      <c r="M266">
        <f>Table26[[#This Row],[Товарооборот, руб]]-Table26[[#This Row],[Товарооборот в себестоимости]]</f>
        <v>245011.51300000004</v>
      </c>
      <c r="N266">
        <f t="shared" si="17"/>
        <v>24.857218854626954</v>
      </c>
      <c r="O266">
        <f t="shared" si="18"/>
        <v>1006333.5430461538</v>
      </c>
    </row>
    <row r="267" spans="1:15" x14ac:dyDescent="0.2">
      <c r="A267" s="15">
        <v>43951</v>
      </c>
      <c r="B267" s="4" t="s">
        <v>19</v>
      </c>
      <c r="C267" s="4">
        <v>4285.5</v>
      </c>
      <c r="D267" s="4">
        <v>404691</v>
      </c>
      <c r="E267" s="4">
        <v>333054.54800000001</v>
      </c>
      <c r="F267" s="5">
        <v>11494.630769230769</v>
      </c>
      <c r="G267" cm="1">
        <f t="array" ref="G267">INDEX(Лист2!C:C, MATCH(1, (Лист1!A269=Лист2!A:A) * (Лист1!B269=Лист2!B:B), 0))</f>
        <v>15</v>
      </c>
      <c r="H267" cm="1">
        <f t="array" ref="H267">INDEX(Лист2!D:D, MATCH(1, (Лист1!A267=Лист2!A:A) * (Лист1!B267=Лист2!B:B), 0))</f>
        <v>262</v>
      </c>
      <c r="I267" cm="1">
        <f t="array" ref="I267">INDEX(Лист2!E:E, MATCH(1, (Лист1!A267=Лист2!A:A) * (Лист1!B267=Лист2!B:B), 0))</f>
        <v>195</v>
      </c>
      <c r="J267" t="str">
        <f>Table26[[#This Row],[Дата]] &amp; _xlfn.SINGLE(Table26[Территория])</f>
        <v>43951Ростов-на-Дону</v>
      </c>
      <c r="K267">
        <f t="shared" si="16"/>
        <v>18</v>
      </c>
      <c r="L267">
        <f t="shared" si="19"/>
        <v>97.159652483195629</v>
      </c>
      <c r="M267">
        <f>Table26[[#This Row],[Товарооборот, руб]]-Table26[[#This Row],[Товарооборот в себестоимости]]</f>
        <v>71636.45199999999</v>
      </c>
      <c r="N267">
        <f t="shared" si="17"/>
        <v>21.508924718241644</v>
      </c>
      <c r="O267">
        <f t="shared" si="18"/>
        <v>393196.36923076923</v>
      </c>
    </row>
    <row r="268" spans="1:15" x14ac:dyDescent="0.2">
      <c r="A268" s="14">
        <v>43961</v>
      </c>
      <c r="B268" s="2" t="s">
        <v>19</v>
      </c>
      <c r="C268" s="2">
        <v>13440</v>
      </c>
      <c r="D268" s="2">
        <v>1198285.5</v>
      </c>
      <c r="E268" s="2">
        <v>1018063.802</v>
      </c>
      <c r="F268" s="3">
        <v>178012.59307692308</v>
      </c>
      <c r="G268" cm="1">
        <f t="array" ref="G268">INDEX(Лист2!C:C, MATCH(1, (Лист1!A270=Лист2!A:A) * (Лист1!B270=Лист2!B:B), 0))</f>
        <v>15</v>
      </c>
      <c r="H268" cm="1">
        <f t="array" ref="H268">INDEX(Лист2!D:D, MATCH(1, (Лист1!A268=Лист2!A:A) * (Лист1!B268=Лист2!B:B), 0))</f>
        <v>706</v>
      </c>
      <c r="I268" cm="1">
        <f t="array" ref="I268">INDEX(Лист2!E:E, MATCH(1, (Лист1!A268=Лист2!A:A) * (Лист1!B268=Лист2!B:B), 0))</f>
        <v>608</v>
      </c>
      <c r="J268" t="str">
        <f>Table26[[#This Row],[Дата]] &amp; _xlfn.SINGLE(Table26[Территория])</f>
        <v>43961Ростов-на-Дону</v>
      </c>
      <c r="K268">
        <f t="shared" si="16"/>
        <v>19</v>
      </c>
      <c r="L268">
        <f t="shared" si="19"/>
        <v>85.144392294079921</v>
      </c>
      <c r="M268">
        <f>Table26[[#This Row],[Товарооборот, руб]]-Table26[[#This Row],[Товарооборот в себестоимости]]</f>
        <v>180221.69799999997</v>
      </c>
      <c r="N268">
        <f t="shared" si="17"/>
        <v>17.702397202017401</v>
      </c>
      <c r="O268">
        <f t="shared" si="18"/>
        <v>1020272.906923077</v>
      </c>
    </row>
    <row r="269" spans="1:15" x14ac:dyDescent="0.2">
      <c r="A269" s="15">
        <v>43959</v>
      </c>
      <c r="B269" s="4" t="s">
        <v>19</v>
      </c>
      <c r="C269" s="4">
        <v>9058.5</v>
      </c>
      <c r="D269" s="4">
        <v>798759</v>
      </c>
      <c r="E269" s="4">
        <v>669115.93699999992</v>
      </c>
      <c r="F269" s="5">
        <v>171987.47030000002</v>
      </c>
      <c r="G269" cm="1">
        <f t="array" ref="G269">INDEX(Лист2!C:C, MATCH(1, (Лист1!A271=Лист2!A:A) * (Лист1!B271=Лист2!B:B), 0))</f>
        <v>15</v>
      </c>
      <c r="H269" cm="1">
        <f t="array" ref="H269">INDEX(Лист2!D:D, MATCH(1, (Лист1!A269=Лист2!A:A) * (Лист1!B269=Лист2!B:B), 0))</f>
        <v>492</v>
      </c>
      <c r="I269" cm="1">
        <f t="array" ref="I269">INDEX(Лист2!E:E, MATCH(1, (Лист1!A269=Лист2!A:A) * (Лист1!B269=Лист2!B:B), 0))</f>
        <v>412</v>
      </c>
      <c r="J269" t="str">
        <f>Table26[[#This Row],[Дата]] &amp; _xlfn.SINGLE(Table26[Территория])</f>
        <v>43959Ростов-на-Дону</v>
      </c>
      <c r="K269">
        <f t="shared" si="16"/>
        <v>19</v>
      </c>
      <c r="L269">
        <f t="shared" si="19"/>
        <v>78.468164953383933</v>
      </c>
      <c r="M269">
        <f>Table26[[#This Row],[Товарооборот, руб]]-Table26[[#This Row],[Товарооборот в себестоимости]]</f>
        <v>129643.06300000008</v>
      </c>
      <c r="N269">
        <f t="shared" si="17"/>
        <v>19.375276515047364</v>
      </c>
      <c r="O269">
        <f t="shared" si="18"/>
        <v>626771.52969999996</v>
      </c>
    </row>
    <row r="270" spans="1:15" x14ac:dyDescent="0.2">
      <c r="A270" s="14">
        <v>43958</v>
      </c>
      <c r="B270" s="2" t="s">
        <v>19</v>
      </c>
      <c r="C270" s="2">
        <v>8719.5</v>
      </c>
      <c r="D270" s="2">
        <v>769276.5</v>
      </c>
      <c r="E270" s="2">
        <v>654599.97699999996</v>
      </c>
      <c r="F270" s="3">
        <v>184385.1884923077</v>
      </c>
      <c r="G270" cm="1">
        <f t="array" ref="G270">INDEX(Лист2!C:C, MATCH(1, (Лист1!A272=Лист2!A:A) * (Лист1!B272=Лист2!B:B), 0))</f>
        <v>19</v>
      </c>
      <c r="H270" cm="1">
        <f t="array" ref="H270">INDEX(Лист2!D:D, MATCH(1, (Лист1!A270=Лист2!A:A) * (Лист1!B270=Лист2!B:B), 0))</f>
        <v>480</v>
      </c>
      <c r="I270" cm="1">
        <f t="array" ref="I270">INDEX(Лист2!E:E, MATCH(1, (Лист1!A270=Лист2!A:A) * (Лист1!B270=Лист2!B:B), 0))</f>
        <v>398</v>
      </c>
      <c r="J270" t="str">
        <f>Table26[[#This Row],[Дата]] &amp; _xlfn.SINGLE(Table26[Территория])</f>
        <v>43958Ростов-на-Дону</v>
      </c>
      <c r="K270">
        <f t="shared" si="16"/>
        <v>19</v>
      </c>
      <c r="L270">
        <f t="shared" si="19"/>
        <v>76.031350432216811</v>
      </c>
      <c r="M270">
        <f>Table26[[#This Row],[Товарооборот, руб]]-Table26[[#This Row],[Товарооборот в себестоимости]]</f>
        <v>114676.52300000004</v>
      </c>
      <c r="N270">
        <f t="shared" si="17"/>
        <v>17.51856508238161</v>
      </c>
      <c r="O270">
        <f t="shared" si="18"/>
        <v>584891.31150769233</v>
      </c>
    </row>
    <row r="271" spans="1:15" x14ac:dyDescent="0.2">
      <c r="A271" s="15">
        <v>43975</v>
      </c>
      <c r="B271" s="4" t="s">
        <v>19</v>
      </c>
      <c r="C271" s="4">
        <v>12666</v>
      </c>
      <c r="D271" s="4">
        <v>1184865</v>
      </c>
      <c r="E271" s="4">
        <v>953822.62099999993</v>
      </c>
      <c r="F271" s="5">
        <v>340158.78723076923</v>
      </c>
      <c r="G271" cm="1">
        <f t="array" ref="G271">INDEX(Лист2!C:C, MATCH(1, (Лист1!A273=Лист2!A:A) * (Лист1!B273=Лист2!B:B), 0))</f>
        <v>19</v>
      </c>
      <c r="H271" cm="1">
        <f t="array" ref="H271">INDEX(Лист2!D:D, MATCH(1, (Лист1!A271=Лист2!A:A) * (Лист1!B271=Лист2!B:B), 0))</f>
        <v>779</v>
      </c>
      <c r="I271" cm="1">
        <f t="array" ref="I271">INDEX(Лист2!E:E, MATCH(1, (Лист1!A271=Лист2!A:A) * (Лист1!B271=Лист2!B:B), 0))</f>
        <v>673</v>
      </c>
      <c r="J271" t="str">
        <f>Table26[[#This Row],[Дата]] &amp; _xlfn.SINGLE(Table26[Территория])</f>
        <v>43975Ростов-на-Дону</v>
      </c>
      <c r="K271">
        <f t="shared" si="16"/>
        <v>21</v>
      </c>
      <c r="L271">
        <f t="shared" si="19"/>
        <v>71.29134650523315</v>
      </c>
      <c r="M271">
        <f>Table26[[#This Row],[Товарооборот, руб]]-Table26[[#This Row],[Товарооборот в себестоимости]]</f>
        <v>231042.37900000007</v>
      </c>
      <c r="N271">
        <f t="shared" si="17"/>
        <v>24.222782508321334</v>
      </c>
      <c r="O271">
        <f t="shared" si="18"/>
        <v>844706.21276923083</v>
      </c>
    </row>
    <row r="272" spans="1:15" x14ac:dyDescent="0.2">
      <c r="A272" s="14">
        <v>43967</v>
      </c>
      <c r="B272" s="2" t="s">
        <v>20</v>
      </c>
      <c r="C272" s="2">
        <v>34563</v>
      </c>
      <c r="D272" s="2">
        <v>2922883.5</v>
      </c>
      <c r="E272" s="2">
        <v>2340316.3049999997</v>
      </c>
      <c r="F272" s="3">
        <v>109812.45384615385</v>
      </c>
      <c r="G272" cm="1">
        <f t="array" ref="G272">INDEX(Лист2!C:C, MATCH(1, (Лист1!A274=Лист2!A:A) * (Лист1!B274=Лист2!B:B), 0))</f>
        <v>19</v>
      </c>
      <c r="H272" cm="1">
        <f t="array" ref="H272">INDEX(Лист2!D:D, MATCH(1, (Лист1!A272=Лист2!A:A) * (Лист1!B272=Лист2!B:B), 0))</f>
        <v>2039</v>
      </c>
      <c r="I272" cm="1">
        <f t="array" ref="I272">INDEX(Лист2!E:E, MATCH(1, (Лист1!A272=Лист2!A:A) * (Лист1!B272=Лист2!B:B), 0))</f>
        <v>1868</v>
      </c>
      <c r="J272" t="str">
        <f>Table26[[#This Row],[Дата]] &amp; _xlfn.SINGLE(Table26[Территория])</f>
        <v>43967Краснодар</v>
      </c>
      <c r="K272">
        <f t="shared" si="16"/>
        <v>20</v>
      </c>
      <c r="L272">
        <f t="shared" si="19"/>
        <v>96.243009553882203</v>
      </c>
      <c r="M272">
        <f>Table26[[#This Row],[Товарооборот, руб]]-Table26[[#This Row],[Товарооборот в себестоимости]]</f>
        <v>582567.1950000003</v>
      </c>
      <c r="N272">
        <f t="shared" si="17"/>
        <v>24.892669155676391</v>
      </c>
      <c r="O272">
        <f t="shared" si="18"/>
        <v>2813071.0461538462</v>
      </c>
    </row>
    <row r="273" spans="1:15" x14ac:dyDescent="0.2">
      <c r="A273" s="15">
        <v>43970</v>
      </c>
      <c r="B273" s="4" t="s">
        <v>20</v>
      </c>
      <c r="C273" s="4">
        <v>28882.5</v>
      </c>
      <c r="D273" s="4">
        <v>2446530</v>
      </c>
      <c r="E273" s="4">
        <v>1956748.2629999998</v>
      </c>
      <c r="F273" s="5">
        <v>108543.03143076923</v>
      </c>
      <c r="G273" cm="1">
        <f t="array" ref="G273">INDEX(Лист2!C:C, MATCH(1, (Лист1!A275=Лист2!A:A) * (Лист1!B275=Лист2!B:B), 0))</f>
        <v>19</v>
      </c>
      <c r="H273" cm="1">
        <f t="array" ref="H273">INDEX(Лист2!D:D, MATCH(1, (Лист1!A273=Лист2!A:A) * (Лист1!B273=Лист2!B:B), 0))</f>
        <v>1831</v>
      </c>
      <c r="I273" cm="1">
        <f t="array" ref="I273">INDEX(Лист2!E:E, MATCH(1, (Лист1!A273=Лист2!A:A) * (Лист1!B273=Лист2!B:B), 0))</f>
        <v>1667</v>
      </c>
      <c r="J273" t="str">
        <f>Table26[[#This Row],[Дата]] &amp; _xlfn.SINGLE(Table26[Территория])</f>
        <v>43970Краснодар</v>
      </c>
      <c r="K273">
        <f t="shared" si="16"/>
        <v>21</v>
      </c>
      <c r="L273">
        <f t="shared" si="19"/>
        <v>95.563388495919966</v>
      </c>
      <c r="M273">
        <f>Table26[[#This Row],[Товарооборот, руб]]-Table26[[#This Row],[Товарооборот в себестоимости]]</f>
        <v>489781.7370000002</v>
      </c>
      <c r="N273">
        <f t="shared" si="17"/>
        <v>25.030390789722155</v>
      </c>
      <c r="O273">
        <f t="shared" si="18"/>
        <v>2337986.9685692308</v>
      </c>
    </row>
    <row r="274" spans="1:15" x14ac:dyDescent="0.2">
      <c r="A274" s="14">
        <v>43968</v>
      </c>
      <c r="B274" s="2" t="s">
        <v>20</v>
      </c>
      <c r="C274" s="2">
        <v>28275</v>
      </c>
      <c r="D274" s="2">
        <v>2435632.5</v>
      </c>
      <c r="E274" s="2">
        <v>1954139.7149999999</v>
      </c>
      <c r="F274" s="3">
        <v>79541.984615384616</v>
      </c>
      <c r="G274" cm="1">
        <f t="array" ref="G274">INDEX(Лист2!C:C, MATCH(1, (Лист1!A276=Лист2!A:A) * (Лист1!B276=Лист2!B:B), 0))</f>
        <v>19</v>
      </c>
      <c r="H274" cm="1">
        <f t="array" ref="H274">INDEX(Лист2!D:D, MATCH(1, (Лист1!A274=Лист2!A:A) * (Лист1!B274=Лист2!B:B), 0))</f>
        <v>1790</v>
      </c>
      <c r="I274" cm="1">
        <f t="array" ref="I274">INDEX(Лист2!E:E, MATCH(1, (Лист1!A274=Лист2!A:A) * (Лист1!B274=Лист2!B:B), 0))</f>
        <v>1633</v>
      </c>
      <c r="J274" t="str">
        <f>Table26[[#This Row],[Дата]] &amp; _xlfn.SINGLE(Table26[Территория])</f>
        <v>43968Краснодар</v>
      </c>
      <c r="K274">
        <f t="shared" si="16"/>
        <v>20</v>
      </c>
      <c r="L274">
        <f t="shared" si="19"/>
        <v>96.734237015831226</v>
      </c>
      <c r="M274">
        <f>Table26[[#This Row],[Товарооборот, руб]]-Table26[[#This Row],[Товарооборот в себестоимости]]</f>
        <v>481492.78500000015</v>
      </c>
      <c r="N274">
        <f t="shared" si="17"/>
        <v>24.639629464774487</v>
      </c>
      <c r="O274">
        <f t="shared" si="18"/>
        <v>2356090.5153846154</v>
      </c>
    </row>
    <row r="275" spans="1:15" x14ac:dyDescent="0.2">
      <c r="A275" s="15">
        <v>43960</v>
      </c>
      <c r="B275" s="4" t="s">
        <v>20</v>
      </c>
      <c r="C275" s="4">
        <v>26271</v>
      </c>
      <c r="D275" s="4">
        <v>2384937</v>
      </c>
      <c r="E275" s="4">
        <v>1880070.5110000002</v>
      </c>
      <c r="F275" s="5">
        <v>141472.14615384614</v>
      </c>
      <c r="G275" cm="1">
        <f t="array" ref="G275">INDEX(Лист2!C:C, MATCH(1, (Лист1!A277=Лист2!A:A) * (Лист1!B277=Лист2!B:B), 0))</f>
        <v>19</v>
      </c>
      <c r="H275" cm="1">
        <f t="array" ref="H275">INDEX(Лист2!D:D, MATCH(1, (Лист1!A275=Лист2!A:A) * (Лист1!B275=Лист2!B:B), 0))</f>
        <v>1542</v>
      </c>
      <c r="I275" cm="1">
        <f t="array" ref="I275">INDEX(Лист2!E:E, MATCH(1, (Лист1!A275=Лист2!A:A) * (Лист1!B275=Лист2!B:B), 0))</f>
        <v>1412</v>
      </c>
      <c r="J275" t="str">
        <f>Table26[[#This Row],[Дата]] &amp; _xlfn.SINGLE(Table26[Территория])</f>
        <v>43960Краснодар</v>
      </c>
      <c r="K275">
        <f t="shared" si="16"/>
        <v>19</v>
      </c>
      <c r="L275">
        <f t="shared" si="19"/>
        <v>94.068097138253705</v>
      </c>
      <c r="M275">
        <f>Table26[[#This Row],[Товарооборот, руб]]-Table26[[#This Row],[Товарооборот в себестоимости]]</f>
        <v>504866.48899999983</v>
      </c>
      <c r="N275">
        <f t="shared" si="17"/>
        <v>26.853593311852109</v>
      </c>
      <c r="O275">
        <f t="shared" si="18"/>
        <v>2243464.8538461537</v>
      </c>
    </row>
    <row r="276" spans="1:15" x14ac:dyDescent="0.2">
      <c r="A276" s="14">
        <v>43955</v>
      </c>
      <c r="B276" s="2" t="s">
        <v>20</v>
      </c>
      <c r="C276" s="2">
        <v>23587.5</v>
      </c>
      <c r="D276" s="2">
        <v>2155668</v>
      </c>
      <c r="E276" s="2">
        <v>1685753.1839999999</v>
      </c>
      <c r="F276" s="3">
        <v>135489.15811538461</v>
      </c>
      <c r="G276" cm="1">
        <f t="array" ref="G276">INDEX(Лист2!C:C, MATCH(1, (Лист1!A278=Лист2!A:A) * (Лист1!B278=Лист2!B:B), 0))</f>
        <v>20</v>
      </c>
      <c r="H276" cm="1">
        <f t="array" ref="H276">INDEX(Лист2!D:D, MATCH(1, (Лист1!A276=Лист2!A:A) * (Лист1!B276=Лист2!B:B), 0))</f>
        <v>1479</v>
      </c>
      <c r="I276" cm="1">
        <f t="array" ref="I276">INDEX(Лист2!E:E, MATCH(1, (Лист1!A276=Лист2!A:A) * (Лист1!B276=Лист2!B:B), 0))</f>
        <v>1346</v>
      </c>
      <c r="J276" t="str">
        <f>Table26[[#This Row],[Дата]] &amp; _xlfn.SINGLE(Table26[Территория])</f>
        <v>43955Краснодар</v>
      </c>
      <c r="K276">
        <f t="shared" si="16"/>
        <v>19</v>
      </c>
      <c r="L276">
        <f t="shared" si="19"/>
        <v>93.714748369629064</v>
      </c>
      <c r="M276">
        <f>Table26[[#This Row],[Товарооборот, руб]]-Table26[[#This Row],[Товарооборот в себестоимости]]</f>
        <v>469914.81600000011</v>
      </c>
      <c r="N276">
        <f t="shared" si="17"/>
        <v>27.875659406139974</v>
      </c>
      <c r="O276">
        <f t="shared" si="18"/>
        <v>2020178.8418846154</v>
      </c>
    </row>
    <row r="277" spans="1:15" x14ac:dyDescent="0.2">
      <c r="A277" s="15">
        <v>43953</v>
      </c>
      <c r="B277" s="4" t="s">
        <v>20</v>
      </c>
      <c r="C277" s="4">
        <v>18427.5</v>
      </c>
      <c r="D277" s="4">
        <v>1682851.5</v>
      </c>
      <c r="E277" s="4">
        <v>1337535.2989999999</v>
      </c>
      <c r="F277" s="5">
        <v>121636.08074615385</v>
      </c>
      <c r="G277" cm="1">
        <f t="array" ref="G277">INDEX(Лист2!C:C, MATCH(1, (Лист1!A279=Лист2!A:A) * (Лист1!B279=Лист2!B:B), 0))</f>
        <v>19</v>
      </c>
      <c r="H277" cm="1">
        <f t="array" ref="H277">INDEX(Лист2!D:D, MATCH(1, (Лист1!A277=Лист2!A:A) * (Лист1!B277=Лист2!B:B), 0))</f>
        <v>1206</v>
      </c>
      <c r="I277" cm="1">
        <f t="array" ref="I277">INDEX(Лист2!E:E, MATCH(1, (Лист1!A277=Лист2!A:A) * (Лист1!B277=Лист2!B:B), 0))</f>
        <v>1080</v>
      </c>
      <c r="J277" t="str">
        <f>Table26[[#This Row],[Дата]] &amp; _xlfn.SINGLE(Table26[Территория])</f>
        <v>43953Краснодар</v>
      </c>
      <c r="K277">
        <f t="shared" si="16"/>
        <v>18</v>
      </c>
      <c r="L277">
        <f t="shared" si="19"/>
        <v>92.77202529479554</v>
      </c>
      <c r="M277">
        <f>Table26[[#This Row],[Товарооборот, руб]]-Table26[[#This Row],[Товарооборот в себестоимости]]</f>
        <v>345316.20100000012</v>
      </c>
      <c r="N277">
        <f t="shared" si="17"/>
        <v>25.817352353853661</v>
      </c>
      <c r="O277">
        <f t="shared" si="18"/>
        <v>1561215.4192538462</v>
      </c>
    </row>
    <row r="278" spans="1:15" x14ac:dyDescent="0.2">
      <c r="A278" s="14">
        <v>43977</v>
      </c>
      <c r="B278" s="2" t="s">
        <v>20</v>
      </c>
      <c r="C278" s="2">
        <v>27156</v>
      </c>
      <c r="D278" s="2">
        <v>2410803</v>
      </c>
      <c r="E278" s="2">
        <v>1897998.2520000001</v>
      </c>
      <c r="F278" s="3">
        <v>96303.4</v>
      </c>
      <c r="G278" cm="1">
        <f t="array" ref="G278">INDEX(Лист2!C:C, MATCH(1, (Лист1!A280=Лист2!A:A) * (Лист1!B280=Лист2!B:B), 0))</f>
        <v>19</v>
      </c>
      <c r="H278" cm="1">
        <f t="array" ref="H278">INDEX(Лист2!D:D, MATCH(1, (Лист1!A278=Лист2!A:A) * (Лист1!B278=Лист2!B:B), 0))</f>
        <v>1814</v>
      </c>
      <c r="I278" cm="1">
        <f t="array" ref="I278">INDEX(Лист2!E:E, MATCH(1, (Лист1!A278=Лист2!A:A) * (Лист1!B278=Лист2!B:B), 0))</f>
        <v>1655</v>
      </c>
      <c r="J278" t="str">
        <f>Table26[[#This Row],[Дата]] &amp; _xlfn.SINGLE(Table26[Территория])</f>
        <v>43977Краснодар</v>
      </c>
      <c r="K278">
        <f t="shared" si="16"/>
        <v>22</v>
      </c>
      <c r="L278">
        <f t="shared" si="19"/>
        <v>96.005339299810061</v>
      </c>
      <c r="M278">
        <f>Table26[[#This Row],[Товарооборот, руб]]-Table26[[#This Row],[Товарооборот в себестоимости]]</f>
        <v>512804.74799999991</v>
      </c>
      <c r="N278">
        <f t="shared" si="17"/>
        <v>27.018188634243266</v>
      </c>
      <c r="O278">
        <f t="shared" si="18"/>
        <v>2314499.6</v>
      </c>
    </row>
    <row r="279" spans="1:15" x14ac:dyDescent="0.2">
      <c r="A279" s="15">
        <v>43952</v>
      </c>
      <c r="B279" s="4" t="s">
        <v>20</v>
      </c>
      <c r="C279" s="4">
        <v>35190</v>
      </c>
      <c r="D279" s="4">
        <v>3168510</v>
      </c>
      <c r="E279" s="4">
        <v>2533138.7200000002</v>
      </c>
      <c r="F279" s="5">
        <v>102615.49999999999</v>
      </c>
      <c r="G279" cm="1">
        <f t="array" ref="G279">INDEX(Лист2!C:C, MATCH(1, (Лист1!A281=Лист2!A:A) * (Лист1!B281=Лист2!B:B), 0))</f>
        <v>19</v>
      </c>
      <c r="H279" cm="1">
        <f t="array" ref="H279">INDEX(Лист2!D:D, MATCH(1, (Лист1!A279=Лист2!A:A) * (Лист1!B279=Лист2!B:B), 0))</f>
        <v>1987</v>
      </c>
      <c r="I279" cm="1">
        <f t="array" ref="I279">INDEX(Лист2!E:E, MATCH(1, (Лист1!A279=Лист2!A:A) * (Лист1!B279=Лист2!B:B), 0))</f>
        <v>1791</v>
      </c>
      <c r="J279" t="str">
        <f>Table26[[#This Row],[Дата]] &amp; _xlfn.SINGLE(Table26[Территория])</f>
        <v>43952Краснодар</v>
      </c>
      <c r="K279">
        <f t="shared" si="16"/>
        <v>18</v>
      </c>
      <c r="L279">
        <f t="shared" si="19"/>
        <v>96.761395734903786</v>
      </c>
      <c r="M279">
        <f>Table26[[#This Row],[Товарооборот, руб]]-Table26[[#This Row],[Товарооборот в себестоимости]]</f>
        <v>635371.2799999998</v>
      </c>
      <c r="N279">
        <f t="shared" si="17"/>
        <v>25.082372117386438</v>
      </c>
      <c r="O279">
        <f t="shared" si="18"/>
        <v>3065894.5</v>
      </c>
    </row>
    <row r="280" spans="1:15" x14ac:dyDescent="0.2">
      <c r="A280" s="14">
        <v>43963</v>
      </c>
      <c r="B280" s="2" t="s">
        <v>20</v>
      </c>
      <c r="C280" s="2">
        <v>25483.5</v>
      </c>
      <c r="D280" s="2">
        <v>2243160</v>
      </c>
      <c r="E280" s="2">
        <v>1757185.7729999998</v>
      </c>
      <c r="F280" s="3">
        <v>114933.59230769231</v>
      </c>
      <c r="G280" cm="1">
        <f t="array" ref="G280">INDEX(Лист2!C:C, MATCH(1, (Лист1!A282=Лист2!A:A) * (Лист1!B282=Лист2!B:B), 0))</f>
        <v>19</v>
      </c>
      <c r="H280" cm="1">
        <f t="array" ref="H280">INDEX(Лист2!D:D, MATCH(1, (Лист1!A280=Лист2!A:A) * (Лист1!B280=Лист2!B:B), 0))</f>
        <v>1598</v>
      </c>
      <c r="I280" cm="1">
        <f t="array" ref="I280">INDEX(Лист2!E:E, MATCH(1, (Лист1!A280=Лист2!A:A) * (Лист1!B280=Лист2!B:B), 0))</f>
        <v>1454</v>
      </c>
      <c r="J280" t="str">
        <f>Table26[[#This Row],[Дата]] &amp; _xlfn.SINGLE(Table26[Территория])</f>
        <v>43963Краснодар</v>
      </c>
      <c r="K280">
        <f t="shared" si="16"/>
        <v>20</v>
      </c>
      <c r="L280">
        <f t="shared" si="19"/>
        <v>94.876264185002739</v>
      </c>
      <c r="M280">
        <f>Table26[[#This Row],[Товарооборот, руб]]-Table26[[#This Row],[Товарооборот в себестоимости]]</f>
        <v>485974.22700000019</v>
      </c>
      <c r="N280">
        <f t="shared" si="17"/>
        <v>27.656394358936133</v>
      </c>
      <c r="O280">
        <f t="shared" si="18"/>
        <v>2128226.4076923076</v>
      </c>
    </row>
    <row r="281" spans="1:15" x14ac:dyDescent="0.2">
      <c r="A281" s="15">
        <v>43972</v>
      </c>
      <c r="B281" s="4" t="s">
        <v>20</v>
      </c>
      <c r="C281" s="4">
        <v>25362</v>
      </c>
      <c r="D281" s="4">
        <v>2198935.5</v>
      </c>
      <c r="E281" s="4">
        <v>1755958.3049999999</v>
      </c>
      <c r="F281" s="5">
        <v>102833.37792307691</v>
      </c>
      <c r="G281" cm="1">
        <f t="array" ref="G281">INDEX(Лист2!C:C, MATCH(1, (Лист1!A283=Лист2!A:A) * (Лист1!B283=Лист2!B:B), 0))</f>
        <v>19</v>
      </c>
      <c r="H281" cm="1">
        <f t="array" ref="H281">INDEX(Лист2!D:D, MATCH(1, (Лист1!A281=Лист2!A:A) * (Лист1!B281=Лист2!B:B), 0))</f>
        <v>1650</v>
      </c>
      <c r="I281" cm="1">
        <f t="array" ref="I281">INDEX(Лист2!E:E, MATCH(1, (Лист1!A281=Лист2!A:A) * (Лист1!B281=Лист2!B:B), 0))</f>
        <v>1505</v>
      </c>
      <c r="J281" t="str">
        <f>Table26[[#This Row],[Дата]] &amp; _xlfn.SINGLE(Table26[Территория])</f>
        <v>43972Краснодар</v>
      </c>
      <c r="K281">
        <f t="shared" si="16"/>
        <v>21</v>
      </c>
      <c r="L281">
        <f t="shared" si="19"/>
        <v>95.323492757151044</v>
      </c>
      <c r="M281">
        <f>Table26[[#This Row],[Товарооборот, руб]]-Table26[[#This Row],[Товарооборот в себестоимости]]</f>
        <v>442977.19500000007</v>
      </c>
      <c r="N281">
        <f t="shared" si="17"/>
        <v>25.227090742339698</v>
      </c>
      <c r="O281">
        <f t="shared" si="18"/>
        <v>2096102.122076923</v>
      </c>
    </row>
    <row r="282" spans="1:15" x14ac:dyDescent="0.2">
      <c r="A282" s="14">
        <v>43971</v>
      </c>
      <c r="B282" s="2" t="s">
        <v>20</v>
      </c>
      <c r="C282" s="2">
        <v>28849.5</v>
      </c>
      <c r="D282" s="2">
        <v>2520759</v>
      </c>
      <c r="E282" s="2">
        <v>2010739.0729999999</v>
      </c>
      <c r="F282" s="3">
        <v>106300.0107076923</v>
      </c>
      <c r="G282" cm="1">
        <f t="array" ref="G282">INDEX(Лист2!C:C, MATCH(1, (Лист1!A284=Лист2!A:A) * (Лист1!B284=Лист2!B:B), 0))</f>
        <v>19</v>
      </c>
      <c r="H282" cm="1">
        <f t="array" ref="H282">INDEX(Лист2!D:D, MATCH(1, (Лист1!A282=Лист2!A:A) * (Лист1!B282=Лист2!B:B), 0))</f>
        <v>1823</v>
      </c>
      <c r="I282" cm="1">
        <f t="array" ref="I282">INDEX(Лист2!E:E, MATCH(1, (Лист1!A282=Лист2!A:A) * (Лист1!B282=Лист2!B:B), 0))</f>
        <v>1678</v>
      </c>
      <c r="J282" t="str">
        <f>Table26[[#This Row],[Дата]] &amp; _xlfn.SINGLE(Table26[Территория])</f>
        <v>43971Краснодар</v>
      </c>
      <c r="K282">
        <f t="shared" si="16"/>
        <v>21</v>
      </c>
      <c r="L282">
        <f t="shared" si="19"/>
        <v>95.783015722340281</v>
      </c>
      <c r="M282">
        <f>Table26[[#This Row],[Товарооборот, руб]]-Table26[[#This Row],[Товарооборот в себестоимости]]</f>
        <v>510019.92700000014</v>
      </c>
      <c r="N282">
        <f t="shared" si="17"/>
        <v>25.364799135228232</v>
      </c>
      <c r="O282">
        <f t="shared" si="18"/>
        <v>2414458.9892923078</v>
      </c>
    </row>
    <row r="283" spans="1:15" x14ac:dyDescent="0.2">
      <c r="A283" s="15">
        <v>43956</v>
      </c>
      <c r="B283" s="4" t="s">
        <v>20</v>
      </c>
      <c r="C283" s="4">
        <v>26367</v>
      </c>
      <c r="D283" s="4">
        <v>2380333.5</v>
      </c>
      <c r="E283" s="4">
        <v>1873451.2719999999</v>
      </c>
      <c r="F283" s="5">
        <v>149632.49369999999</v>
      </c>
      <c r="G283" cm="1">
        <f t="array" ref="G283">INDEX(Лист2!C:C, MATCH(1, (Лист1!A285=Лист2!A:A) * (Лист1!B285=Лист2!B:B), 0))</f>
        <v>16</v>
      </c>
      <c r="H283" cm="1">
        <f t="array" ref="H283">INDEX(Лист2!D:D, MATCH(1, (Лист1!A283=Лист2!A:A) * (Лист1!B283=Лист2!B:B), 0))</f>
        <v>1622</v>
      </c>
      <c r="I283" cm="1">
        <f t="array" ref="I283">INDEX(Лист2!E:E, MATCH(1, (Лист1!A283=Лист2!A:A) * (Лист1!B283=Лист2!B:B), 0))</f>
        <v>1482</v>
      </c>
      <c r="J283" t="str">
        <f>Table26[[#This Row],[Дата]] &amp; _xlfn.SINGLE(Table26[Территория])</f>
        <v>43956Краснодар</v>
      </c>
      <c r="K283">
        <f t="shared" si="16"/>
        <v>19</v>
      </c>
      <c r="L283">
        <f t="shared" si="19"/>
        <v>93.713801292970075</v>
      </c>
      <c r="M283">
        <f>Table26[[#This Row],[Товарооборот, руб]]-Table26[[#This Row],[Товарооборот в себестоимости]]</f>
        <v>506882.22800000012</v>
      </c>
      <c r="N283">
        <f t="shared" si="17"/>
        <v>27.056066820402474</v>
      </c>
      <c r="O283">
        <f t="shared" si="18"/>
        <v>2230701.0063</v>
      </c>
    </row>
    <row r="284" spans="1:15" x14ac:dyDescent="0.2">
      <c r="A284" s="14">
        <v>43964</v>
      </c>
      <c r="B284" s="2" t="s">
        <v>20</v>
      </c>
      <c r="C284" s="2">
        <v>25539</v>
      </c>
      <c r="D284" s="2">
        <v>2263651.5</v>
      </c>
      <c r="E284" s="2">
        <v>1783039.3049999997</v>
      </c>
      <c r="F284" s="3">
        <v>139331.31929230769</v>
      </c>
      <c r="G284" cm="1">
        <f t="array" ref="G284">INDEX(Лист2!C:C, MATCH(1, (Лист1!A286=Лист2!A:A) * (Лист1!B286=Лист2!B:B), 0))</f>
        <v>19</v>
      </c>
      <c r="H284" cm="1">
        <f t="array" ref="H284">INDEX(Лист2!D:D, MATCH(1, (Лист1!A284=Лист2!A:A) * (Лист1!B284=Лист2!B:B), 0))</f>
        <v>1605</v>
      </c>
      <c r="I284" cm="1">
        <f t="array" ref="I284">INDEX(Лист2!E:E, MATCH(1, (Лист1!A284=Лист2!A:A) * (Лист1!B284=Лист2!B:B), 0))</f>
        <v>1447</v>
      </c>
      <c r="J284" t="str">
        <f>Table26[[#This Row],[Дата]] &amp; _xlfn.SINGLE(Table26[Территория])</f>
        <v>43964Краснодар</v>
      </c>
      <c r="K284">
        <f t="shared" si="16"/>
        <v>20</v>
      </c>
      <c r="L284">
        <f t="shared" si="19"/>
        <v>93.844842313743612</v>
      </c>
      <c r="M284">
        <f>Table26[[#This Row],[Товарооборот, руб]]-Table26[[#This Row],[Товарооборот в себестоимости]]</f>
        <v>480612.1950000003</v>
      </c>
      <c r="N284">
        <f t="shared" si="17"/>
        <v>26.954660710634215</v>
      </c>
      <c r="O284">
        <f t="shared" si="18"/>
        <v>2124320.1807076922</v>
      </c>
    </row>
    <row r="285" spans="1:15" x14ac:dyDescent="0.2">
      <c r="A285" s="15">
        <v>43982</v>
      </c>
      <c r="B285" s="4" t="s">
        <v>19</v>
      </c>
      <c r="C285" s="4">
        <v>14808</v>
      </c>
      <c r="D285" s="4">
        <v>1336789.5</v>
      </c>
      <c r="E285" s="4">
        <v>1084824.9949999999</v>
      </c>
      <c r="F285" s="5">
        <v>167974.06755384614</v>
      </c>
      <c r="G285" cm="1">
        <f t="array" ref="G285">INDEX(Лист2!C:C, MATCH(1, (Лист1!A287=Лист2!A:A) * (Лист1!B287=Лист2!B:B), 0))</f>
        <v>16</v>
      </c>
      <c r="H285" cm="1">
        <f t="array" ref="H285">INDEX(Лист2!D:D, MATCH(1, (Лист1!A285=Лист2!A:A) * (Лист1!B285=Лист2!B:B), 0))</f>
        <v>917</v>
      </c>
      <c r="I285" cm="1">
        <f t="array" ref="I285">INDEX(Лист2!E:E, MATCH(1, (Лист1!A285=Лист2!A:A) * (Лист1!B285=Лист2!B:B), 0))</f>
        <v>802</v>
      </c>
      <c r="J285" t="str">
        <f>Table26[[#This Row],[Дата]] &amp; _xlfn.SINGLE(Table26[Территория])</f>
        <v>43982Ростов-на-Дону</v>
      </c>
      <c r="K285">
        <f t="shared" si="16"/>
        <v>22</v>
      </c>
      <c r="L285">
        <f t="shared" si="19"/>
        <v>87.434516238057952</v>
      </c>
      <c r="M285">
        <f>Table26[[#This Row],[Товарооборот, руб]]-Table26[[#This Row],[Товарооборот в себестоимости]]</f>
        <v>251964.50500000012</v>
      </c>
      <c r="N285">
        <f t="shared" si="17"/>
        <v>23.226281304478992</v>
      </c>
      <c r="O285">
        <f t="shared" si="18"/>
        <v>1168815.4324461538</v>
      </c>
    </row>
    <row r="286" spans="1:15" x14ac:dyDescent="0.2">
      <c r="A286" s="14">
        <v>43954</v>
      </c>
      <c r="B286" s="2" t="s">
        <v>20</v>
      </c>
      <c r="C286" s="2">
        <v>21343.5</v>
      </c>
      <c r="D286" s="2">
        <v>1906557</v>
      </c>
      <c r="E286" s="2">
        <v>1485927.8739999998</v>
      </c>
      <c r="F286" s="3">
        <v>100092.68052307691</v>
      </c>
      <c r="G286" cm="1">
        <f t="array" ref="G286">INDEX(Лист2!C:C, MATCH(1, (Лист1!A288=Лист2!A:A) * (Лист1!B288=Лист2!B:B), 0))</f>
        <v>19</v>
      </c>
      <c r="H286" cm="1">
        <f t="array" ref="H286">INDEX(Лист2!D:D, MATCH(1, (Лист1!A286=Лист2!A:A) * (Лист1!B286=Лист2!B:B), 0))</f>
        <v>1314</v>
      </c>
      <c r="I286" cm="1">
        <f t="array" ref="I286">INDEX(Лист2!E:E, MATCH(1, (Лист1!A286=Лист2!A:A) * (Лист1!B286=Лист2!B:B), 0))</f>
        <v>1192</v>
      </c>
      <c r="J286" t="str">
        <f>Table26[[#This Row],[Дата]] &amp; _xlfn.SINGLE(Table26[Территория])</f>
        <v>43954Краснодар</v>
      </c>
      <c r="K286">
        <f t="shared" si="16"/>
        <v>18</v>
      </c>
      <c r="L286">
        <f t="shared" si="19"/>
        <v>94.750081926578801</v>
      </c>
      <c r="M286">
        <f>Table26[[#This Row],[Товарооборот, руб]]-Table26[[#This Row],[Товарооборот в себестоимости]]</f>
        <v>420629.12600000016</v>
      </c>
      <c r="N286">
        <f t="shared" si="17"/>
        <v>28.30750626325489</v>
      </c>
      <c r="O286">
        <f t="shared" si="18"/>
        <v>1806464.319476923</v>
      </c>
    </row>
    <row r="287" spans="1:15" x14ac:dyDescent="0.2">
      <c r="A287" s="15">
        <v>43981</v>
      </c>
      <c r="B287" s="4" t="s">
        <v>19</v>
      </c>
      <c r="C287" s="4">
        <v>17946</v>
      </c>
      <c r="D287" s="4">
        <v>1609090.5</v>
      </c>
      <c r="E287" s="4">
        <v>1298844.2</v>
      </c>
      <c r="F287" s="5">
        <v>137945.5276</v>
      </c>
      <c r="G287" cm="1">
        <f t="array" ref="G287">INDEX(Лист2!C:C, MATCH(1, (Лист1!A289=Лист2!A:A) * (Лист1!B289=Лист2!B:B), 0))</f>
        <v>19</v>
      </c>
      <c r="H287" cm="1">
        <f t="array" ref="H287">INDEX(Лист2!D:D, MATCH(1, (Лист1!A287=Лист2!A:A) * (Лист1!B287=Лист2!B:B), 0))</f>
        <v>1048</v>
      </c>
      <c r="I287" cm="1">
        <f t="array" ref="I287">INDEX(Лист2!E:E, MATCH(1, (Лист1!A287=Лист2!A:A) * (Лист1!B287=Лист2!B:B), 0))</f>
        <v>918</v>
      </c>
      <c r="J287" t="str">
        <f>Table26[[#This Row],[Дата]] &amp; _xlfn.SINGLE(Table26[Территория])</f>
        <v>43981Ростов-на-Дону</v>
      </c>
      <c r="K287">
        <f t="shared" si="16"/>
        <v>22</v>
      </c>
      <c r="L287">
        <f t="shared" si="19"/>
        <v>91.427111924406987</v>
      </c>
      <c r="M287">
        <f>Table26[[#This Row],[Товарооборот, руб]]-Table26[[#This Row],[Товарооборот в себестоимости]]</f>
        <v>310246.30000000005</v>
      </c>
      <c r="N287">
        <f t="shared" si="17"/>
        <v>23.886336790817563</v>
      </c>
      <c r="O287">
        <f t="shared" si="18"/>
        <v>1471144.9724000001</v>
      </c>
    </row>
    <row r="288" spans="1:15" x14ac:dyDescent="0.2">
      <c r="A288" s="14">
        <v>43957</v>
      </c>
      <c r="B288" s="2" t="s">
        <v>20</v>
      </c>
      <c r="C288" s="2">
        <v>24337.5</v>
      </c>
      <c r="D288" s="2">
        <v>2159350.5</v>
      </c>
      <c r="E288" s="2">
        <v>1715939.5399999998</v>
      </c>
      <c r="F288" s="3">
        <v>115138.50836153845</v>
      </c>
      <c r="G288" cm="1">
        <f t="array" ref="G288">INDEX(Лист2!C:C, MATCH(1, (Лист1!A290=Лист2!A:A) * (Лист1!B290=Лист2!B:B), 0))</f>
        <v>16</v>
      </c>
      <c r="H288" cm="1">
        <f t="array" ref="H288">INDEX(Лист2!D:D, MATCH(1, (Лист1!A288=Лист2!A:A) * (Лист1!B288=Лист2!B:B), 0))</f>
        <v>1509</v>
      </c>
      <c r="I288" cm="1">
        <f t="array" ref="I288">INDEX(Лист2!E:E, MATCH(1, (Лист1!A288=Лист2!A:A) * (Лист1!B288=Лист2!B:B), 0))</f>
        <v>1374</v>
      </c>
      <c r="J288" t="str">
        <f>Table26[[#This Row],[Дата]] &amp; _xlfn.SINGLE(Table26[Территория])</f>
        <v>43957Краснодар</v>
      </c>
      <c r="K288">
        <f t="shared" si="16"/>
        <v>19</v>
      </c>
      <c r="L288">
        <f t="shared" si="19"/>
        <v>94.667910171992062</v>
      </c>
      <c r="M288">
        <f>Table26[[#This Row],[Товарооборот, руб]]-Table26[[#This Row],[Товарооборот в себестоимости]]</f>
        <v>443410.9600000002</v>
      </c>
      <c r="N288">
        <f t="shared" si="17"/>
        <v>25.840709982124444</v>
      </c>
      <c r="O288">
        <f t="shared" si="18"/>
        <v>2044211.9916384616</v>
      </c>
    </row>
    <row r="289" spans="1:15" x14ac:dyDescent="0.2">
      <c r="A289" s="15">
        <v>43974</v>
      </c>
      <c r="B289" s="4" t="s">
        <v>20</v>
      </c>
      <c r="C289" s="4">
        <v>36997.5</v>
      </c>
      <c r="D289" s="4">
        <v>3089140.5</v>
      </c>
      <c r="E289" s="4">
        <v>2533823.1740000001</v>
      </c>
      <c r="F289" s="5">
        <v>109891.53846153845</v>
      </c>
      <c r="G289" cm="1">
        <f t="array" ref="G289">INDEX(Лист2!C:C, MATCH(1, (Лист1!A291=Лист2!A:A) * (Лист1!B291=Лист2!B:B), 0))</f>
        <v>20</v>
      </c>
      <c r="H289" cm="1">
        <f t="array" ref="H289">INDEX(Лист2!D:D, MATCH(1, (Лист1!A289=Лист2!A:A) * (Лист1!B289=Лист2!B:B), 0))</f>
        <v>2195</v>
      </c>
      <c r="I289" cm="1">
        <f t="array" ref="I289">INDEX(Лист2!E:E, MATCH(1, (Лист1!A289=Лист2!A:A) * (Лист1!B289=Лист2!B:B), 0))</f>
        <v>1999</v>
      </c>
      <c r="J289" t="str">
        <f>Table26[[#This Row],[Дата]] &amp; _xlfn.SINGLE(Table26[Территория])</f>
        <v>43974Краснодар</v>
      </c>
      <c r="K289">
        <f t="shared" si="16"/>
        <v>21</v>
      </c>
      <c r="L289">
        <f t="shared" si="19"/>
        <v>96.442650036101028</v>
      </c>
      <c r="M289">
        <f>Table26[[#This Row],[Товарооборот, руб]]-Table26[[#This Row],[Товарооборот в себестоимости]]</f>
        <v>555317.32599999988</v>
      </c>
      <c r="N289">
        <f t="shared" si="17"/>
        <v>21.916183090367454</v>
      </c>
      <c r="O289">
        <f t="shared" si="18"/>
        <v>2979248.9615384615</v>
      </c>
    </row>
    <row r="290" spans="1:15" x14ac:dyDescent="0.2">
      <c r="A290" s="14">
        <v>43979</v>
      </c>
      <c r="B290" s="2" t="s">
        <v>19</v>
      </c>
      <c r="C290" s="2">
        <v>13864.5</v>
      </c>
      <c r="D290" s="2">
        <v>1239747</v>
      </c>
      <c r="E290" s="2">
        <v>995597.5199999999</v>
      </c>
      <c r="F290" s="3">
        <v>216733.44615384613</v>
      </c>
      <c r="G290" cm="1">
        <f t="array" ref="G290">INDEX(Лист2!C:C, MATCH(1, (Лист1!A292=Лист2!A:A) * (Лист1!B292=Лист2!B:B), 0))</f>
        <v>19</v>
      </c>
      <c r="H290" cm="1">
        <f t="array" ref="H290">INDEX(Лист2!D:D, MATCH(1, (Лист1!A290=Лист2!A:A) * (Лист1!B290=Лист2!B:B), 0))</f>
        <v>876</v>
      </c>
      <c r="I290" cm="1">
        <f t="array" ref="I290">INDEX(Лист2!E:E, MATCH(1, (Лист1!A290=Лист2!A:A) * (Лист1!B290=Лист2!B:B), 0))</f>
        <v>762</v>
      </c>
      <c r="J290" t="str">
        <f>Table26[[#This Row],[Дата]] &amp; _xlfn.SINGLE(Table26[Территория])</f>
        <v>43979Ростов-на-Дону</v>
      </c>
      <c r="K290">
        <f t="shared" si="16"/>
        <v>22</v>
      </c>
      <c r="L290">
        <f t="shared" si="19"/>
        <v>82.517929371569679</v>
      </c>
      <c r="M290">
        <f>Table26[[#This Row],[Товарооборот, руб]]-Table26[[#This Row],[Товарооборот в себестоимости]]</f>
        <v>244149.4800000001</v>
      </c>
      <c r="N290">
        <f t="shared" si="17"/>
        <v>24.522909619140083</v>
      </c>
      <c r="O290">
        <f t="shared" si="18"/>
        <v>1023013.5538461539</v>
      </c>
    </row>
    <row r="291" spans="1:15" x14ac:dyDescent="0.2">
      <c r="A291" s="15">
        <v>43976</v>
      </c>
      <c r="B291" s="4" t="s">
        <v>20</v>
      </c>
      <c r="C291" s="4">
        <v>28494</v>
      </c>
      <c r="D291" s="4">
        <v>2512803</v>
      </c>
      <c r="E291" s="4">
        <v>1972327.267</v>
      </c>
      <c r="F291" s="5">
        <v>174025.3846153846</v>
      </c>
      <c r="G291" cm="1">
        <f t="array" ref="G291">INDEX(Лист2!C:C, MATCH(1, (Лист1!A293=Лист2!A:A) * (Лист1!B293=Лист2!B:B), 0))</f>
        <v>19</v>
      </c>
      <c r="H291" cm="1">
        <f t="array" ref="H291">INDEX(Лист2!D:D, MATCH(1, (Лист1!A291=Лист2!A:A) * (Лист1!B291=Лист2!B:B), 0))</f>
        <v>1899</v>
      </c>
      <c r="I291" cm="1">
        <f t="array" ref="I291">INDEX(Лист2!E:E, MATCH(1, (Лист1!A291=Лист2!A:A) * (Лист1!B291=Лист2!B:B), 0))</f>
        <v>1738</v>
      </c>
      <c r="J291" t="str">
        <f>Table26[[#This Row],[Дата]] &amp; _xlfn.SINGLE(Table26[Территория])</f>
        <v>43976Краснодар</v>
      </c>
      <c r="K291">
        <f t="shared" si="16"/>
        <v>22</v>
      </c>
      <c r="L291">
        <f t="shared" si="19"/>
        <v>93.074451733168715</v>
      </c>
      <c r="M291">
        <f>Table26[[#This Row],[Товарооборот, руб]]-Table26[[#This Row],[Товарооборот в себестоимости]]</f>
        <v>540475.73300000001</v>
      </c>
      <c r="N291">
        <f t="shared" si="17"/>
        <v>27.402943823926762</v>
      </c>
      <c r="O291">
        <f t="shared" si="18"/>
        <v>2338777.6153846155</v>
      </c>
    </row>
    <row r="292" spans="1:15" x14ac:dyDescent="0.2">
      <c r="A292" s="14">
        <v>43951</v>
      </c>
      <c r="B292" s="2" t="s">
        <v>20</v>
      </c>
      <c r="C292" s="2">
        <v>27883.5</v>
      </c>
      <c r="D292" s="2">
        <v>2560080</v>
      </c>
      <c r="E292" s="2">
        <v>2016381.645</v>
      </c>
      <c r="F292" s="3">
        <v>41912.707692307689</v>
      </c>
      <c r="G292" cm="1">
        <f t="array" ref="G292">INDEX(Лист2!C:C, MATCH(1, (Лист1!A294=Лист2!A:A) * (Лист1!B294=Лист2!B:B), 0))</f>
        <v>19</v>
      </c>
      <c r="H292" cm="1">
        <f t="array" ref="H292">INDEX(Лист2!D:D, MATCH(1, (Лист1!A292=Лист2!A:A) * (Лист1!B292=Лист2!B:B), 0))</f>
        <v>1662</v>
      </c>
      <c r="I292" cm="1">
        <f t="array" ref="I292">INDEX(Лист2!E:E, MATCH(1, (Лист1!A292=Лист2!A:A) * (Лист1!B292=Лист2!B:B), 0))</f>
        <v>1506</v>
      </c>
      <c r="J292" t="str">
        <f>Table26[[#This Row],[Дата]] &amp; _xlfn.SINGLE(Table26[Территория])</f>
        <v>43951Краснодар</v>
      </c>
      <c r="K292">
        <f t="shared" si="16"/>
        <v>18</v>
      </c>
      <c r="L292">
        <f t="shared" si="19"/>
        <v>98.362836017143678</v>
      </c>
      <c r="M292">
        <f>Table26[[#This Row],[Товарооборот, руб]]-Table26[[#This Row],[Товарооборот в себестоимости]]</f>
        <v>543698.35499999998</v>
      </c>
      <c r="N292">
        <f t="shared" si="17"/>
        <v>26.964059921305221</v>
      </c>
      <c r="O292">
        <f t="shared" si="18"/>
        <v>2518167.2923076921</v>
      </c>
    </row>
    <row r="293" spans="1:15" x14ac:dyDescent="0.2">
      <c r="A293" s="15">
        <v>43961</v>
      </c>
      <c r="B293" s="4" t="s">
        <v>20</v>
      </c>
      <c r="C293" s="4">
        <v>31224</v>
      </c>
      <c r="D293" s="4">
        <v>2767270.5</v>
      </c>
      <c r="E293" s="4">
        <v>2174380.5969999996</v>
      </c>
      <c r="F293" s="5">
        <v>80170.980907692297</v>
      </c>
      <c r="G293" cm="1">
        <f t="array" ref="G293">INDEX(Лист2!C:C, MATCH(1, (Лист1!A295=Лист2!A:A) * (Лист1!B295=Лист2!B:B), 0))</f>
        <v>19</v>
      </c>
      <c r="H293" cm="1">
        <f t="array" ref="H293">INDEX(Лист2!D:D, MATCH(1, (Лист1!A293=Лист2!A:A) * (Лист1!B293=Лист2!B:B), 0))</f>
        <v>1836</v>
      </c>
      <c r="I293" cm="1">
        <f t="array" ref="I293">INDEX(Лист2!E:E, MATCH(1, (Лист1!A293=Лист2!A:A) * (Лист1!B293=Лист2!B:B), 0))</f>
        <v>1680</v>
      </c>
      <c r="J293" t="str">
        <f>Table26[[#This Row],[Дата]] &amp; _xlfn.SINGLE(Table26[Территория])</f>
        <v>43961Краснодар</v>
      </c>
      <c r="K293">
        <f t="shared" si="16"/>
        <v>19</v>
      </c>
      <c r="L293">
        <f t="shared" si="19"/>
        <v>97.10288600598706</v>
      </c>
      <c r="M293">
        <f>Table26[[#This Row],[Товарооборот, руб]]-Table26[[#This Row],[Товарооборот в себестоимости]]</f>
        <v>592889.9030000004</v>
      </c>
      <c r="N293">
        <f t="shared" si="17"/>
        <v>27.267071083048322</v>
      </c>
      <c r="O293">
        <f t="shared" si="18"/>
        <v>2687099.5190923079</v>
      </c>
    </row>
    <row r="294" spans="1:15" x14ac:dyDescent="0.2">
      <c r="A294" s="14">
        <v>43959</v>
      </c>
      <c r="B294" s="2" t="s">
        <v>20</v>
      </c>
      <c r="C294" s="2">
        <v>25020</v>
      </c>
      <c r="D294" s="2">
        <v>2235960</v>
      </c>
      <c r="E294" s="2">
        <v>1780335.608</v>
      </c>
      <c r="F294" s="3">
        <v>140320.89928461539</v>
      </c>
      <c r="G294" cm="1">
        <f t="array" ref="G294">INDEX(Лист2!C:C, MATCH(1, (Лист1!A296=Лист2!A:A) * (Лист1!B296=Лист2!B:B), 0))</f>
        <v>19</v>
      </c>
      <c r="H294" cm="1">
        <f t="array" ref="H294">INDEX(Лист2!D:D, MATCH(1, (Лист1!A294=Лист2!A:A) * (Лист1!B294=Лист2!B:B), 0))</f>
        <v>1520</v>
      </c>
      <c r="I294" cm="1">
        <f t="array" ref="I294">INDEX(Лист2!E:E, MATCH(1, (Лист1!A294=Лист2!A:A) * (Лист1!B294=Лист2!B:B), 0))</f>
        <v>1380</v>
      </c>
      <c r="J294" t="str">
        <f>Table26[[#This Row],[Дата]] &amp; _xlfn.SINGLE(Table26[Территория])</f>
        <v>43959Краснодар</v>
      </c>
      <c r="K294">
        <f t="shared" si="16"/>
        <v>19</v>
      </c>
      <c r="L294">
        <f t="shared" si="19"/>
        <v>93.724355566082778</v>
      </c>
      <c r="M294">
        <f>Table26[[#This Row],[Товарооборот, руб]]-Table26[[#This Row],[Товарооборот в себестоимости]]</f>
        <v>455624.39199999999</v>
      </c>
      <c r="N294">
        <f t="shared" si="17"/>
        <v>25.592050732043774</v>
      </c>
      <c r="O294">
        <f t="shared" si="18"/>
        <v>2095639.1007153846</v>
      </c>
    </row>
    <row r="295" spans="1:15" x14ac:dyDescent="0.2">
      <c r="A295" s="15">
        <v>43958</v>
      </c>
      <c r="B295" s="4" t="s">
        <v>20</v>
      </c>
      <c r="C295" s="4">
        <v>26184</v>
      </c>
      <c r="D295" s="4">
        <v>2308336.5</v>
      </c>
      <c r="E295" s="4">
        <v>1837113.1940000001</v>
      </c>
      <c r="F295" s="5">
        <v>115064.43612307693</v>
      </c>
      <c r="G295" cm="1">
        <f t="array" ref="G295">INDEX(Лист2!C:C, MATCH(1, (Лист1!A297=Лист2!A:A) * (Лист1!B297=Лист2!B:B), 0))</f>
        <v>59</v>
      </c>
      <c r="H295" cm="1">
        <f t="array" ref="H295">INDEX(Лист2!D:D, MATCH(1, (Лист1!A295=Лист2!A:A) * (Лист1!B295=Лист2!B:B), 0))</f>
        <v>1580</v>
      </c>
      <c r="I295" cm="1">
        <f t="array" ref="I295">INDEX(Лист2!E:E, MATCH(1, (Лист1!A295=Лист2!A:A) * (Лист1!B295=Лист2!B:B), 0))</f>
        <v>1435</v>
      </c>
      <c r="J295" t="str">
        <f>Table26[[#This Row],[Дата]] &amp; _xlfn.SINGLE(Table26[Территория])</f>
        <v>43958Краснодар</v>
      </c>
      <c r="K295">
        <f t="shared" si="16"/>
        <v>19</v>
      </c>
      <c r="L295">
        <f t="shared" si="19"/>
        <v>95.015265923184216</v>
      </c>
      <c r="M295">
        <f>Table26[[#This Row],[Товарооборот, руб]]-Table26[[#This Row],[Товарооборот в себестоимости]]</f>
        <v>471223.30599999987</v>
      </c>
      <c r="N295">
        <f t="shared" si="17"/>
        <v>25.650205307926161</v>
      </c>
      <c r="O295">
        <f t="shared" si="18"/>
        <v>2193272.0638769232</v>
      </c>
    </row>
    <row r="296" spans="1:15" x14ac:dyDescent="0.2">
      <c r="A296" s="14">
        <v>43975</v>
      </c>
      <c r="B296" s="2" t="s">
        <v>20</v>
      </c>
      <c r="C296" s="2">
        <v>29824.5</v>
      </c>
      <c r="D296" s="2">
        <v>2526909</v>
      </c>
      <c r="E296" s="2">
        <v>2092407.26</v>
      </c>
      <c r="F296" s="3">
        <v>62346.415384615379</v>
      </c>
      <c r="G296" cm="1">
        <f t="array" ref="G296">INDEX(Лист2!C:C, MATCH(1, (Лист1!A298=Лист2!A:A) * (Лист1!B298=Лист2!B:B), 0))</f>
        <v>59</v>
      </c>
      <c r="H296" cm="1">
        <f t="array" ref="H296">INDEX(Лист2!D:D, MATCH(1, (Лист1!A296=Лист2!A:A) * (Лист1!B296=Лист2!B:B), 0))</f>
        <v>1868</v>
      </c>
      <c r="I296" cm="1">
        <f t="array" ref="I296">INDEX(Лист2!E:E, MATCH(1, (Лист1!A296=Лист2!A:A) * (Лист1!B296=Лист2!B:B), 0))</f>
        <v>1706</v>
      </c>
      <c r="J296" t="str">
        <f>Table26[[#This Row],[Дата]] &amp; _xlfn.SINGLE(Table26[Территория])</f>
        <v>43975Краснодар</v>
      </c>
      <c r="K296">
        <f t="shared" si="16"/>
        <v>21</v>
      </c>
      <c r="L296">
        <f t="shared" si="19"/>
        <v>97.532700410477176</v>
      </c>
      <c r="M296">
        <f>Table26[[#This Row],[Товарооборот, руб]]-Table26[[#This Row],[Товарооборот в себестоимости]]</f>
        <v>434501.74</v>
      </c>
      <c r="N296">
        <f t="shared" si="17"/>
        <v>20.765639094561354</v>
      </c>
      <c r="O296">
        <f t="shared" si="18"/>
        <v>2464562.5846153847</v>
      </c>
    </row>
    <row r="297" spans="1:15" x14ac:dyDescent="0.2">
      <c r="A297" s="15">
        <v>43950</v>
      </c>
      <c r="B297" s="4" t="s">
        <v>21</v>
      </c>
      <c r="C297" s="4">
        <v>208351.5</v>
      </c>
      <c r="D297" s="4">
        <v>21615333</v>
      </c>
      <c r="E297" s="4">
        <v>15729720.814999998</v>
      </c>
      <c r="F297" s="5">
        <v>273156.71999999997</v>
      </c>
      <c r="G297" cm="1">
        <f t="array" ref="G297">INDEX(Лист2!C:C, MATCH(1, (Лист1!A299=Лист2!A:A) * (Лист1!B299=Лист2!B:B), 0))</f>
        <v>21</v>
      </c>
      <c r="H297" cm="1">
        <f t="array" ref="H297">INDEX(Лист2!D:D, MATCH(1, (Лист1!A297=Лист2!A:A) * (Лист1!B297=Лист2!B:B), 0))</f>
        <v>13186</v>
      </c>
      <c r="I297" cm="1">
        <f t="array" ref="I297">INDEX(Лист2!E:E, MATCH(1, (Лист1!A297=Лист2!A:A) * (Лист1!B297=Лист2!B:B), 0))</f>
        <v>12251</v>
      </c>
      <c r="J297" t="str">
        <f>Table26[[#This Row],[Дата]] &amp; _xlfn.SINGLE(Table26[Территория])</f>
        <v>43950Москва Запад</v>
      </c>
      <c r="K297">
        <f t="shared" si="16"/>
        <v>18</v>
      </c>
      <c r="L297">
        <f t="shared" si="19"/>
        <v>98.736282619379494</v>
      </c>
      <c r="M297">
        <f>Table26[[#This Row],[Товарооборот, руб]]-Table26[[#This Row],[Товарооборот в себестоимости]]</f>
        <v>5885612.1850000024</v>
      </c>
      <c r="N297">
        <f t="shared" si="17"/>
        <v>37.417143344257148</v>
      </c>
      <c r="O297">
        <f t="shared" si="18"/>
        <v>21342176.280000001</v>
      </c>
    </row>
    <row r="298" spans="1:15" x14ac:dyDescent="0.2">
      <c r="A298" s="14">
        <v>43949</v>
      </c>
      <c r="B298" s="2" t="s">
        <v>21</v>
      </c>
      <c r="C298" s="2">
        <v>204637.5</v>
      </c>
      <c r="D298" s="2">
        <v>21114898.5</v>
      </c>
      <c r="E298" s="2">
        <v>15426373.358999999</v>
      </c>
      <c r="F298" s="3">
        <v>255889.23846153845</v>
      </c>
      <c r="G298" cm="1">
        <f t="array" ref="G298">INDEX(Лист2!C:C, MATCH(1, (Лист1!A300=Лист2!A:A) * (Лист1!B300=Лист2!B:B), 0))</f>
        <v>20</v>
      </c>
      <c r="H298" cm="1">
        <f t="array" ref="H298">INDEX(Лист2!D:D, MATCH(1, (Лист1!A298=Лист2!A:A) * (Лист1!B298=Лист2!B:B), 0))</f>
        <v>12943</v>
      </c>
      <c r="I298" cm="1">
        <f t="array" ref="I298">INDEX(Лист2!E:E, MATCH(1, (Лист1!A298=Лист2!A:A) * (Лист1!B298=Лист2!B:B), 0))</f>
        <v>12072</v>
      </c>
      <c r="J298" t="str">
        <f>Table26[[#This Row],[Дата]] &amp; _xlfn.SINGLE(Table26[Территория])</f>
        <v>43949Москва Запад</v>
      </c>
      <c r="K298">
        <f t="shared" si="16"/>
        <v>18</v>
      </c>
      <c r="L298">
        <f t="shared" si="19"/>
        <v>98.788110497137652</v>
      </c>
      <c r="M298">
        <f>Table26[[#This Row],[Товарооборот, руб]]-Table26[[#This Row],[Товарооборот в себестоимости]]</f>
        <v>5688525.1410000008</v>
      </c>
      <c r="N298">
        <f t="shared" si="17"/>
        <v>36.875323892515681</v>
      </c>
      <c r="O298">
        <f t="shared" si="18"/>
        <v>20859009.261538461</v>
      </c>
    </row>
    <row r="299" spans="1:15" x14ac:dyDescent="0.2">
      <c r="A299" s="15">
        <v>43982</v>
      </c>
      <c r="B299" s="4" t="s">
        <v>20</v>
      </c>
      <c r="C299" s="4">
        <v>31372.5</v>
      </c>
      <c r="D299" s="4">
        <v>2794324.5</v>
      </c>
      <c r="E299" s="4">
        <v>2251714.5490000001</v>
      </c>
      <c r="F299" s="5">
        <v>37852.04366923077</v>
      </c>
      <c r="G299" cm="1">
        <f t="array" ref="G299">INDEX(Лист2!C:C, MATCH(1, (Лист1!A301=Лист2!A:A) * (Лист1!B301=Лист2!B:B), 0))</f>
        <v>20</v>
      </c>
      <c r="H299" cm="1">
        <f t="array" ref="H299">INDEX(Лист2!D:D, MATCH(1, (Лист1!A299=Лист2!A:A) * (Лист1!B299=Лист2!B:B), 0))</f>
        <v>2056</v>
      </c>
      <c r="I299" cm="1">
        <f t="array" ref="I299">INDEX(Лист2!E:E, MATCH(1, (Лист1!A299=Лист2!A:A) * (Лист1!B299=Лист2!B:B), 0))</f>
        <v>1879</v>
      </c>
      <c r="J299" t="str">
        <f>Table26[[#This Row],[Дата]] &amp; _xlfn.SINGLE(Table26[Территория])</f>
        <v>43982Краснодар</v>
      </c>
      <c r="K299">
        <f t="shared" si="16"/>
        <v>22</v>
      </c>
      <c r="L299">
        <f t="shared" si="19"/>
        <v>98.645395562711826</v>
      </c>
      <c r="M299">
        <f>Table26[[#This Row],[Товарооборот, руб]]-Table26[[#This Row],[Товарооборот в себестоимости]]</f>
        <v>542609.95099999988</v>
      </c>
      <c r="N299">
        <f t="shared" si="17"/>
        <v>24.097634899635757</v>
      </c>
      <c r="O299">
        <f t="shared" si="18"/>
        <v>2756472.4563307692</v>
      </c>
    </row>
    <row r="300" spans="1:15" x14ac:dyDescent="0.2">
      <c r="A300" s="14">
        <v>43981</v>
      </c>
      <c r="B300" s="2" t="s">
        <v>20</v>
      </c>
      <c r="C300" s="2">
        <v>34681.5</v>
      </c>
      <c r="D300" s="2">
        <v>3005334</v>
      </c>
      <c r="E300" s="2">
        <v>2408136.8190000001</v>
      </c>
      <c r="F300" s="3">
        <v>113231.09230769232</v>
      </c>
      <c r="G300" cm="1">
        <f t="array" ref="G300">INDEX(Лист2!C:C, MATCH(1, (Лист1!A302=Лист2!A:A) * (Лист1!B302=Лист2!B:B), 0))</f>
        <v>60</v>
      </c>
      <c r="H300" cm="1">
        <f t="array" ref="H300">INDEX(Лист2!D:D, MATCH(1, (Лист1!A300=Лист2!A:A) * (Лист1!B300=Лист2!B:B), 0))</f>
        <v>2174</v>
      </c>
      <c r="I300" cm="1">
        <f t="array" ref="I300">INDEX(Лист2!E:E, MATCH(1, (Лист1!A300=Лист2!A:A) * (Лист1!B300=Лист2!B:B), 0))</f>
        <v>1957</v>
      </c>
      <c r="J300" t="str">
        <f>Table26[[#This Row],[Дата]] &amp; _xlfn.SINGLE(Table26[Территория])</f>
        <v>43981Краснодар</v>
      </c>
      <c r="K300">
        <f t="shared" si="16"/>
        <v>22</v>
      </c>
      <c r="L300">
        <f t="shared" si="19"/>
        <v>96.232329175136854</v>
      </c>
      <c r="M300">
        <f>Table26[[#This Row],[Товарооборот, руб]]-Table26[[#This Row],[Товарооборот в себестоимости]]</f>
        <v>597197.18099999987</v>
      </c>
      <c r="N300">
        <f t="shared" si="17"/>
        <v>24.799138333344001</v>
      </c>
      <c r="O300">
        <f t="shared" si="18"/>
        <v>2892102.9076923076</v>
      </c>
    </row>
    <row r="301" spans="1:15" x14ac:dyDescent="0.2">
      <c r="A301" s="15">
        <v>43979</v>
      </c>
      <c r="B301" s="4" t="s">
        <v>20</v>
      </c>
      <c r="C301" s="4">
        <v>28197</v>
      </c>
      <c r="D301" s="4">
        <v>2559211.5</v>
      </c>
      <c r="E301" s="4">
        <v>2038847.0090000001</v>
      </c>
      <c r="F301" s="5">
        <v>74270.530769230769</v>
      </c>
      <c r="G301" cm="1">
        <f t="array" ref="G301">INDEX(Лист2!C:C, MATCH(1, (Лист1!A303=Лист2!A:A) * (Лист1!B303=Лист2!B:B), 0))</f>
        <v>60</v>
      </c>
      <c r="H301" cm="1">
        <f t="array" ref="H301">INDEX(Лист2!D:D, MATCH(1, (Лист1!A301=Лист2!A:A) * (Лист1!B301=Лист2!B:B), 0))</f>
        <v>1875</v>
      </c>
      <c r="I301" cm="1">
        <f t="array" ref="I301">INDEX(Лист2!E:E, MATCH(1, (Лист1!A301=Лист2!A:A) * (Лист1!B301=Лист2!B:B), 0))</f>
        <v>1701</v>
      </c>
      <c r="J301" t="str">
        <f>Table26[[#This Row],[Дата]] &amp; _xlfn.SINGLE(Table26[Территория])</f>
        <v>43979Краснодар</v>
      </c>
      <c r="K301">
        <f t="shared" si="16"/>
        <v>22</v>
      </c>
      <c r="L301">
        <f t="shared" si="19"/>
        <v>97.097913526520543</v>
      </c>
      <c r="M301">
        <f>Table26[[#This Row],[Товарооборот, руб]]-Table26[[#This Row],[Товарооборот в себестоимости]]</f>
        <v>520364.49099999992</v>
      </c>
      <c r="N301">
        <f t="shared" si="17"/>
        <v>25.522488382059862</v>
      </c>
      <c r="O301">
        <f t="shared" si="18"/>
        <v>2484940.9692307692</v>
      </c>
    </row>
    <row r="302" spans="1:15" x14ac:dyDescent="0.2">
      <c r="A302" s="14">
        <v>43967</v>
      </c>
      <c r="B302" s="2" t="s">
        <v>21</v>
      </c>
      <c r="C302" s="2">
        <v>236551.5</v>
      </c>
      <c r="D302" s="2">
        <v>23689383</v>
      </c>
      <c r="E302" s="2">
        <v>17329462.175999999</v>
      </c>
      <c r="F302" s="3">
        <v>258177.63846153844</v>
      </c>
      <c r="G302" cm="1">
        <f t="array" ref="G302">INDEX(Лист2!C:C, MATCH(1, (Лист1!A304=Лист2!A:A) * (Лист1!B304=Лист2!B:B), 0))</f>
        <v>60</v>
      </c>
      <c r="H302" cm="1">
        <f t="array" ref="H302">INDEX(Лист2!D:D, MATCH(1, (Лист1!A302=Лист2!A:A) * (Лист1!B302=Лист2!B:B), 0))</f>
        <v>14049</v>
      </c>
      <c r="I302" cm="1">
        <f t="array" ref="I302">INDEX(Лист2!E:E, MATCH(1, (Лист1!A302=Лист2!A:A) * (Лист1!B302=Лист2!B:B), 0))</f>
        <v>13118</v>
      </c>
      <c r="J302" t="str">
        <f>Table26[[#This Row],[Дата]] &amp; _xlfn.SINGLE(Table26[Территория])</f>
        <v>43967Москва Запад</v>
      </c>
      <c r="K302">
        <f t="shared" si="16"/>
        <v>20</v>
      </c>
      <c r="L302">
        <f t="shared" si="19"/>
        <v>98.910154652565083</v>
      </c>
      <c r="M302">
        <f>Table26[[#This Row],[Товарооборот, руб]]-Table26[[#This Row],[Товарооборот в себестоимости]]</f>
        <v>6359920.824000001</v>
      </c>
      <c r="N302">
        <f t="shared" si="17"/>
        <v>36.700047349467155</v>
      </c>
      <c r="O302">
        <f t="shared" si="18"/>
        <v>23431205.361538462</v>
      </c>
    </row>
    <row r="303" spans="1:15" x14ac:dyDescent="0.2">
      <c r="A303" s="15">
        <v>43970</v>
      </c>
      <c r="B303" s="4" t="s">
        <v>21</v>
      </c>
      <c r="C303" s="4">
        <v>223597.5</v>
      </c>
      <c r="D303" s="4">
        <v>21945858</v>
      </c>
      <c r="E303" s="4">
        <v>15975681.728</v>
      </c>
      <c r="F303" s="5">
        <v>296759.42307692306</v>
      </c>
      <c r="G303" cm="1">
        <f t="array" ref="G303">INDEX(Лист2!C:C, MATCH(1, (Лист1!A305=Лист2!A:A) * (Лист1!B305=Лист2!B:B), 0))</f>
        <v>59</v>
      </c>
      <c r="H303" cm="1">
        <f t="array" ref="H303">INDEX(Лист2!D:D, MATCH(1, (Лист1!A303=Лист2!A:A) * (Лист1!B303=Лист2!B:B), 0))</f>
        <v>13867</v>
      </c>
      <c r="I303" cm="1">
        <f t="array" ref="I303">INDEX(Лист2!E:E, MATCH(1, (Лист1!A303=Лист2!A:A) * (Лист1!B303=Лист2!B:B), 0))</f>
        <v>12987</v>
      </c>
      <c r="J303" t="str">
        <f>Table26[[#This Row],[Дата]] &amp; _xlfn.SINGLE(Table26[Территория])</f>
        <v>43970Москва Запад</v>
      </c>
      <c r="K303">
        <f t="shared" si="16"/>
        <v>21</v>
      </c>
      <c r="L303">
        <f t="shared" si="19"/>
        <v>98.64776568281394</v>
      </c>
      <c r="M303">
        <f>Table26[[#This Row],[Товарооборот, руб]]-Table26[[#This Row],[Товарооборот в себестоимости]]</f>
        <v>5970176.2719999999</v>
      </c>
      <c r="N303">
        <f t="shared" si="17"/>
        <v>37.370400673019716</v>
      </c>
      <c r="O303">
        <f t="shared" si="18"/>
        <v>21649098.576923076</v>
      </c>
    </row>
    <row r="304" spans="1:15" x14ac:dyDescent="0.2">
      <c r="A304" s="14">
        <v>43968</v>
      </c>
      <c r="B304" s="2" t="s">
        <v>21</v>
      </c>
      <c r="C304" s="2">
        <v>193363.5</v>
      </c>
      <c r="D304" s="2">
        <v>19546386</v>
      </c>
      <c r="E304" s="2">
        <v>14278298.844000001</v>
      </c>
      <c r="F304" s="3">
        <v>264289.06153846154</v>
      </c>
      <c r="G304" cm="1">
        <f t="array" ref="G304">INDEX(Лист2!C:C, MATCH(1, (Лист1!A306=Лист2!A:A) * (Лист1!B306=Лист2!B:B), 0))</f>
        <v>59</v>
      </c>
      <c r="H304" cm="1">
        <f t="array" ref="H304">INDEX(Лист2!D:D, MATCH(1, (Лист1!A304=Лист2!A:A) * (Лист1!B304=Лист2!B:B), 0))</f>
        <v>11698</v>
      </c>
      <c r="I304" cm="1">
        <f t="array" ref="I304">INDEX(Лист2!E:E, MATCH(1, (Лист1!A304=Лист2!A:A) * (Лист1!B304=Лист2!B:B), 0))</f>
        <v>10989</v>
      </c>
      <c r="J304" t="str">
        <f>Table26[[#This Row],[Дата]] &amp; _xlfn.SINGLE(Table26[Территория])</f>
        <v>43968Москва Запад</v>
      </c>
      <c r="K304">
        <f t="shared" si="16"/>
        <v>20</v>
      </c>
      <c r="L304">
        <f t="shared" si="19"/>
        <v>98.647887842087727</v>
      </c>
      <c r="M304">
        <f>Table26[[#This Row],[Товарооборот, руб]]-Table26[[#This Row],[Товарооборот в себестоимости]]</f>
        <v>5268087.1559999995</v>
      </c>
      <c r="N304">
        <f t="shared" si="17"/>
        <v>36.895761978071675</v>
      </c>
      <c r="O304">
        <f t="shared" si="18"/>
        <v>19282096.938461538</v>
      </c>
    </row>
    <row r="305" spans="1:15" x14ac:dyDescent="0.2">
      <c r="A305" s="15">
        <v>43960</v>
      </c>
      <c r="B305" s="4" t="s">
        <v>21</v>
      </c>
      <c r="C305" s="4">
        <v>188319</v>
      </c>
      <c r="D305" s="4">
        <v>19218631.5</v>
      </c>
      <c r="E305" s="4">
        <v>13973128.512</v>
      </c>
      <c r="F305" s="5">
        <v>403874.8839461538</v>
      </c>
      <c r="G305" cm="1">
        <f t="array" ref="G305">INDEX(Лист2!C:C, MATCH(1, (Лист1!A307=Лист2!A:A) * (Лист1!B307=Лист2!B:B), 0))</f>
        <v>54</v>
      </c>
      <c r="H305" cm="1">
        <f t="array" ref="H305">INDEX(Лист2!D:D, MATCH(1, (Лист1!A305=Лист2!A:A) * (Лист1!B305=Лист2!B:B), 0))</f>
        <v>12016</v>
      </c>
      <c r="I305" cm="1">
        <f t="array" ref="I305">INDEX(Лист2!E:E, MATCH(1, (Лист1!A305=Лист2!A:A) * (Лист1!B305=Лист2!B:B), 0))</f>
        <v>11137</v>
      </c>
      <c r="J305" t="str">
        <f>Table26[[#This Row],[Дата]] &amp; _xlfn.SINGLE(Table26[Территория])</f>
        <v>43960Москва Запад</v>
      </c>
      <c r="K305">
        <f t="shared" si="16"/>
        <v>19</v>
      </c>
      <c r="L305">
        <f t="shared" si="19"/>
        <v>97.898524231831203</v>
      </c>
      <c r="M305">
        <f>Table26[[#This Row],[Товарооборот, руб]]-Table26[[#This Row],[Товарооборот в себестоимости]]</f>
        <v>5245502.9879999999</v>
      </c>
      <c r="N305">
        <f t="shared" si="17"/>
        <v>37.539932331511935</v>
      </c>
      <c r="O305">
        <f t="shared" si="18"/>
        <v>18814756.616053846</v>
      </c>
    </row>
    <row r="306" spans="1:15" x14ac:dyDescent="0.2">
      <c r="A306" s="14">
        <v>43955</v>
      </c>
      <c r="B306" s="2" t="s">
        <v>21</v>
      </c>
      <c r="C306" s="2">
        <v>237544.5</v>
      </c>
      <c r="D306" s="2">
        <v>24292218</v>
      </c>
      <c r="E306" s="2">
        <v>17650186.028999999</v>
      </c>
      <c r="F306" s="3">
        <v>347608.63846153842</v>
      </c>
      <c r="G306" cm="1">
        <f t="array" ref="G306">INDEX(Лист2!C:C, MATCH(1, (Лист1!A308=Лист2!A:A) * (Лист1!B308=Лист2!B:B), 0))</f>
        <v>59</v>
      </c>
      <c r="H306" cm="1">
        <f t="array" ref="H306">INDEX(Лист2!D:D, MATCH(1, (Лист1!A306=Лист2!A:A) * (Лист1!B306=Лист2!B:B), 0))</f>
        <v>14423</v>
      </c>
      <c r="I306" cm="1">
        <f t="array" ref="I306">INDEX(Лист2!E:E, MATCH(1, (Лист1!A306=Лист2!A:A) * (Лист1!B306=Лист2!B:B), 0))</f>
        <v>13432</v>
      </c>
      <c r="J306" t="str">
        <f>Table26[[#This Row],[Дата]] &amp; _xlfn.SINGLE(Table26[Территория])</f>
        <v>43955Москва Запад</v>
      </c>
      <c r="K306">
        <f t="shared" si="16"/>
        <v>19</v>
      </c>
      <c r="L306">
        <f t="shared" si="19"/>
        <v>98.56905351968463</v>
      </c>
      <c r="M306">
        <f>Table26[[#This Row],[Товарооборот, руб]]-Table26[[#This Row],[Товарооборот в себестоимости]]</f>
        <v>6642031.9710000008</v>
      </c>
      <c r="N306">
        <f t="shared" si="17"/>
        <v>37.631512552257881</v>
      </c>
      <c r="O306">
        <f t="shared" si="18"/>
        <v>23944609.361538462</v>
      </c>
    </row>
    <row r="307" spans="1:15" x14ac:dyDescent="0.2">
      <c r="A307" s="15">
        <v>43950</v>
      </c>
      <c r="B307" s="4" t="s">
        <v>22</v>
      </c>
      <c r="C307" s="4">
        <v>203209.5</v>
      </c>
      <c r="D307" s="4">
        <v>20871391.5</v>
      </c>
      <c r="E307" s="4">
        <v>15206983.089</v>
      </c>
      <c r="F307" s="5">
        <v>284467.66153846157</v>
      </c>
      <c r="G307" cm="1">
        <f t="array" ref="G307">INDEX(Лист2!C:C, MATCH(1, (Лист1!A309=Лист2!A:A) * (Лист1!B309=Лист2!B:B), 0))</f>
        <v>59</v>
      </c>
      <c r="H307" cm="1">
        <f t="array" ref="H307">INDEX(Лист2!D:D, MATCH(1, (Лист1!A307=Лист2!A:A) * (Лист1!B307=Лист2!B:B), 0))</f>
        <v>12747</v>
      </c>
      <c r="I307" cm="1">
        <f t="array" ref="I307">INDEX(Лист2!E:E, MATCH(1, (Лист1!A307=Лист2!A:A) * (Лист1!B307=Лист2!B:B), 0))</f>
        <v>11884</v>
      </c>
      <c r="J307" t="str">
        <f>Table26[[#This Row],[Дата]] &amp; _xlfn.SINGLE(Table26[Территория])</f>
        <v>43950Москва Восток</v>
      </c>
      <c r="K307">
        <f t="shared" si="16"/>
        <v>18</v>
      </c>
      <c r="L307">
        <f t="shared" si="19"/>
        <v>98.637045059796506</v>
      </c>
      <c r="M307">
        <f>Table26[[#This Row],[Товарооборот, руб]]-Table26[[#This Row],[Товарооборот в себестоимости]]</f>
        <v>5664408.4110000003</v>
      </c>
      <c r="N307">
        <f t="shared" si="17"/>
        <v>37.248732229454248</v>
      </c>
      <c r="O307">
        <f t="shared" si="18"/>
        <v>20586923.838461537</v>
      </c>
    </row>
    <row r="308" spans="1:15" x14ac:dyDescent="0.2">
      <c r="A308" s="14">
        <v>43953</v>
      </c>
      <c r="B308" s="2" t="s">
        <v>21</v>
      </c>
      <c r="C308" s="2">
        <v>185979</v>
      </c>
      <c r="D308" s="2">
        <v>19625364</v>
      </c>
      <c r="E308" s="2">
        <v>14386025.838000001</v>
      </c>
      <c r="F308" s="3">
        <v>361439.69230769225</v>
      </c>
      <c r="G308" cm="1">
        <f t="array" ref="G308">INDEX(Лист2!C:C, MATCH(1, (Лист1!A310=Лист2!A:A) * (Лист1!B310=Лист2!B:B), 0))</f>
        <v>59</v>
      </c>
      <c r="H308" cm="1">
        <f t="array" ref="H308">INDEX(Лист2!D:D, MATCH(1, (Лист1!A308=Лист2!A:A) * (Лист1!B308=Лист2!B:B), 0))</f>
        <v>12429</v>
      </c>
      <c r="I308" cm="1">
        <f t="array" ref="I308">INDEX(Лист2!E:E, MATCH(1, (Лист1!A308=Лист2!A:A) * (Лист1!B308=Лист2!B:B), 0))</f>
        <v>11477</v>
      </c>
      <c r="J308" t="str">
        <f>Table26[[#This Row],[Дата]] &amp; _xlfn.SINGLE(Table26[Территория])</f>
        <v>43953Москва Запад</v>
      </c>
      <c r="K308">
        <f t="shared" si="16"/>
        <v>18</v>
      </c>
      <c r="L308">
        <f t="shared" si="19"/>
        <v>98.158303243151607</v>
      </c>
      <c r="M308">
        <f>Table26[[#This Row],[Товарооборот, руб]]-Table26[[#This Row],[Товарооборот в себестоимости]]</f>
        <v>5239338.1619999986</v>
      </c>
      <c r="N308">
        <f t="shared" si="17"/>
        <v>36.419635422595562</v>
      </c>
      <c r="O308">
        <f t="shared" si="18"/>
        <v>19263924.307692308</v>
      </c>
    </row>
    <row r="309" spans="1:15" x14ac:dyDescent="0.2">
      <c r="A309" s="15">
        <v>43977</v>
      </c>
      <c r="B309" s="4" t="s">
        <v>21</v>
      </c>
      <c r="C309" s="4">
        <v>244905</v>
      </c>
      <c r="D309" s="4">
        <v>25163431.5</v>
      </c>
      <c r="E309" s="4">
        <v>18210825.697000001</v>
      </c>
      <c r="F309" s="5">
        <v>272401.2</v>
      </c>
      <c r="G309" cm="1">
        <f t="array" ref="G309">INDEX(Лист2!C:C, MATCH(1, (Лист1!A311=Лист2!A:A) * (Лист1!B311=Лист2!B:B), 0))</f>
        <v>60</v>
      </c>
      <c r="H309" cm="1">
        <f t="array" ref="H309">INDEX(Лист2!D:D, MATCH(1, (Лист1!A309=Лист2!A:A) * (Лист1!B309=Лист2!B:B), 0))</f>
        <v>15369</v>
      </c>
      <c r="I309" cm="1">
        <f t="array" ref="I309">INDEX(Лист2!E:E, MATCH(1, (Лист1!A309=Лист2!A:A) * (Лист1!B309=Лист2!B:B), 0))</f>
        <v>14299</v>
      </c>
      <c r="J309" t="str">
        <f>Table26[[#This Row],[Дата]] &amp; _xlfn.SINGLE(Table26[Территория])</f>
        <v>43977Москва Запад</v>
      </c>
      <c r="K309">
        <f t="shared" si="16"/>
        <v>22</v>
      </c>
      <c r="L309">
        <f t="shared" si="19"/>
        <v>98.917471967207661</v>
      </c>
      <c r="M309">
        <f>Table26[[#This Row],[Товарооборот, руб]]-Table26[[#This Row],[Товарооборот в себестоимости]]</f>
        <v>6952605.8029999994</v>
      </c>
      <c r="N309">
        <f t="shared" si="17"/>
        <v>38.178421553644057</v>
      </c>
      <c r="O309">
        <f t="shared" si="18"/>
        <v>24891030.300000001</v>
      </c>
    </row>
    <row r="310" spans="1:15" x14ac:dyDescent="0.2">
      <c r="A310" s="14">
        <v>43952</v>
      </c>
      <c r="B310" s="2" t="s">
        <v>21</v>
      </c>
      <c r="C310" s="2">
        <v>239409</v>
      </c>
      <c r="D310" s="2">
        <v>25413351</v>
      </c>
      <c r="E310" s="2">
        <v>18463277.771000002</v>
      </c>
      <c r="F310" s="3">
        <v>369443.39999999997</v>
      </c>
      <c r="G310" cm="1">
        <f t="array" ref="G310">INDEX(Лист2!C:C, MATCH(1, (Лист1!A312=Лист2!A:A) * (Лист1!B312=Лист2!B:B), 0))</f>
        <v>60</v>
      </c>
      <c r="H310" cm="1">
        <f t="array" ref="H310">INDEX(Лист2!D:D, MATCH(1, (Лист1!A310=Лист2!A:A) * (Лист1!B310=Лист2!B:B), 0))</f>
        <v>15222</v>
      </c>
      <c r="I310" cm="1">
        <f t="array" ref="I310">INDEX(Лист2!E:E, MATCH(1, (Лист1!A310=Лист2!A:A) * (Лист1!B310=Лист2!B:B), 0))</f>
        <v>13873</v>
      </c>
      <c r="J310" t="str">
        <f>Table26[[#This Row],[Дата]] &amp; _xlfn.SINGLE(Table26[Территория])</f>
        <v>43952Москва Запад</v>
      </c>
      <c r="K310">
        <f t="shared" si="16"/>
        <v>18</v>
      </c>
      <c r="L310">
        <f t="shared" si="19"/>
        <v>98.546262553096611</v>
      </c>
      <c r="M310">
        <f>Table26[[#This Row],[Товарооборот, руб]]-Table26[[#This Row],[Товарооборот в себестоимости]]</f>
        <v>6950073.2289999984</v>
      </c>
      <c r="N310">
        <f t="shared" si="17"/>
        <v>37.642683575482877</v>
      </c>
      <c r="O310">
        <f t="shared" si="18"/>
        <v>25043907.600000001</v>
      </c>
    </row>
    <row r="311" spans="1:15" x14ac:dyDescent="0.2">
      <c r="A311" s="15">
        <v>43963</v>
      </c>
      <c r="B311" s="4" t="s">
        <v>21</v>
      </c>
      <c r="C311" s="4">
        <v>192886.5</v>
      </c>
      <c r="D311" s="4">
        <v>19205179.5</v>
      </c>
      <c r="E311" s="4">
        <v>13834210.461999999</v>
      </c>
      <c r="F311" s="5">
        <v>383344.65076923074</v>
      </c>
      <c r="G311" cm="1">
        <f t="array" ref="G311">INDEX(Лист2!C:C, MATCH(1, (Лист1!A313=Лист2!A:A) * (Лист1!B313=Лист2!B:B), 0))</f>
        <v>60</v>
      </c>
      <c r="H311" cm="1">
        <f t="array" ref="H311">INDEX(Лист2!D:D, MATCH(1, (Лист1!A311=Лист2!A:A) * (Лист1!B311=Лист2!B:B), 0))</f>
        <v>12000</v>
      </c>
      <c r="I311" cm="1">
        <f t="array" ref="I311">INDEX(Лист2!E:E, MATCH(1, (Лист1!A311=Лист2!A:A) * (Лист1!B311=Лист2!B:B), 0))</f>
        <v>11194</v>
      </c>
      <c r="J311" t="str">
        <f>Table26[[#This Row],[Дата]] &amp; _xlfn.SINGLE(Table26[Территория])</f>
        <v>43963Москва Запад</v>
      </c>
      <c r="K311">
        <f t="shared" si="16"/>
        <v>20</v>
      </c>
      <c r="L311">
        <f t="shared" si="19"/>
        <v>98.003951742449331</v>
      </c>
      <c r="M311">
        <f>Table26[[#This Row],[Товарооборот, руб]]-Table26[[#This Row],[Товарооборот в себестоимости]]</f>
        <v>5370969.0380000006</v>
      </c>
      <c r="N311">
        <f t="shared" si="17"/>
        <v>38.823820504632721</v>
      </c>
      <c r="O311">
        <f t="shared" si="18"/>
        <v>18821834.84923077</v>
      </c>
    </row>
    <row r="312" spans="1:15" x14ac:dyDescent="0.2">
      <c r="A312" s="14">
        <v>43972</v>
      </c>
      <c r="B312" s="2" t="s">
        <v>21</v>
      </c>
      <c r="C312" s="2">
        <v>224233.5</v>
      </c>
      <c r="D312" s="2">
        <v>22253295</v>
      </c>
      <c r="E312" s="2">
        <v>16496134.313999999</v>
      </c>
      <c r="F312" s="3">
        <v>334550.50769230764</v>
      </c>
      <c r="G312" cm="1">
        <f t="array" ref="G312">INDEX(Лист2!C:C, MATCH(1, (Лист1!A314=Лист2!A:A) * (Лист1!B314=Лист2!B:B), 0))</f>
        <v>59</v>
      </c>
      <c r="H312" cm="1">
        <f t="array" ref="H312">INDEX(Лист2!D:D, MATCH(1, (Лист1!A312=Лист2!A:A) * (Лист1!B312=Лист2!B:B), 0))</f>
        <v>14005</v>
      </c>
      <c r="I312" cm="1">
        <f t="array" ref="I312">INDEX(Лист2!E:E, MATCH(1, (Лист1!A312=Лист2!A:A) * (Лист1!B312=Лист2!B:B), 0))</f>
        <v>13002</v>
      </c>
      <c r="J312" t="str">
        <f>Table26[[#This Row],[Дата]] &amp; _xlfn.SINGLE(Table26[Территория])</f>
        <v>43972Москва Запад</v>
      </c>
      <c r="K312">
        <f t="shared" si="16"/>
        <v>21</v>
      </c>
      <c r="L312">
        <f t="shared" si="19"/>
        <v>98.496624847276294</v>
      </c>
      <c r="M312">
        <f>Table26[[#This Row],[Товарооборот, руб]]-Table26[[#This Row],[Товарооборот в себестоимости]]</f>
        <v>5757160.6860000007</v>
      </c>
      <c r="N312">
        <f t="shared" si="17"/>
        <v>34.900059470987657</v>
      </c>
      <c r="O312">
        <f t="shared" si="18"/>
        <v>21918744.492307693</v>
      </c>
    </row>
    <row r="313" spans="1:15" x14ac:dyDescent="0.2">
      <c r="A313" s="15">
        <v>43971</v>
      </c>
      <c r="B313" s="4" t="s">
        <v>21</v>
      </c>
      <c r="C313" s="4">
        <v>219622.5</v>
      </c>
      <c r="D313" s="4">
        <v>21959286</v>
      </c>
      <c r="E313" s="4">
        <v>15958453.927999999</v>
      </c>
      <c r="F313" s="5">
        <v>417117.17692307686</v>
      </c>
      <c r="G313" cm="1">
        <f t="array" ref="G313">INDEX(Лист2!C:C, MATCH(1, (Лист1!A315=Лист2!A:A) * (Лист1!B315=Лист2!B:B), 0))</f>
        <v>54</v>
      </c>
      <c r="H313" cm="1">
        <f t="array" ref="H313">INDEX(Лист2!D:D, MATCH(1, (Лист1!A313=Лист2!A:A) * (Лист1!B313=Лист2!B:B), 0))</f>
        <v>13792</v>
      </c>
      <c r="I313" cm="1">
        <f t="array" ref="I313">INDEX(Лист2!E:E, MATCH(1, (Лист1!A313=Лист2!A:A) * (Лист1!B313=Лист2!B:B), 0))</f>
        <v>12834</v>
      </c>
      <c r="J313" t="str">
        <f>Table26[[#This Row],[Дата]] &amp; _xlfn.SINGLE(Table26[Территория])</f>
        <v>43971Москва Запад</v>
      </c>
      <c r="K313">
        <f t="shared" si="16"/>
        <v>21</v>
      </c>
      <c r="L313">
        <f t="shared" si="19"/>
        <v>98.100497543849656</v>
      </c>
      <c r="M313">
        <f>Table26[[#This Row],[Товарооборот, руб]]-Table26[[#This Row],[Товарооборот в себестоимости]]</f>
        <v>6000832.0720000006</v>
      </c>
      <c r="N313">
        <f t="shared" si="17"/>
        <v>37.602841096474926</v>
      </c>
      <c r="O313">
        <f t="shared" si="18"/>
        <v>21542168.823076922</v>
      </c>
    </row>
    <row r="314" spans="1:15" x14ac:dyDescent="0.2">
      <c r="A314" s="14">
        <v>43956</v>
      </c>
      <c r="B314" s="2" t="s">
        <v>21</v>
      </c>
      <c r="C314" s="2">
        <v>213582</v>
      </c>
      <c r="D314" s="2">
        <v>21919435.5</v>
      </c>
      <c r="E314" s="2">
        <v>15790923.194999998</v>
      </c>
      <c r="F314" s="3">
        <v>365011.08061538462</v>
      </c>
      <c r="G314" cm="1">
        <f t="array" ref="G314">INDEX(Лист2!C:C, MATCH(1, (Лист1!A316=Лист2!A:A) * (Лист1!B316=Лист2!B:B), 0))</f>
        <v>60</v>
      </c>
      <c r="H314" cm="1">
        <f t="array" ref="H314">INDEX(Лист2!D:D, MATCH(1, (Лист1!A314=Лист2!A:A) * (Лист1!B314=Лист2!B:B), 0))</f>
        <v>13469</v>
      </c>
      <c r="I314" cm="1">
        <f t="array" ref="I314">INDEX(Лист2!E:E, MATCH(1, (Лист1!A314=Лист2!A:A) * (Лист1!B314=Лист2!B:B), 0))</f>
        <v>12486</v>
      </c>
      <c r="J314" t="str">
        <f>Table26[[#This Row],[Дата]] &amp; _xlfn.SINGLE(Table26[Территория])</f>
        <v>43956Москва Запад</v>
      </c>
      <c r="K314">
        <f t="shared" si="16"/>
        <v>19</v>
      </c>
      <c r="L314">
        <f t="shared" si="19"/>
        <v>98.334760579872665</v>
      </c>
      <c r="M314">
        <f>Table26[[#This Row],[Товарооборот, руб]]-Table26[[#This Row],[Товарооборот в себестоимости]]</f>
        <v>6128512.3050000016</v>
      </c>
      <c r="N314">
        <f t="shared" si="17"/>
        <v>38.810348383814059</v>
      </c>
      <c r="O314">
        <f t="shared" si="18"/>
        <v>21554424.419384614</v>
      </c>
    </row>
    <row r="315" spans="1:15" x14ac:dyDescent="0.2">
      <c r="A315" s="15">
        <v>43949</v>
      </c>
      <c r="B315" s="4" t="s">
        <v>22</v>
      </c>
      <c r="C315" s="4">
        <v>195705</v>
      </c>
      <c r="D315" s="4">
        <v>20003263.5</v>
      </c>
      <c r="E315" s="4">
        <v>14633542.982000001</v>
      </c>
      <c r="F315" s="5">
        <v>268185.43076923076</v>
      </c>
      <c r="G315" cm="1">
        <f t="array" ref="G315">INDEX(Лист2!C:C, MATCH(1, (Лист1!A317=Лист2!A:A) * (Лист1!B317=Лист2!B:B), 0))</f>
        <v>59</v>
      </c>
      <c r="H315" cm="1">
        <f t="array" ref="H315">INDEX(Лист2!D:D, MATCH(1, (Лист1!A315=Лист2!A:A) * (Лист1!B315=Лист2!B:B), 0))</f>
        <v>12306</v>
      </c>
      <c r="I315" cm="1">
        <f t="array" ref="I315">INDEX(Лист2!E:E, MATCH(1, (Лист1!A315=Лист2!A:A) * (Лист1!B315=Лист2!B:B), 0))</f>
        <v>11532</v>
      </c>
      <c r="J315" t="str">
        <f>Table26[[#This Row],[Дата]] &amp; _xlfn.SINGLE(Table26[Территория])</f>
        <v>43949Москва Восток</v>
      </c>
      <c r="K315">
        <f t="shared" si="16"/>
        <v>18</v>
      </c>
      <c r="L315">
        <f t="shared" si="19"/>
        <v>98.65929161624436</v>
      </c>
      <c r="M315">
        <f>Table26[[#This Row],[Товарооборот, руб]]-Table26[[#This Row],[Товарооборот в себестоимости]]</f>
        <v>5369720.5179999992</v>
      </c>
      <c r="N315">
        <f t="shared" si="17"/>
        <v>36.694603108796194</v>
      </c>
      <c r="O315">
        <f t="shared" si="18"/>
        <v>19735078.069230769</v>
      </c>
    </row>
    <row r="316" spans="1:15" x14ac:dyDescent="0.2">
      <c r="A316" s="14">
        <v>43964</v>
      </c>
      <c r="B316" s="2" t="s">
        <v>21</v>
      </c>
      <c r="C316" s="2">
        <v>193722</v>
      </c>
      <c r="D316" s="2">
        <v>19437273</v>
      </c>
      <c r="E316" s="2">
        <v>13979092.230999999</v>
      </c>
      <c r="F316" s="3">
        <v>418713.96153846156</v>
      </c>
      <c r="G316" cm="1">
        <f t="array" ref="G316">INDEX(Лист2!C:C, MATCH(1, (Лист1!A318=Лист2!A:A) * (Лист1!B318=Лист2!B:B), 0))</f>
        <v>59</v>
      </c>
      <c r="H316" cm="1">
        <f t="array" ref="H316">INDEX(Лист2!D:D, MATCH(1, (Лист1!A316=Лист2!A:A) * (Лист1!B316=Лист2!B:B), 0))</f>
        <v>12007</v>
      </c>
      <c r="I316" cm="1">
        <f t="array" ref="I316">INDEX(Лист2!E:E, MATCH(1, (Лист1!A316=Лист2!A:A) * (Лист1!B316=Лист2!B:B), 0))</f>
        <v>11245</v>
      </c>
      <c r="J316" t="str">
        <f>Table26[[#This Row],[Дата]] &amp; _xlfn.SINGLE(Table26[Территория])</f>
        <v>43964Москва Запад</v>
      </c>
      <c r="K316">
        <f t="shared" si="16"/>
        <v>20</v>
      </c>
      <c r="L316">
        <f t="shared" si="19"/>
        <v>97.845819413358754</v>
      </c>
      <c r="M316">
        <f>Table26[[#This Row],[Товарооборот, руб]]-Table26[[#This Row],[Товарооборот в себестоимости]]</f>
        <v>5458180.7690000013</v>
      </c>
      <c r="N316">
        <f t="shared" si="17"/>
        <v>39.045316239461911</v>
      </c>
      <c r="O316">
        <f t="shared" si="18"/>
        <v>19018559.03846154</v>
      </c>
    </row>
    <row r="317" spans="1:15" x14ac:dyDescent="0.2">
      <c r="A317" s="15">
        <v>43954</v>
      </c>
      <c r="B317" s="4" t="s">
        <v>21</v>
      </c>
      <c r="C317" s="4">
        <v>257215.5</v>
      </c>
      <c r="D317" s="4">
        <v>26492278.5</v>
      </c>
      <c r="E317" s="4">
        <v>19179229.932</v>
      </c>
      <c r="F317" s="5">
        <v>254778.07384615383</v>
      </c>
      <c r="G317" cm="1">
        <f t="array" ref="G317">INDEX(Лист2!C:C, MATCH(1, (Лист1!A319=Лист2!A:A) * (Лист1!B319=Лист2!B:B), 0))</f>
        <v>60</v>
      </c>
      <c r="H317" cm="1">
        <f t="array" ref="H317">INDEX(Лист2!D:D, MATCH(1, (Лист1!A317=Лист2!A:A) * (Лист1!B317=Лист2!B:B), 0))</f>
        <v>15277</v>
      </c>
      <c r="I317" cm="1">
        <f t="array" ref="I317">INDEX(Лист2!E:E, MATCH(1, (Лист1!A317=Лист2!A:A) * (Лист1!B317=Лист2!B:B), 0))</f>
        <v>14163</v>
      </c>
      <c r="J317" t="str">
        <f>Table26[[#This Row],[Дата]] &amp; _xlfn.SINGLE(Table26[Территория])</f>
        <v>43954Москва Запад</v>
      </c>
      <c r="K317">
        <f t="shared" si="16"/>
        <v>18</v>
      </c>
      <c r="L317">
        <f t="shared" si="19"/>
        <v>99.038293086620868</v>
      </c>
      <c r="M317">
        <f>Table26[[#This Row],[Товарооборот, руб]]-Table26[[#This Row],[Товарооборот в себестоимости]]</f>
        <v>7313048.568</v>
      </c>
      <c r="N317">
        <f t="shared" si="17"/>
        <v>38.130042728140957</v>
      </c>
      <c r="O317">
        <f t="shared" si="18"/>
        <v>26237500.426153846</v>
      </c>
    </row>
    <row r="318" spans="1:15" x14ac:dyDescent="0.2">
      <c r="A318" s="14">
        <v>43957</v>
      </c>
      <c r="B318" s="2" t="s">
        <v>21</v>
      </c>
      <c r="C318" s="2">
        <v>224779.5</v>
      </c>
      <c r="D318" s="2">
        <v>23032992</v>
      </c>
      <c r="E318" s="2">
        <v>16792969.817999996</v>
      </c>
      <c r="F318" s="3">
        <v>443086.25303076918</v>
      </c>
      <c r="G318" cm="1">
        <f t="array" ref="G318">INDEX(Лист2!C:C, MATCH(1, (Лист1!A320=Лист2!A:A) * (Лист1!B320=Лист2!B:B), 0))</f>
        <v>59</v>
      </c>
      <c r="H318" cm="1">
        <f t="array" ref="H318">INDEX(Лист2!D:D, MATCH(1, (Лист1!A318=Лист2!A:A) * (Лист1!B318=Лист2!B:B), 0))</f>
        <v>14103</v>
      </c>
      <c r="I318" cm="1">
        <f t="array" ref="I318">INDEX(Лист2!E:E, MATCH(1, (Лист1!A318=Лист2!A:A) * (Лист1!B318=Лист2!B:B), 0))</f>
        <v>13118</v>
      </c>
      <c r="J318" t="str">
        <f>Table26[[#This Row],[Дата]] &amp; _xlfn.SINGLE(Table26[Территория])</f>
        <v>43957Москва Запад</v>
      </c>
      <c r="K318">
        <f t="shared" si="16"/>
        <v>19</v>
      </c>
      <c r="L318">
        <f t="shared" si="19"/>
        <v>98.076297456141305</v>
      </c>
      <c r="M318">
        <f>Table26[[#This Row],[Товарооборот, руб]]-Table26[[#This Row],[Товарооборот в себестоимости]]</f>
        <v>6240022.1820000038</v>
      </c>
      <c r="N318">
        <f t="shared" si="17"/>
        <v>37.158538660097321</v>
      </c>
      <c r="O318">
        <f t="shared" si="18"/>
        <v>22589905.74696923</v>
      </c>
    </row>
    <row r="319" spans="1:15" x14ac:dyDescent="0.2">
      <c r="A319" s="15">
        <v>43974</v>
      </c>
      <c r="B319" s="4" t="s">
        <v>21</v>
      </c>
      <c r="C319" s="4">
        <v>292018.5</v>
      </c>
      <c r="D319" s="4">
        <v>28590910.5</v>
      </c>
      <c r="E319" s="4">
        <v>21740920.338999998</v>
      </c>
      <c r="F319" s="5">
        <v>206427.73076923075</v>
      </c>
      <c r="G319" cm="1">
        <f t="array" ref="G319">INDEX(Лист2!C:C, MATCH(1, (Лист1!A321=Лист2!A:A) * (Лист1!B321=Лист2!B:B), 0))</f>
        <v>59</v>
      </c>
      <c r="H319" cm="1">
        <f t="array" ref="H319">INDEX(Лист2!D:D, MATCH(1, (Лист1!A319=Лист2!A:A) * (Лист1!B319=Лист2!B:B), 0))</f>
        <v>17295</v>
      </c>
      <c r="I319" cm="1">
        <f t="array" ref="I319">INDEX(Лист2!E:E, MATCH(1, (Лист1!A319=Лист2!A:A) * (Лист1!B319=Лист2!B:B), 0))</f>
        <v>16010</v>
      </c>
      <c r="J319" t="str">
        <f>Table26[[#This Row],[Дата]] &amp; _xlfn.SINGLE(Table26[Территория])</f>
        <v>43974Москва Запад</v>
      </c>
      <c r="K319">
        <f t="shared" si="16"/>
        <v>21</v>
      </c>
      <c r="L319">
        <f t="shared" si="19"/>
        <v>99.277995253878913</v>
      </c>
      <c r="M319">
        <f>Table26[[#This Row],[Товарооборот, руб]]-Table26[[#This Row],[Товарооборот в себестоимости]]</f>
        <v>6849990.1610000022</v>
      </c>
      <c r="N319">
        <f t="shared" si="17"/>
        <v>31.507360563352659</v>
      </c>
      <c r="O319">
        <f t="shared" si="18"/>
        <v>28384482.769230768</v>
      </c>
    </row>
    <row r="320" spans="1:15" x14ac:dyDescent="0.2">
      <c r="A320" s="14">
        <v>43976</v>
      </c>
      <c r="B320" s="2" t="s">
        <v>21</v>
      </c>
      <c r="C320" s="2">
        <v>198751.5</v>
      </c>
      <c r="D320" s="2">
        <v>20582743.5</v>
      </c>
      <c r="E320" s="2">
        <v>14894008.652000001</v>
      </c>
      <c r="F320" s="3">
        <v>316452.66153846157</v>
      </c>
      <c r="G320" cm="1">
        <f t="array" ref="G320">INDEX(Лист2!C:C, MATCH(1, (Лист1!A322=Лист2!A:A) * (Лист1!B322=Лист2!B:B), 0))</f>
        <v>59</v>
      </c>
      <c r="H320" cm="1">
        <f t="array" ref="H320">INDEX(Лист2!D:D, MATCH(1, (Лист1!A320=Лист2!A:A) * (Лист1!B320=Лист2!B:B), 0))</f>
        <v>12983</v>
      </c>
      <c r="I320" cm="1">
        <f t="array" ref="I320">INDEX(Лист2!E:E, MATCH(1, (Лист1!A320=Лист2!A:A) * (Лист1!B320=Лист2!B:B), 0))</f>
        <v>12056</v>
      </c>
      <c r="J320" t="str">
        <f>Table26[[#This Row],[Дата]] &amp; _xlfn.SINGLE(Table26[Территория])</f>
        <v>43976Москва Запад</v>
      </c>
      <c r="K320">
        <f t="shared" si="16"/>
        <v>22</v>
      </c>
      <c r="L320">
        <f t="shared" si="19"/>
        <v>98.46253410514268</v>
      </c>
      <c r="M320">
        <f>Table26[[#This Row],[Товарооборот, руб]]-Table26[[#This Row],[Товарооборот в себестоимости]]</f>
        <v>5688734.8479999993</v>
      </c>
      <c r="N320">
        <f t="shared" si="17"/>
        <v>38.19478678251005</v>
      </c>
      <c r="O320">
        <f t="shared" si="18"/>
        <v>20266290.838461537</v>
      </c>
    </row>
    <row r="321" spans="1:15" x14ac:dyDescent="0.2">
      <c r="A321" s="15">
        <v>43951</v>
      </c>
      <c r="B321" s="4" t="s">
        <v>21</v>
      </c>
      <c r="C321" s="4">
        <v>214386</v>
      </c>
      <c r="D321" s="4">
        <v>22530000</v>
      </c>
      <c r="E321" s="4">
        <v>16370527.077</v>
      </c>
      <c r="F321" s="5">
        <v>115618.05384615384</v>
      </c>
      <c r="G321" cm="1">
        <f t="array" ref="G321">INDEX(Лист2!C:C, MATCH(1, (Лист1!A323=Лист2!A:A) * (Лист1!B323=Лист2!B:B), 0))</f>
        <v>59</v>
      </c>
      <c r="H321" cm="1">
        <f t="array" ref="H321">INDEX(Лист2!D:D, MATCH(1, (Лист1!A321=Лист2!A:A) * (Лист1!B321=Лист2!B:B), 0))</f>
        <v>13251</v>
      </c>
      <c r="I321" cm="1">
        <f t="array" ref="I321">INDEX(Лист2!E:E, MATCH(1, (Лист1!A321=Лист2!A:A) * (Лист1!B321=Лист2!B:B), 0))</f>
        <v>12255</v>
      </c>
      <c r="J321" t="str">
        <f>Table26[[#This Row],[Дата]] &amp; _xlfn.SINGLE(Table26[Территория])</f>
        <v>43951Москва Запад</v>
      </c>
      <c r="K321">
        <f t="shared" si="16"/>
        <v>18</v>
      </c>
      <c r="L321">
        <f t="shared" si="19"/>
        <v>99.486826214619811</v>
      </c>
      <c r="M321">
        <f>Table26[[#This Row],[Товарооборот, руб]]-Table26[[#This Row],[Товарооборот в себестоимости]]</f>
        <v>6159472.9230000004</v>
      </c>
      <c r="N321">
        <f t="shared" si="17"/>
        <v>37.625379403048285</v>
      </c>
      <c r="O321">
        <f t="shared" si="18"/>
        <v>22414381.946153846</v>
      </c>
    </row>
    <row r="322" spans="1:15" x14ac:dyDescent="0.2">
      <c r="A322" s="14">
        <v>43961</v>
      </c>
      <c r="B322" s="2" t="s">
        <v>21</v>
      </c>
      <c r="C322" s="2">
        <v>243825</v>
      </c>
      <c r="D322" s="2">
        <v>24890404.5</v>
      </c>
      <c r="E322" s="2">
        <v>18159589.107999999</v>
      </c>
      <c r="F322" s="3">
        <v>258558.49999999997</v>
      </c>
      <c r="G322" cm="1">
        <f t="array" ref="G322">INDEX(Лист2!C:C, MATCH(1, (Лист1!A324=Лист2!A:A) * (Лист1!B324=Лист2!B:B), 0))</f>
        <v>59</v>
      </c>
      <c r="H322" cm="1">
        <f t="array" ref="H322">INDEX(Лист2!D:D, MATCH(1, (Лист1!A322=Лист2!A:A) * (Лист1!B322=Лист2!B:B), 0))</f>
        <v>14569</v>
      </c>
      <c r="I322" cm="1">
        <f t="array" ref="I322">INDEX(Лист2!E:E, MATCH(1, (Лист1!A322=Лист2!A:A) * (Лист1!B322=Лист2!B:B), 0))</f>
        <v>13566</v>
      </c>
      <c r="J322" t="str">
        <f>Table26[[#This Row],[Дата]] &amp; _xlfn.SINGLE(Table26[Территория])</f>
        <v>43961Москва Запад</v>
      </c>
      <c r="K322">
        <f t="shared" ref="K322:K385" si="20">WEEKNUM(A322,2)</f>
        <v>19</v>
      </c>
      <c r="L322">
        <f t="shared" si="19"/>
        <v>98.961212141007991</v>
      </c>
      <c r="M322">
        <f>Table26[[#This Row],[Товарооборот, руб]]-Table26[[#This Row],[Товарооборот в себестоимости]]</f>
        <v>6730815.3920000009</v>
      </c>
      <c r="N322">
        <f t="shared" ref="N322:N385" si="21">(D322 - E322) / E322 * 100</f>
        <v>37.064800045694959</v>
      </c>
      <c r="O322">
        <f t="shared" ref="O322:O385" si="22">(D322-F322)</f>
        <v>24631846</v>
      </c>
    </row>
    <row r="323" spans="1:15" x14ac:dyDescent="0.2">
      <c r="A323" s="15">
        <v>43959</v>
      </c>
      <c r="B323" s="4" t="s">
        <v>21</v>
      </c>
      <c r="C323" s="4">
        <v>232701</v>
      </c>
      <c r="D323" s="4">
        <v>23881948.5</v>
      </c>
      <c r="E323" s="4">
        <v>17462223.403999999</v>
      </c>
      <c r="F323" s="5">
        <v>512464.9846153846</v>
      </c>
      <c r="G323" cm="1">
        <f t="array" ref="G323">INDEX(Лист2!C:C, MATCH(1, (Лист1!A325=Лист2!A:A) * (Лист1!B325=Лист2!B:B), 0))</f>
        <v>60</v>
      </c>
      <c r="H323" cm="1">
        <f t="array" ref="H323">INDEX(Лист2!D:D, MATCH(1, (Лист1!A323=Лист2!A:A) * (Лист1!B323=Лист2!B:B), 0))</f>
        <v>14098</v>
      </c>
      <c r="I323" cm="1">
        <f t="array" ref="I323">INDEX(Лист2!E:E, MATCH(1, (Лист1!A323=Лист2!A:A) * (Лист1!B323=Лист2!B:B), 0))</f>
        <v>13106</v>
      </c>
      <c r="J323" t="str">
        <f>Table26[[#This Row],[Дата]] &amp; _xlfn.SINGLE(Table26[Территория])</f>
        <v>43959Москва Запад</v>
      </c>
      <c r="K323">
        <f t="shared" si="20"/>
        <v>19</v>
      </c>
      <c r="L323">
        <f t="shared" ref="L323:L386" si="23">(D323-F323) / D323 * 100</f>
        <v>97.85417431657477</v>
      </c>
      <c r="M323">
        <f>Table26[[#This Row],[Товарооборот, руб]]-Table26[[#This Row],[Товарооборот в себестоимости]]</f>
        <v>6419725.0960000008</v>
      </c>
      <c r="N323">
        <f t="shared" si="21"/>
        <v>36.763503406613509</v>
      </c>
      <c r="O323">
        <f t="shared" si="22"/>
        <v>23369483.515384614</v>
      </c>
    </row>
    <row r="324" spans="1:15" x14ac:dyDescent="0.2">
      <c r="A324" s="14">
        <v>43958</v>
      </c>
      <c r="B324" s="2" t="s">
        <v>21</v>
      </c>
      <c r="C324" s="2">
        <v>219411</v>
      </c>
      <c r="D324" s="2">
        <v>22460130</v>
      </c>
      <c r="E324" s="2">
        <v>16627687.641000001</v>
      </c>
      <c r="F324" s="3">
        <v>518998.75384615385</v>
      </c>
      <c r="G324" cm="1">
        <f t="array" ref="G324">INDEX(Лист2!C:C, MATCH(1, (Лист1!A326=Лист2!A:A) * (Лист1!B326=Лист2!B:B), 0))</f>
        <v>54</v>
      </c>
      <c r="H324" cm="1">
        <f t="array" ref="H324">INDEX(Лист2!D:D, MATCH(1, (Лист1!A324=Лист2!A:A) * (Лист1!B324=Лист2!B:B), 0))</f>
        <v>13495</v>
      </c>
      <c r="I324" cm="1">
        <f t="array" ref="I324">INDEX(Лист2!E:E, MATCH(1, (Лист1!A324=Лист2!A:A) * (Лист1!B324=Лист2!B:B), 0))</f>
        <v>12517</v>
      </c>
      <c r="J324" t="str">
        <f>Table26[[#This Row],[Дата]] &amp; _xlfn.SINGLE(Table26[Территория])</f>
        <v>43958Москва Запад</v>
      </c>
      <c r="K324">
        <f t="shared" si="20"/>
        <v>19</v>
      </c>
      <c r="L324">
        <f t="shared" si="23"/>
        <v>97.689244212539492</v>
      </c>
      <c r="M324">
        <f>Table26[[#This Row],[Товарооборот, руб]]-Table26[[#This Row],[Товарооборот в себестоимости]]</f>
        <v>5832442.3589999992</v>
      </c>
      <c r="N324">
        <f t="shared" si="21"/>
        <v>35.076689464736852</v>
      </c>
      <c r="O324">
        <f t="shared" si="22"/>
        <v>21941131.246153846</v>
      </c>
    </row>
    <row r="325" spans="1:15" x14ac:dyDescent="0.2">
      <c r="A325" s="15">
        <v>43975</v>
      </c>
      <c r="B325" s="4" t="s">
        <v>21</v>
      </c>
      <c r="C325" s="4">
        <v>200029.5</v>
      </c>
      <c r="D325" s="4">
        <v>19959801</v>
      </c>
      <c r="E325" s="4">
        <v>15125624.641999999</v>
      </c>
      <c r="F325" s="5">
        <v>318671.85465384612</v>
      </c>
      <c r="G325" cm="1">
        <f t="array" ref="G325">INDEX(Лист2!C:C, MATCH(1, (Лист1!A327=Лист2!A:A) * (Лист1!B327=Лист2!B:B), 0))</f>
        <v>54</v>
      </c>
      <c r="H325" cm="1">
        <f t="array" ref="H325">INDEX(Лист2!D:D, MATCH(1, (Лист1!A325=Лист2!A:A) * (Лист1!B325=Лист2!B:B), 0))</f>
        <v>12822</v>
      </c>
      <c r="I325" cm="1">
        <f t="array" ref="I325">INDEX(Лист2!E:E, MATCH(1, (Лист1!A325=Лист2!A:A) * (Лист1!B325=Лист2!B:B), 0))</f>
        <v>11916</v>
      </c>
      <c r="J325" t="str">
        <f>Table26[[#This Row],[Дата]] &amp; _xlfn.SINGLE(Table26[Территория])</f>
        <v>43975Москва Запад</v>
      </c>
      <c r="K325">
        <f t="shared" si="20"/>
        <v>21</v>
      </c>
      <c r="L325">
        <f t="shared" si="23"/>
        <v>98.403431704284799</v>
      </c>
      <c r="M325">
        <f>Table26[[#This Row],[Товарооборот, руб]]-Table26[[#This Row],[Товарооборот в себестоимости]]</f>
        <v>4834176.3580000009</v>
      </c>
      <c r="N325">
        <f t="shared" si="21"/>
        <v>31.960176669839651</v>
      </c>
      <c r="O325">
        <f t="shared" si="22"/>
        <v>19641129.145346154</v>
      </c>
    </row>
    <row r="326" spans="1:15" x14ac:dyDescent="0.2">
      <c r="A326" s="14">
        <v>43967</v>
      </c>
      <c r="B326" s="2" t="s">
        <v>22</v>
      </c>
      <c r="C326" s="2">
        <v>225480</v>
      </c>
      <c r="D326" s="2">
        <v>22355338.5</v>
      </c>
      <c r="E326" s="2">
        <v>16443448.491999999</v>
      </c>
      <c r="F326" s="3">
        <v>291468.59999999998</v>
      </c>
      <c r="G326" cm="1">
        <f t="array" ref="G326">INDEX(Лист2!C:C, MATCH(1, (Лист1!A328=Лист2!A:A) * (Лист1!B328=Лист2!B:B), 0))</f>
        <v>54</v>
      </c>
      <c r="H326" cm="1">
        <f t="array" ref="H326">INDEX(Лист2!D:D, MATCH(1, (Лист1!A326=Лист2!A:A) * (Лист1!B326=Лист2!B:B), 0))</f>
        <v>13170</v>
      </c>
      <c r="I326" cm="1">
        <f t="array" ref="I326">INDEX(Лист2!E:E, MATCH(1, (Лист1!A326=Лист2!A:A) * (Лист1!B326=Лист2!B:B), 0))</f>
        <v>12299</v>
      </c>
      <c r="J326" t="str">
        <f>Table26[[#This Row],[Дата]] &amp; _xlfn.SINGLE(Table26[Территория])</f>
        <v>43967Москва Восток</v>
      </c>
      <c r="K326">
        <f t="shared" si="20"/>
        <v>20</v>
      </c>
      <c r="L326">
        <f t="shared" si="23"/>
        <v>98.696201357004725</v>
      </c>
      <c r="M326">
        <f>Table26[[#This Row],[Товарооборот, руб]]-Table26[[#This Row],[Товарооборот в себестоимости]]</f>
        <v>5911890.0080000013</v>
      </c>
      <c r="N326">
        <f t="shared" si="21"/>
        <v>35.95285995438384</v>
      </c>
      <c r="O326">
        <f t="shared" si="22"/>
        <v>22063869.899999999</v>
      </c>
    </row>
    <row r="327" spans="1:15" x14ac:dyDescent="0.2">
      <c r="A327" s="15">
        <v>43970</v>
      </c>
      <c r="B327" s="4" t="s">
        <v>22</v>
      </c>
      <c r="C327" s="4">
        <v>211453.5</v>
      </c>
      <c r="D327" s="4">
        <v>20590072.5</v>
      </c>
      <c r="E327" s="4">
        <v>15078027.685000001</v>
      </c>
      <c r="F327" s="5">
        <v>293452.29237692308</v>
      </c>
      <c r="G327" cm="1">
        <f t="array" ref="G327">INDEX(Лист2!C:C, MATCH(1, (Лист1!A329=Лист2!A:A) * (Лист1!B329=Лист2!B:B), 0))</f>
        <v>54</v>
      </c>
      <c r="H327" cm="1">
        <f t="array" ref="H327">INDEX(Лист2!D:D, MATCH(1, (Лист1!A327=Лист2!A:A) * (Лист1!B327=Лист2!B:B), 0))</f>
        <v>13070</v>
      </c>
      <c r="I327" cm="1">
        <f t="array" ref="I327">INDEX(Лист2!E:E, MATCH(1, (Лист1!A327=Лист2!A:A) * (Лист1!B327=Лист2!B:B), 0))</f>
        <v>12244</v>
      </c>
      <c r="J327" t="str">
        <f>Table26[[#This Row],[Дата]] &amp; _xlfn.SINGLE(Table26[Территория])</f>
        <v>43970Москва Восток</v>
      </c>
      <c r="K327">
        <f t="shared" si="20"/>
        <v>21</v>
      </c>
      <c r="L327">
        <f t="shared" si="23"/>
        <v>98.574787474026991</v>
      </c>
      <c r="M327">
        <f>Table26[[#This Row],[Товарооборот, руб]]-Table26[[#This Row],[Товарооборот в себестоимости]]</f>
        <v>5512044.8149999995</v>
      </c>
      <c r="N327">
        <f t="shared" si="21"/>
        <v>36.5568025882027</v>
      </c>
      <c r="O327">
        <f t="shared" si="22"/>
        <v>20296620.207623076</v>
      </c>
    </row>
    <row r="328" spans="1:15" x14ac:dyDescent="0.2">
      <c r="A328" s="14">
        <v>43968</v>
      </c>
      <c r="B328" s="2" t="s">
        <v>22</v>
      </c>
      <c r="C328" s="2">
        <v>184801.5</v>
      </c>
      <c r="D328" s="2">
        <v>18449091</v>
      </c>
      <c r="E328" s="2">
        <v>13533023.127999999</v>
      </c>
      <c r="F328" s="3">
        <v>246229.69714615386</v>
      </c>
      <c r="G328" cm="1">
        <f t="array" ref="G328">INDEX(Лист2!C:C, MATCH(1, (Лист1!A330=Лист2!A:A) * (Лист1!B330=Лист2!B:B), 0))</f>
        <v>54</v>
      </c>
      <c r="H328" cm="1">
        <f t="array" ref="H328">INDEX(Лист2!D:D, MATCH(1, (Лист1!A328=Лист2!A:A) * (Лист1!B328=Лист2!B:B), 0))</f>
        <v>11128</v>
      </c>
      <c r="I328" cm="1">
        <f t="array" ref="I328">INDEX(Лист2!E:E, MATCH(1, (Лист1!A328=Лист2!A:A) * (Лист1!B328=Лист2!B:B), 0))</f>
        <v>10467</v>
      </c>
      <c r="J328" t="str">
        <f>Table26[[#This Row],[Дата]] &amp; _xlfn.SINGLE(Table26[Территория])</f>
        <v>43968Москва Восток</v>
      </c>
      <c r="K328">
        <f t="shared" si="20"/>
        <v>20</v>
      </c>
      <c r="L328">
        <f t="shared" si="23"/>
        <v>98.665355940050631</v>
      </c>
      <c r="M328">
        <f>Table26[[#This Row],[Товарооборот, руб]]-Table26[[#This Row],[Товарооборот в себестоимости]]</f>
        <v>4916067.8720000014</v>
      </c>
      <c r="N328">
        <f t="shared" si="21"/>
        <v>36.326457329616133</v>
      </c>
      <c r="O328">
        <f t="shared" si="22"/>
        <v>18202861.302853845</v>
      </c>
    </row>
    <row r="329" spans="1:15" x14ac:dyDescent="0.2">
      <c r="A329" s="15">
        <v>43960</v>
      </c>
      <c r="B329" s="4" t="s">
        <v>22</v>
      </c>
      <c r="C329" s="4">
        <v>177976.5</v>
      </c>
      <c r="D329" s="4">
        <v>18085798.5</v>
      </c>
      <c r="E329" s="4">
        <v>13150397.668</v>
      </c>
      <c r="F329" s="5">
        <v>444057.73347692302</v>
      </c>
      <c r="G329" cm="1">
        <f t="array" ref="G329">INDEX(Лист2!C:C, MATCH(1, (Лист1!A331=Лист2!A:A) * (Лист1!B331=Лист2!B:B), 0))</f>
        <v>54</v>
      </c>
      <c r="H329" cm="1">
        <f t="array" ref="H329">INDEX(Лист2!D:D, MATCH(1, (Лист1!A329=Лист2!A:A) * (Лист1!B329=Лист2!B:B), 0))</f>
        <v>11288</v>
      </c>
      <c r="I329" cm="1">
        <f t="array" ref="I329">INDEX(Лист2!E:E, MATCH(1, (Лист1!A329=Лист2!A:A) * (Лист1!B329=Лист2!B:B), 0))</f>
        <v>10492</v>
      </c>
      <c r="J329" t="str">
        <f>Table26[[#This Row],[Дата]] &amp; _xlfn.SINGLE(Table26[Территория])</f>
        <v>43960Москва Восток</v>
      </c>
      <c r="K329">
        <f t="shared" si="20"/>
        <v>19</v>
      </c>
      <c r="L329">
        <f t="shared" si="23"/>
        <v>97.544715908026276</v>
      </c>
      <c r="M329">
        <f>Table26[[#This Row],[Товарооборот, руб]]-Table26[[#This Row],[Товарооборот в себестоимости]]</f>
        <v>4935400.8320000004</v>
      </c>
      <c r="N329">
        <f t="shared" si="21"/>
        <v>37.530430307896609</v>
      </c>
      <c r="O329">
        <f t="shared" si="22"/>
        <v>17641740.766523078</v>
      </c>
    </row>
    <row r="330" spans="1:15" x14ac:dyDescent="0.2">
      <c r="A330" s="14">
        <v>43955</v>
      </c>
      <c r="B330" s="2" t="s">
        <v>22</v>
      </c>
      <c r="C330" s="2">
        <v>223617</v>
      </c>
      <c r="D330" s="2">
        <v>22796827.5</v>
      </c>
      <c r="E330" s="2">
        <v>16597666.014999999</v>
      </c>
      <c r="F330" s="3">
        <v>404297.74615384609</v>
      </c>
      <c r="G330" cm="1">
        <f t="array" ref="G330">INDEX(Лист2!C:C, MATCH(1, (Лист1!A332=Лист2!A:A) * (Лист1!B332=Лист2!B:B), 0))</f>
        <v>54</v>
      </c>
      <c r="H330" cm="1">
        <f t="array" ref="H330">INDEX(Лист2!D:D, MATCH(1, (Лист1!A330=Лист2!A:A) * (Лист1!B330=Лист2!B:B), 0))</f>
        <v>13606</v>
      </c>
      <c r="I330" cm="1">
        <f t="array" ref="I330">INDEX(Лист2!E:E, MATCH(1, (Лист1!A330=Лист2!A:A) * (Лист1!B330=Лист2!B:B), 0))</f>
        <v>12697</v>
      </c>
      <c r="J330" t="str">
        <f>Table26[[#This Row],[Дата]] &amp; _xlfn.SINGLE(Table26[Территория])</f>
        <v>43955Москва Восток</v>
      </c>
      <c r="K330">
        <f t="shared" si="20"/>
        <v>19</v>
      </c>
      <c r="L330">
        <f t="shared" si="23"/>
        <v>98.226517500499384</v>
      </c>
      <c r="M330">
        <f>Table26[[#This Row],[Товарооборот, руб]]-Table26[[#This Row],[Товарооборот в себестоимости]]</f>
        <v>6199161.4850000013</v>
      </c>
      <c r="N330">
        <f t="shared" si="21"/>
        <v>37.349597704867435</v>
      </c>
      <c r="O330">
        <f t="shared" si="22"/>
        <v>22392529.753846154</v>
      </c>
    </row>
    <row r="331" spans="1:15" x14ac:dyDescent="0.2">
      <c r="A331" s="15">
        <v>43953</v>
      </c>
      <c r="B331" s="4" t="s">
        <v>22</v>
      </c>
      <c r="C331" s="4">
        <v>176397</v>
      </c>
      <c r="D331" s="4">
        <v>18625921.5</v>
      </c>
      <c r="E331" s="4">
        <v>13628439.163999999</v>
      </c>
      <c r="F331" s="5">
        <v>370802.93846153846</v>
      </c>
      <c r="G331" cm="1">
        <f t="array" ref="G331">INDEX(Лист2!C:C, MATCH(1, (Лист1!A333=Лист2!A:A) * (Лист1!B333=Лист2!B:B), 0))</f>
        <v>54</v>
      </c>
      <c r="H331" cm="1">
        <f t="array" ref="H331">INDEX(Лист2!D:D, MATCH(1, (Лист1!A331=Лист2!A:A) * (Лист1!B331=Лист2!B:B), 0))</f>
        <v>11622</v>
      </c>
      <c r="I331" cm="1">
        <f t="array" ref="I331">INDEX(Лист2!E:E, MATCH(1, (Лист1!A331=Лист2!A:A) * (Лист1!B331=Лист2!B:B), 0))</f>
        <v>10754</v>
      </c>
      <c r="J331" t="str">
        <f>Table26[[#This Row],[Дата]] &amp; _xlfn.SINGLE(Table26[Территория])</f>
        <v>43953Москва Восток</v>
      </c>
      <c r="K331">
        <f t="shared" si="20"/>
        <v>18</v>
      </c>
      <c r="L331">
        <f t="shared" si="23"/>
        <v>98.009210237133559</v>
      </c>
      <c r="M331">
        <f>Table26[[#This Row],[Товарооборот, руб]]-Table26[[#This Row],[Товарооборот в себестоимости]]</f>
        <v>4997482.3360000011</v>
      </c>
      <c r="N331">
        <f t="shared" si="21"/>
        <v>36.669513477383575</v>
      </c>
      <c r="O331">
        <f t="shared" si="22"/>
        <v>18255118.561538462</v>
      </c>
    </row>
    <row r="332" spans="1:15" x14ac:dyDescent="0.2">
      <c r="A332" s="14">
        <v>43977</v>
      </c>
      <c r="B332" s="2" t="s">
        <v>22</v>
      </c>
      <c r="C332" s="2">
        <v>232369.5</v>
      </c>
      <c r="D332" s="2">
        <v>23856345</v>
      </c>
      <c r="E332" s="2">
        <v>17297352.185000002</v>
      </c>
      <c r="F332" s="3">
        <v>279472.16153846151</v>
      </c>
      <c r="G332" cm="1">
        <f t="array" ref="G332">INDEX(Лист2!C:C, MATCH(1, (Лист1!A334=Лист2!A:A) * (Лист1!B334=Лист2!B:B), 0))</f>
        <v>54</v>
      </c>
      <c r="H332" cm="1">
        <f t="array" ref="H332">INDEX(Лист2!D:D, MATCH(1, (Лист1!A332=Лист2!A:A) * (Лист1!B332=Лист2!B:B), 0))</f>
        <v>14482</v>
      </c>
      <c r="I332" cm="1">
        <f t="array" ref="I332">INDEX(Лист2!E:E, MATCH(1, (Лист1!A332=Лист2!A:A) * (Лист1!B332=Лист2!B:B), 0))</f>
        <v>13510</v>
      </c>
      <c r="J332" t="str">
        <f>Table26[[#This Row],[Дата]] &amp; _xlfn.SINGLE(Table26[Территория])</f>
        <v>43977Москва Восток</v>
      </c>
      <c r="K332">
        <f t="shared" si="20"/>
        <v>22</v>
      </c>
      <c r="L332">
        <f t="shared" si="23"/>
        <v>98.828520624016534</v>
      </c>
      <c r="M332">
        <f>Table26[[#This Row],[Товарооборот, руб]]-Table26[[#This Row],[Товарооборот в себестоимости]]</f>
        <v>6558992.8149999976</v>
      </c>
      <c r="N332">
        <f t="shared" si="21"/>
        <v>37.91905688714516</v>
      </c>
      <c r="O332">
        <f t="shared" si="22"/>
        <v>23576872.838461537</v>
      </c>
    </row>
    <row r="333" spans="1:15" x14ac:dyDescent="0.2">
      <c r="A333" s="15">
        <v>43952</v>
      </c>
      <c r="B333" s="4" t="s">
        <v>22</v>
      </c>
      <c r="C333" s="4">
        <v>226540.5</v>
      </c>
      <c r="D333" s="4">
        <v>23953536</v>
      </c>
      <c r="E333" s="4">
        <v>17342946.796999998</v>
      </c>
      <c r="F333" s="5">
        <v>380499.56092307693</v>
      </c>
      <c r="G333" cm="1">
        <f t="array" ref="G333">INDEX(Лист2!C:C, MATCH(1, (Лист1!A335=Лист2!A:A) * (Лист1!B335=Лист2!B:B), 0))</f>
        <v>54</v>
      </c>
      <c r="H333" cm="1">
        <f t="array" ref="H333">INDEX(Лист2!D:D, MATCH(1, (Лист1!A333=Лист2!A:A) * (Лист1!B333=Лист2!B:B), 0))</f>
        <v>14205</v>
      </c>
      <c r="I333" cm="1">
        <f t="array" ref="I333">INDEX(Лист2!E:E, MATCH(1, (Лист1!A333=Лист2!A:A) * (Лист1!B333=Лист2!B:B), 0))</f>
        <v>13026</v>
      </c>
      <c r="J333" t="str">
        <f>Table26[[#This Row],[Дата]] &amp; _xlfn.SINGLE(Table26[Территория])</f>
        <v>43952Москва Восток</v>
      </c>
      <c r="K333">
        <f t="shared" si="20"/>
        <v>18</v>
      </c>
      <c r="L333">
        <f t="shared" si="23"/>
        <v>98.411509845882136</v>
      </c>
      <c r="M333">
        <f>Table26[[#This Row],[Товарооборот, руб]]-Table26[[#This Row],[Товарооборот в себестоимости]]</f>
        <v>6610589.2030000016</v>
      </c>
      <c r="N333">
        <f t="shared" si="21"/>
        <v>38.11687414127055</v>
      </c>
      <c r="O333">
        <f t="shared" si="22"/>
        <v>23573036.439076923</v>
      </c>
    </row>
    <row r="334" spans="1:15" x14ac:dyDescent="0.2">
      <c r="A334" s="14">
        <v>43963</v>
      </c>
      <c r="B334" s="2" t="s">
        <v>22</v>
      </c>
      <c r="C334" s="2">
        <v>189679.5</v>
      </c>
      <c r="D334" s="2">
        <v>18718036.5</v>
      </c>
      <c r="E334" s="2">
        <v>13500671.991999999</v>
      </c>
      <c r="F334" s="3">
        <v>344959.87384615385</v>
      </c>
      <c r="G334" cm="1">
        <f t="array" ref="G334">INDEX(Лист2!C:C, MATCH(1, (Лист1!A336=Лист2!A:A) * (Лист1!B336=Лист2!B:B), 0))</f>
        <v>54</v>
      </c>
      <c r="H334" cm="1">
        <f t="array" ref="H334">INDEX(Лист2!D:D, MATCH(1, (Лист1!A334=Лист2!A:A) * (Лист1!B334=Лист2!B:B), 0))</f>
        <v>11614</v>
      </c>
      <c r="I334" cm="1">
        <f t="array" ref="I334">INDEX(Лист2!E:E, MATCH(1, (Лист1!A334=Лист2!A:A) * (Лист1!B334=Лист2!B:B), 0))</f>
        <v>10862</v>
      </c>
      <c r="J334" t="str">
        <f>Table26[[#This Row],[Дата]] &amp; _xlfn.SINGLE(Table26[Территория])</f>
        <v>43963Москва Восток</v>
      </c>
      <c r="K334">
        <f t="shared" si="20"/>
        <v>20</v>
      </c>
      <c r="L334">
        <f t="shared" si="23"/>
        <v>98.157072330497087</v>
      </c>
      <c r="M334">
        <f>Table26[[#This Row],[Товарооборот, руб]]-Table26[[#This Row],[Товарооборот в себестоимости]]</f>
        <v>5217364.5080000013</v>
      </c>
      <c r="N334">
        <f t="shared" si="21"/>
        <v>38.645220853388771</v>
      </c>
      <c r="O334">
        <f t="shared" si="22"/>
        <v>18373076.626153845</v>
      </c>
    </row>
    <row r="335" spans="1:15" x14ac:dyDescent="0.2">
      <c r="A335" s="15">
        <v>43972</v>
      </c>
      <c r="B335" s="4" t="s">
        <v>22</v>
      </c>
      <c r="C335" s="4">
        <v>213640.5</v>
      </c>
      <c r="D335" s="4">
        <v>21042673.5</v>
      </c>
      <c r="E335" s="4">
        <v>15681371.557000002</v>
      </c>
      <c r="F335" s="5">
        <v>296732.59615384613</v>
      </c>
      <c r="G335" cm="1">
        <f t="array" ref="G335">INDEX(Лист2!C:C, MATCH(1, (Лист1!A337=Лист2!A:A) * (Лист1!B337=Лист2!B:B), 0))</f>
        <v>54</v>
      </c>
      <c r="H335" cm="1">
        <f t="array" ref="H335">INDEX(Лист2!D:D, MATCH(1, (Лист1!A335=Лист2!A:A) * (Лист1!B335=Лист2!B:B), 0))</f>
        <v>13240</v>
      </c>
      <c r="I335" cm="1">
        <f t="array" ref="I335">INDEX(Лист2!E:E, MATCH(1, (Лист1!A335=Лист2!A:A) * (Лист1!B335=Лист2!B:B), 0))</f>
        <v>12360</v>
      </c>
      <c r="J335" t="str">
        <f>Table26[[#This Row],[Дата]] &amp; _xlfn.SINGLE(Table26[Территория])</f>
        <v>43972Москва Восток</v>
      </c>
      <c r="K335">
        <f t="shared" si="20"/>
        <v>21</v>
      </c>
      <c r="L335">
        <f t="shared" si="23"/>
        <v>98.589853156473453</v>
      </c>
      <c r="M335">
        <f>Table26[[#This Row],[Товарооборот, руб]]-Table26[[#This Row],[Товарооборот в себестоимости]]</f>
        <v>5361301.9429999981</v>
      </c>
      <c r="N335">
        <f t="shared" si="21"/>
        <v>34.18898610693762</v>
      </c>
      <c r="O335">
        <f t="shared" si="22"/>
        <v>20745940.903846152</v>
      </c>
    </row>
    <row r="336" spans="1:15" x14ac:dyDescent="0.2">
      <c r="A336" s="14">
        <v>43971</v>
      </c>
      <c r="B336" s="2" t="s">
        <v>22</v>
      </c>
      <c r="C336" s="2">
        <v>214885.5</v>
      </c>
      <c r="D336" s="2">
        <v>21411349.5</v>
      </c>
      <c r="E336" s="2">
        <v>15600701.422999999</v>
      </c>
      <c r="F336" s="3">
        <v>410370.5153846154</v>
      </c>
      <c r="G336" cm="1">
        <f t="array" ref="G336">INDEX(Лист2!C:C, MATCH(1, (Лист1!A338=Лист2!A:A) * (Лист1!B338=Лист2!B:B), 0))</f>
        <v>54</v>
      </c>
      <c r="H336" cm="1">
        <f t="array" ref="H336">INDEX(Лист2!D:D, MATCH(1, (Лист1!A336=Лист2!A:A) * (Лист1!B336=Лист2!B:B), 0))</f>
        <v>13298</v>
      </c>
      <c r="I336" cm="1">
        <f t="array" ref="I336">INDEX(Лист2!E:E, MATCH(1, (Лист1!A336=Лист2!A:A) * (Лист1!B336=Лист2!B:B), 0))</f>
        <v>12428</v>
      </c>
      <c r="J336" t="str">
        <f>Table26[[#This Row],[Дата]] &amp; _xlfn.SINGLE(Table26[Территория])</f>
        <v>43971Москва Восток</v>
      </c>
      <c r="K336">
        <f t="shared" si="20"/>
        <v>21</v>
      </c>
      <c r="L336">
        <f t="shared" si="23"/>
        <v>98.083397240399933</v>
      </c>
      <c r="M336">
        <f>Table26[[#This Row],[Товарооборот, руб]]-Table26[[#This Row],[Товарооборот в себестоимости]]</f>
        <v>5810648.0770000014</v>
      </c>
      <c r="N336">
        <f t="shared" si="21"/>
        <v>37.246069387837949</v>
      </c>
      <c r="O336">
        <f t="shared" si="22"/>
        <v>21000978.984615386</v>
      </c>
    </row>
    <row r="337" spans="1:15" x14ac:dyDescent="0.2">
      <c r="A337" s="15">
        <v>43956</v>
      </c>
      <c r="B337" s="4" t="s">
        <v>22</v>
      </c>
      <c r="C337" s="4">
        <v>203832</v>
      </c>
      <c r="D337" s="4">
        <v>20880142.5</v>
      </c>
      <c r="E337" s="4">
        <v>15015521.489999998</v>
      </c>
      <c r="F337" s="5">
        <v>398269.43076923076</v>
      </c>
      <c r="G337" cm="1">
        <f t="array" ref="G337">INDEX(Лист2!C:C, MATCH(1, (Лист1!A339=Лист2!A:A) * (Лист1!B339=Лист2!B:B), 0))</f>
        <v>59</v>
      </c>
      <c r="H337" cm="1">
        <f t="array" ref="H337">INDEX(Лист2!D:D, MATCH(1, (Лист1!A337=Лист2!A:A) * (Лист1!B337=Лист2!B:B), 0))</f>
        <v>12775</v>
      </c>
      <c r="I337" cm="1">
        <f t="array" ref="I337">INDEX(Лист2!E:E, MATCH(1, (Лист1!A337=Лист2!A:A) * (Лист1!B337=Лист2!B:B), 0))</f>
        <v>11887</v>
      </c>
      <c r="J337" t="str">
        <f>Table26[[#This Row],[Дата]] &amp; _xlfn.SINGLE(Table26[Территория])</f>
        <v>43956Москва Восток</v>
      </c>
      <c r="K337">
        <f t="shared" si="20"/>
        <v>19</v>
      </c>
      <c r="L337">
        <f t="shared" si="23"/>
        <v>98.092592372062455</v>
      </c>
      <c r="M337">
        <f>Table26[[#This Row],[Товарооборот, руб]]-Table26[[#This Row],[Товарооборот в себестоимости]]</f>
        <v>5864621.0100000016</v>
      </c>
      <c r="N337">
        <f t="shared" si="21"/>
        <v>39.057058483820946</v>
      </c>
      <c r="O337">
        <f t="shared" si="22"/>
        <v>20481873.069230769</v>
      </c>
    </row>
    <row r="338" spans="1:15" x14ac:dyDescent="0.2">
      <c r="A338" s="14">
        <v>43964</v>
      </c>
      <c r="B338" s="2" t="s">
        <v>22</v>
      </c>
      <c r="C338" s="2">
        <v>188662.5</v>
      </c>
      <c r="D338" s="2">
        <v>18784000.5</v>
      </c>
      <c r="E338" s="2">
        <v>13568684.673999999</v>
      </c>
      <c r="F338" s="3">
        <v>349844.36153846153</v>
      </c>
      <c r="G338" cm="1">
        <f t="array" ref="G338">INDEX(Лист2!C:C, MATCH(1, (Лист1!A340=Лист2!A:A) * (Лист1!B340=Лист2!B:B), 0))</f>
        <v>54</v>
      </c>
      <c r="H338" cm="1">
        <f t="array" ref="H338">INDEX(Лист2!D:D, MATCH(1, (Лист1!A338=Лист2!A:A) * (Лист1!B338=Лист2!B:B), 0))</f>
        <v>11522</v>
      </c>
      <c r="I338" cm="1">
        <f t="array" ref="I338">INDEX(Лист2!E:E, MATCH(1, (Лист1!A338=Лист2!A:A) * (Лист1!B338=Лист2!B:B), 0))</f>
        <v>10803</v>
      </c>
      <c r="J338" t="str">
        <f>Table26[[#This Row],[Дата]] &amp; _xlfn.SINGLE(Table26[Территория])</f>
        <v>43964Москва Восток</v>
      </c>
      <c r="K338">
        <f t="shared" si="20"/>
        <v>20</v>
      </c>
      <c r="L338">
        <f t="shared" si="23"/>
        <v>98.137540714298524</v>
      </c>
      <c r="M338">
        <f>Table26[[#This Row],[Товарооборот, руб]]-Table26[[#This Row],[Товарооборот в себестоимости]]</f>
        <v>5215315.8260000013</v>
      </c>
      <c r="N338">
        <f t="shared" si="21"/>
        <v>38.436414076255083</v>
      </c>
      <c r="O338">
        <f t="shared" si="22"/>
        <v>18434156.138461538</v>
      </c>
    </row>
    <row r="339" spans="1:15" x14ac:dyDescent="0.2">
      <c r="A339" s="15">
        <v>43982</v>
      </c>
      <c r="B339" s="4" t="s">
        <v>21</v>
      </c>
      <c r="C339" s="4">
        <v>215277</v>
      </c>
      <c r="D339" s="4">
        <v>21585316.5</v>
      </c>
      <c r="E339" s="4">
        <v>16285354.714</v>
      </c>
      <c r="F339" s="5">
        <v>183249.26153846155</v>
      </c>
      <c r="G339" cm="1">
        <f t="array" ref="G339">INDEX(Лист2!C:C, MATCH(1, (Лист1!A341=Лист2!A:A) * (Лист1!B341=Лист2!B:B), 0))</f>
        <v>59</v>
      </c>
      <c r="H339" cm="1">
        <f t="array" ref="H339">INDEX(Лист2!D:D, MATCH(1, (Лист1!A339=Лист2!A:A) * (Лист1!B339=Лист2!B:B), 0))</f>
        <v>13684</v>
      </c>
      <c r="I339" cm="1">
        <f t="array" ref="I339">INDEX(Лист2!E:E, MATCH(1, (Лист1!A339=Лист2!A:A) * (Лист1!B339=Лист2!B:B), 0))</f>
        <v>12690</v>
      </c>
      <c r="J339" t="str">
        <f>Table26[[#This Row],[Дата]] &amp; _xlfn.SINGLE(Table26[Территория])</f>
        <v>43982Москва Запад</v>
      </c>
      <c r="K339">
        <f t="shared" si="20"/>
        <v>22</v>
      </c>
      <c r="L339">
        <f t="shared" si="23"/>
        <v>99.151046677779959</v>
      </c>
      <c r="M339">
        <f>Table26[[#This Row],[Товарооборот, руб]]-Table26[[#This Row],[Товарооборот в себестоимости]]</f>
        <v>5299961.7860000003</v>
      </c>
      <c r="N339">
        <f t="shared" si="21"/>
        <v>32.544343547173661</v>
      </c>
      <c r="O339">
        <f t="shared" si="22"/>
        <v>21402067.238461539</v>
      </c>
    </row>
    <row r="340" spans="1:15" x14ac:dyDescent="0.2">
      <c r="A340" s="14">
        <v>43954</v>
      </c>
      <c r="B340" s="2" t="s">
        <v>22</v>
      </c>
      <c r="C340" s="2">
        <v>248148</v>
      </c>
      <c r="D340" s="2">
        <v>25519072.5</v>
      </c>
      <c r="E340" s="2">
        <v>18491870.614999998</v>
      </c>
      <c r="F340" s="3">
        <v>270910.05384615384</v>
      </c>
      <c r="G340" cm="1">
        <f t="array" ref="G340">INDEX(Лист2!C:C, MATCH(1, (Лист1!A342=Лист2!A:A) * (Лист1!B342=Лист2!B:B), 0))</f>
        <v>54</v>
      </c>
      <c r="H340" cm="1">
        <f t="array" ref="H340">INDEX(Лист2!D:D, MATCH(1, (Лист1!A340=Лист2!A:A) * (Лист1!B340=Лист2!B:B), 0))</f>
        <v>14823</v>
      </c>
      <c r="I340" cm="1">
        <f t="array" ref="I340">INDEX(Лист2!E:E, MATCH(1, (Лист1!A340=Лист2!A:A) * (Лист1!B340=Лист2!B:B), 0))</f>
        <v>13751</v>
      </c>
      <c r="J340" t="str">
        <f>Table26[[#This Row],[Дата]] &amp; _xlfn.SINGLE(Table26[Территория])</f>
        <v>43954Москва Восток</v>
      </c>
      <c r="K340">
        <f t="shared" si="20"/>
        <v>18</v>
      </c>
      <c r="L340">
        <f t="shared" si="23"/>
        <v>98.938401645098367</v>
      </c>
      <c r="M340">
        <f>Table26[[#This Row],[Товарооборот, руб]]-Table26[[#This Row],[Товарооборот в себестоимости]]</f>
        <v>7027201.8850000016</v>
      </c>
      <c r="N340">
        <f t="shared" si="21"/>
        <v>38.001573941901619</v>
      </c>
      <c r="O340">
        <f t="shared" si="22"/>
        <v>25248162.446153846</v>
      </c>
    </row>
    <row r="341" spans="1:15" x14ac:dyDescent="0.2">
      <c r="A341" s="15">
        <v>43981</v>
      </c>
      <c r="B341" s="4" t="s">
        <v>21</v>
      </c>
      <c r="C341" s="4">
        <v>246414</v>
      </c>
      <c r="D341" s="4">
        <v>24527245.5</v>
      </c>
      <c r="E341" s="4">
        <v>18595804.535</v>
      </c>
      <c r="F341" s="5">
        <v>282204.5230769231</v>
      </c>
      <c r="G341" cm="1">
        <f t="array" ref="G341">INDEX(Лист2!C:C, MATCH(1, (Лист1!A343=Лист2!A:A) * (Лист1!B343=Лист2!B:B), 0))</f>
        <v>54</v>
      </c>
      <c r="H341" cm="1">
        <f t="array" ref="H341">INDEX(Лист2!D:D, MATCH(1, (Лист1!A341=Лист2!A:A) * (Лист1!B341=Лист2!B:B), 0))</f>
        <v>15030</v>
      </c>
      <c r="I341" cm="1">
        <f t="array" ref="I341">INDEX(Лист2!E:E, MATCH(1, (Лист1!A341=Лист2!A:A) * (Лист1!B341=Лист2!B:B), 0))</f>
        <v>13956</v>
      </c>
      <c r="J341" t="str">
        <f>Table26[[#This Row],[Дата]] &amp; _xlfn.SINGLE(Table26[Территория])</f>
        <v>43981Москва Запад</v>
      </c>
      <c r="K341">
        <f t="shared" si="20"/>
        <v>22</v>
      </c>
      <c r="L341">
        <f t="shared" si="23"/>
        <v>98.849424314373493</v>
      </c>
      <c r="M341">
        <f>Table26[[#This Row],[Товарооборот, руб]]-Table26[[#This Row],[Товарооборот в себестоимости]]</f>
        <v>5931440.9649999999</v>
      </c>
      <c r="N341">
        <f t="shared" si="21"/>
        <v>31.896662248929147</v>
      </c>
      <c r="O341">
        <f t="shared" si="22"/>
        <v>24245040.976923078</v>
      </c>
    </row>
    <row r="342" spans="1:15" x14ac:dyDescent="0.2">
      <c r="A342" s="14">
        <v>43957</v>
      </c>
      <c r="B342" s="2" t="s">
        <v>22</v>
      </c>
      <c r="C342" s="2">
        <v>216498</v>
      </c>
      <c r="D342" s="2">
        <v>22126444.5</v>
      </c>
      <c r="E342" s="2">
        <v>16128268.832</v>
      </c>
      <c r="F342" s="3">
        <v>389877.53846153844</v>
      </c>
      <c r="G342" cm="1">
        <f t="array" ref="G342">INDEX(Лист2!C:C, MATCH(1, (Лист1!A344=Лист2!A:A) * (Лист1!B344=Лист2!B:B), 0))</f>
        <v>60</v>
      </c>
      <c r="H342" cm="1">
        <f t="array" ref="H342">INDEX(Лист2!D:D, MATCH(1, (Лист1!A342=Лист2!A:A) * (Лист1!B342=Лист2!B:B), 0))</f>
        <v>13406</v>
      </c>
      <c r="I342" cm="1">
        <f t="array" ref="I342">INDEX(Лист2!E:E, MATCH(1, (Лист1!A342=Лист2!A:A) * (Лист1!B342=Лист2!B:B), 0))</f>
        <v>12518</v>
      </c>
      <c r="J342" t="str">
        <f>Table26[[#This Row],[Дата]] &amp; _xlfn.SINGLE(Table26[Территория])</f>
        <v>43957Москва Восток</v>
      </c>
      <c r="K342">
        <f t="shared" si="20"/>
        <v>19</v>
      </c>
      <c r="L342">
        <f t="shared" si="23"/>
        <v>98.237956674595679</v>
      </c>
      <c r="M342">
        <f>Table26[[#This Row],[Товарооборот, руб]]-Table26[[#This Row],[Товарооборот в себестоимости]]</f>
        <v>5998175.6679999996</v>
      </c>
      <c r="N342">
        <f t="shared" si="21"/>
        <v>37.190449455424847</v>
      </c>
      <c r="O342">
        <f t="shared" si="22"/>
        <v>21736566.96153846</v>
      </c>
    </row>
    <row r="343" spans="1:15" x14ac:dyDescent="0.2">
      <c r="A343" s="15">
        <v>43974</v>
      </c>
      <c r="B343" s="4" t="s">
        <v>22</v>
      </c>
      <c r="C343" s="4">
        <v>275793</v>
      </c>
      <c r="D343" s="4">
        <v>26806626</v>
      </c>
      <c r="E343" s="4">
        <v>20508194.544999998</v>
      </c>
      <c r="F343" s="5">
        <v>239346.81538461536</v>
      </c>
      <c r="G343" cm="1">
        <f t="array" ref="G343">INDEX(Лист2!C:C, MATCH(1, (Лист1!A345=Лист2!A:A) * (Лист1!B345=Лист2!B:B), 0))</f>
        <v>54</v>
      </c>
      <c r="H343" cm="1">
        <f t="array" ref="H343">INDEX(Лист2!D:D, MATCH(1, (Лист1!A343=Лист2!A:A) * (Лист1!B343=Лист2!B:B), 0))</f>
        <v>16221</v>
      </c>
      <c r="I343" cm="1">
        <f t="array" ref="I343">INDEX(Лист2!E:E, MATCH(1, (Лист1!A343=Лист2!A:A) * (Лист1!B343=Лист2!B:B), 0))</f>
        <v>15065</v>
      </c>
      <c r="J343" t="str">
        <f>Table26[[#This Row],[Дата]] &amp; _xlfn.SINGLE(Table26[Территория])</f>
        <v>43974Москва Восток</v>
      </c>
      <c r="K343">
        <f t="shared" si="20"/>
        <v>21</v>
      </c>
      <c r="L343">
        <f t="shared" si="23"/>
        <v>99.107135618691373</v>
      </c>
      <c r="M343">
        <f>Table26[[#This Row],[Товарооборот, руб]]-Table26[[#This Row],[Товарооборот в себестоимости]]</f>
        <v>6298431.4550000019</v>
      </c>
      <c r="N343">
        <f t="shared" si="21"/>
        <v>30.711779338642909</v>
      </c>
      <c r="O343">
        <f t="shared" si="22"/>
        <v>26567279.184615385</v>
      </c>
    </row>
    <row r="344" spans="1:15" x14ac:dyDescent="0.2">
      <c r="A344" s="14">
        <v>43979</v>
      </c>
      <c r="B344" s="2" t="s">
        <v>21</v>
      </c>
      <c r="C344" s="2">
        <v>199753.5</v>
      </c>
      <c r="D344" s="2">
        <v>20535733.5</v>
      </c>
      <c r="E344" s="2">
        <v>15173462.744000001</v>
      </c>
      <c r="F344" s="3">
        <v>257491.36923076925</v>
      </c>
      <c r="G344" cm="1">
        <f t="array" ref="G344">INDEX(Лист2!C:C, MATCH(1, (Лист1!A346=Лист2!A:A) * (Лист1!B346=Лист2!B:B), 0))</f>
        <v>54</v>
      </c>
      <c r="H344" cm="1">
        <f t="array" ref="H344">INDEX(Лист2!D:D, MATCH(1, (Лист1!A344=Лист2!A:A) * (Лист1!B344=Лист2!B:B), 0))</f>
        <v>12854</v>
      </c>
      <c r="I344" cm="1">
        <f t="array" ref="I344">INDEX(Лист2!E:E, MATCH(1, (Лист1!A344=Лист2!A:A) * (Лист1!B344=Лист2!B:B), 0))</f>
        <v>11954</v>
      </c>
      <c r="J344" t="str">
        <f>Table26[[#This Row],[Дата]] &amp; _xlfn.SINGLE(Table26[Территория])</f>
        <v>43979Москва Запад</v>
      </c>
      <c r="K344">
        <f t="shared" si="20"/>
        <v>22</v>
      </c>
      <c r="L344">
        <f t="shared" si="23"/>
        <v>98.746130157801431</v>
      </c>
      <c r="M344">
        <f>Table26[[#This Row],[Товарооборот, руб]]-Table26[[#This Row],[Товарооборот в себестоимости]]</f>
        <v>5362270.7559999991</v>
      </c>
      <c r="N344">
        <f t="shared" si="21"/>
        <v>35.33979584271485</v>
      </c>
      <c r="O344">
        <f t="shared" si="22"/>
        <v>20278242.13076923</v>
      </c>
    </row>
    <row r="345" spans="1:15" x14ac:dyDescent="0.2">
      <c r="A345" s="15">
        <v>43976</v>
      </c>
      <c r="B345" s="4" t="s">
        <v>22</v>
      </c>
      <c r="C345" s="4">
        <v>192948</v>
      </c>
      <c r="D345" s="4">
        <v>19806927</v>
      </c>
      <c r="E345" s="4">
        <v>14358653.389999999</v>
      </c>
      <c r="F345" s="5">
        <v>319377.7946153846</v>
      </c>
      <c r="G345" cm="1">
        <f t="array" ref="G345">INDEX(Лист2!C:C, MATCH(1, (Лист1!A347=Лист2!A:A) * (Лист1!B347=Лист2!B:B), 0))</f>
        <v>54</v>
      </c>
      <c r="H345" cm="1">
        <f t="array" ref="H345">INDEX(Лист2!D:D, MATCH(1, (Лист1!A345=Лист2!A:A) * (Лист1!B345=Лист2!B:B), 0))</f>
        <v>12336</v>
      </c>
      <c r="I345" cm="1">
        <f t="array" ref="I345">INDEX(Лист2!E:E, MATCH(1, (Лист1!A345=Лист2!A:A) * (Лист1!B345=Лист2!B:B), 0))</f>
        <v>11519</v>
      </c>
      <c r="J345" t="str">
        <f>Table26[[#This Row],[Дата]] &amp; _xlfn.SINGLE(Table26[Территория])</f>
        <v>43976Москва Восток</v>
      </c>
      <c r="K345">
        <f t="shared" si="20"/>
        <v>22</v>
      </c>
      <c r="L345">
        <f t="shared" si="23"/>
        <v>98.387544950231884</v>
      </c>
      <c r="M345">
        <f>Table26[[#This Row],[Товарооборот, руб]]-Table26[[#This Row],[Товарооборот в себестоимости]]</f>
        <v>5448273.6100000013</v>
      </c>
      <c r="N345">
        <f t="shared" si="21"/>
        <v>37.944182243401876</v>
      </c>
      <c r="O345">
        <f t="shared" si="22"/>
        <v>19487549.205384616</v>
      </c>
    </row>
    <row r="346" spans="1:15" x14ac:dyDescent="0.2">
      <c r="A346" s="14">
        <v>43951</v>
      </c>
      <c r="B346" s="2" t="s">
        <v>22</v>
      </c>
      <c r="C346" s="2">
        <v>206038.5</v>
      </c>
      <c r="D346" s="2">
        <v>21740460</v>
      </c>
      <c r="E346" s="2">
        <v>15789926.042999998</v>
      </c>
      <c r="F346" s="3">
        <v>115102.03846153845</v>
      </c>
      <c r="G346" cm="1">
        <f t="array" ref="G346">INDEX(Лист2!C:C, MATCH(1, (Лист1!A348=Лист2!A:A) * (Лист1!B348=Лист2!B:B), 0))</f>
        <v>54</v>
      </c>
      <c r="H346" cm="1">
        <f t="array" ref="H346">INDEX(Лист2!D:D, MATCH(1, (Лист1!A346=Лист2!A:A) * (Лист1!B346=Лист2!B:B), 0))</f>
        <v>12817</v>
      </c>
      <c r="I346" cm="1">
        <f t="array" ref="I346">INDEX(Лист2!E:E, MATCH(1, (Лист1!A346=Лист2!A:A) * (Лист1!B346=Лист2!B:B), 0))</f>
        <v>11865</v>
      </c>
      <c r="J346" t="str">
        <f>Table26[[#This Row],[Дата]] &amp; _xlfn.SINGLE(Table26[Территория])</f>
        <v>43951Москва Восток</v>
      </c>
      <c r="K346">
        <f t="shared" si="20"/>
        <v>18</v>
      </c>
      <c r="L346">
        <f t="shared" si="23"/>
        <v>99.47056300344363</v>
      </c>
      <c r="M346">
        <f>Table26[[#This Row],[Товарооборот, руб]]-Table26[[#This Row],[Товарооборот в себестоимости]]</f>
        <v>5950533.9570000023</v>
      </c>
      <c r="N346">
        <f t="shared" si="21"/>
        <v>37.685635390534316</v>
      </c>
      <c r="O346">
        <f t="shared" si="22"/>
        <v>21625357.96153846</v>
      </c>
    </row>
    <row r="347" spans="1:15" x14ac:dyDescent="0.2">
      <c r="A347" s="15">
        <v>43961</v>
      </c>
      <c r="B347" s="4" t="s">
        <v>22</v>
      </c>
      <c r="C347" s="4">
        <v>231559.5</v>
      </c>
      <c r="D347" s="4">
        <v>23443725</v>
      </c>
      <c r="E347" s="4">
        <v>17121204.866</v>
      </c>
      <c r="F347" s="5">
        <v>269535.72538461542</v>
      </c>
      <c r="G347" cm="1">
        <f t="array" ref="G347">INDEX(Лист2!C:C, MATCH(1, (Лист1!A349=Лист2!A:A) * (Лист1!B349=Лист2!B:B), 0))</f>
        <v>54</v>
      </c>
      <c r="H347" cm="1">
        <f t="array" ref="H347">INDEX(Лист2!D:D, MATCH(1, (Лист1!A347=Лист2!A:A) * (Лист1!B347=Лист2!B:B), 0))</f>
        <v>13832</v>
      </c>
      <c r="I347" cm="1">
        <f t="array" ref="I347">INDEX(Лист2!E:E, MATCH(1, (Лист1!A347=Лист2!A:A) * (Лист1!B347=Лист2!B:B), 0))</f>
        <v>12864</v>
      </c>
      <c r="J347" t="str">
        <f>Table26[[#This Row],[Дата]] &amp; _xlfn.SINGLE(Table26[Территория])</f>
        <v>43961Москва Восток</v>
      </c>
      <c r="K347">
        <f t="shared" si="20"/>
        <v>19</v>
      </c>
      <c r="L347">
        <f t="shared" si="23"/>
        <v>98.850286268992591</v>
      </c>
      <c r="M347">
        <f>Table26[[#This Row],[Товарооборот, руб]]-Table26[[#This Row],[Товарооборот в себестоимости]]</f>
        <v>6322520.1339999996</v>
      </c>
      <c r="N347">
        <f t="shared" si="21"/>
        <v>36.928009351465228</v>
      </c>
      <c r="O347">
        <f t="shared" si="22"/>
        <v>23174189.274615385</v>
      </c>
    </row>
    <row r="348" spans="1:15" x14ac:dyDescent="0.2">
      <c r="A348" s="14">
        <v>43959</v>
      </c>
      <c r="B348" s="2" t="s">
        <v>22</v>
      </c>
      <c r="C348" s="2">
        <v>225076.5</v>
      </c>
      <c r="D348" s="2">
        <v>22846078.5</v>
      </c>
      <c r="E348" s="2">
        <v>16722171.227</v>
      </c>
      <c r="F348" s="3">
        <v>479024.68461538455</v>
      </c>
      <c r="G348" cm="1">
        <f t="array" ref="G348">INDEX(Лист2!C:C, MATCH(1, (Лист1!A350=Лист2!A:A) * (Лист1!B350=Лист2!B:B), 0))</f>
        <v>54</v>
      </c>
      <c r="H348" cm="1">
        <f t="array" ref="H348">INDEX(Лист2!D:D, MATCH(1, (Лист1!A348=Лист2!A:A) * (Лист1!B348=Лист2!B:B), 0))</f>
        <v>13563</v>
      </c>
      <c r="I348" cm="1">
        <f t="array" ref="I348">INDEX(Лист2!E:E, MATCH(1, (Лист1!A348=Лист2!A:A) * (Лист1!B348=Лист2!B:B), 0))</f>
        <v>12604</v>
      </c>
      <c r="J348" t="str">
        <f>Table26[[#This Row],[Дата]] &amp; _xlfn.SINGLE(Table26[Территория])</f>
        <v>43959Москва Восток</v>
      </c>
      <c r="K348">
        <f t="shared" si="20"/>
        <v>19</v>
      </c>
      <c r="L348">
        <f t="shared" si="23"/>
        <v>97.903252041196538</v>
      </c>
      <c r="M348">
        <f>Table26[[#This Row],[Товарооборот, руб]]-Table26[[#This Row],[Товарооборот в себестоимости]]</f>
        <v>6123907.273</v>
      </c>
      <c r="N348">
        <f t="shared" si="21"/>
        <v>36.621484075657591</v>
      </c>
      <c r="O348">
        <f t="shared" si="22"/>
        <v>22367053.815384615</v>
      </c>
    </row>
    <row r="349" spans="1:15" x14ac:dyDescent="0.2">
      <c r="A349" s="15">
        <v>43958</v>
      </c>
      <c r="B349" s="4" t="s">
        <v>22</v>
      </c>
      <c r="C349" s="4">
        <v>209415</v>
      </c>
      <c r="D349" s="4">
        <v>21463023</v>
      </c>
      <c r="E349" s="4">
        <v>15847839.739</v>
      </c>
      <c r="F349" s="5">
        <v>521163.87692307692</v>
      </c>
      <c r="G349" cm="1">
        <f t="array" ref="G349">INDEX(Лист2!C:C, MATCH(1, (Лист1!A351=Лист2!A:A) * (Лист1!B351=Лист2!B:B), 0))</f>
        <v>15</v>
      </c>
      <c r="H349" cm="1">
        <f t="array" ref="H349">INDEX(Лист2!D:D, MATCH(1, (Лист1!A349=Лист2!A:A) * (Лист1!B349=Лист2!B:B), 0))</f>
        <v>12743</v>
      </c>
      <c r="I349" cm="1">
        <f t="array" ref="I349">INDEX(Лист2!E:E, MATCH(1, (Лист1!A349=Лист2!A:A) * (Лист1!B349=Лист2!B:B), 0))</f>
        <v>11858</v>
      </c>
      <c r="J349" t="str">
        <f>Table26[[#This Row],[Дата]] &amp; _xlfn.SINGLE(Table26[Территория])</f>
        <v>43958Москва Восток</v>
      </c>
      <c r="K349">
        <f t="shared" si="20"/>
        <v>19</v>
      </c>
      <c r="L349">
        <f t="shared" si="23"/>
        <v>97.571805812615125</v>
      </c>
      <c r="M349">
        <f>Table26[[#This Row],[Товарооборот, руб]]-Table26[[#This Row],[Товарооборот в себестоимости]]</f>
        <v>5615183.2609999999</v>
      </c>
      <c r="N349">
        <f t="shared" si="21"/>
        <v>35.431852880122058</v>
      </c>
      <c r="O349">
        <f t="shared" si="22"/>
        <v>20941859.123076923</v>
      </c>
    </row>
    <row r="350" spans="1:15" x14ac:dyDescent="0.2">
      <c r="A350" s="14">
        <v>43975</v>
      </c>
      <c r="B350" s="2" t="s">
        <v>22</v>
      </c>
      <c r="C350" s="2">
        <v>193719</v>
      </c>
      <c r="D350" s="2">
        <v>19071117</v>
      </c>
      <c r="E350" s="2">
        <v>14541424.877999999</v>
      </c>
      <c r="F350" s="3">
        <v>304806.9854230769</v>
      </c>
      <c r="G350" cm="1">
        <f t="array" ref="G350">INDEX(Лист2!C:C, MATCH(1, (Лист1!A352=Лист2!A:A) * (Лист1!B352=Лист2!B:B), 0))</f>
        <v>15</v>
      </c>
      <c r="H350" cm="1">
        <f t="array" ref="H350">INDEX(Лист2!D:D, MATCH(1, (Лист1!A350=Лист2!A:A) * (Лист1!B350=Лист2!B:B), 0))</f>
        <v>12211</v>
      </c>
      <c r="I350" cm="1">
        <f t="array" ref="I350">INDEX(Лист2!E:E, MATCH(1, (Лист1!A350=Лист2!A:A) * (Лист1!B350=Лист2!B:B), 0))</f>
        <v>11427</v>
      </c>
      <c r="J350" t="str">
        <f>Table26[[#This Row],[Дата]] &amp; _xlfn.SINGLE(Table26[Территория])</f>
        <v>43975Москва Восток</v>
      </c>
      <c r="K350">
        <f t="shared" si="20"/>
        <v>21</v>
      </c>
      <c r="L350">
        <f t="shared" si="23"/>
        <v>98.401735014141664</v>
      </c>
      <c r="M350">
        <f>Table26[[#This Row],[Товарооборот, руб]]-Table26[[#This Row],[Товарооборот в себестоимости]]</f>
        <v>4529692.1220000014</v>
      </c>
      <c r="N350">
        <f t="shared" si="21"/>
        <v>31.150263196373967</v>
      </c>
      <c r="O350">
        <f t="shared" si="22"/>
        <v>18766310.014576923</v>
      </c>
    </row>
    <row r="351" spans="1:15" x14ac:dyDescent="0.2">
      <c r="A351" s="15">
        <v>43950</v>
      </c>
      <c r="B351" s="4" t="s">
        <v>23</v>
      </c>
      <c r="C351" s="4">
        <v>12250.5</v>
      </c>
      <c r="D351" s="4">
        <v>981519</v>
      </c>
      <c r="E351" s="4">
        <v>867080.68200000003</v>
      </c>
      <c r="F351" s="5">
        <v>102160.21538461538</v>
      </c>
      <c r="G351" cm="1">
        <f t="array" ref="G351">INDEX(Лист2!C:C, MATCH(1, (Лист1!A353=Лист2!A:A) * (Лист1!B353=Лист2!B:B), 0))</f>
        <v>54</v>
      </c>
      <c r="H351" cm="1">
        <f t="array" ref="H351">INDEX(Лист2!D:D, MATCH(1, (Лист1!A351=Лист2!A:A) * (Лист1!B351=Лист2!B:B), 0))</f>
        <v>659</v>
      </c>
      <c r="I351" cm="1">
        <f t="array" ref="I351">INDEX(Лист2!E:E, MATCH(1, (Лист1!A351=Лист2!A:A) * (Лист1!B351=Лист2!B:B), 0))</f>
        <v>575</v>
      </c>
      <c r="J351" t="str">
        <f>Table26[[#This Row],[Дата]] &amp; _xlfn.SINGLE(Table26[Территория])</f>
        <v>43950Новосибирск</v>
      </c>
      <c r="K351">
        <f t="shared" si="20"/>
        <v>18</v>
      </c>
      <c r="L351">
        <f t="shared" si="23"/>
        <v>89.591621213179224</v>
      </c>
      <c r="M351">
        <f>Table26[[#This Row],[Товарооборот, руб]]-Table26[[#This Row],[Товарооборот в себестоимости]]</f>
        <v>114438.31799999997</v>
      </c>
      <c r="N351">
        <f t="shared" si="21"/>
        <v>13.198116435489906</v>
      </c>
      <c r="O351">
        <f t="shared" si="22"/>
        <v>879358.78461538465</v>
      </c>
    </row>
    <row r="352" spans="1:15" x14ac:dyDescent="0.2">
      <c r="A352" s="14">
        <v>43949</v>
      </c>
      <c r="B352" s="2" t="s">
        <v>23</v>
      </c>
      <c r="C352" s="2">
        <v>12541.5</v>
      </c>
      <c r="D352" s="2">
        <v>992541</v>
      </c>
      <c r="E352" s="2">
        <v>874678.696</v>
      </c>
      <c r="F352" s="3">
        <v>83886.676923076913</v>
      </c>
      <c r="G352" cm="1">
        <f t="array" ref="G352">INDEX(Лист2!C:C, MATCH(1, (Лист1!A354=Лист2!A:A) * (Лист1!B354=Лист2!B:B), 0))</f>
        <v>54</v>
      </c>
      <c r="H352" cm="1">
        <f t="array" ref="H352">INDEX(Лист2!D:D, MATCH(1, (Лист1!A352=Лист2!A:A) * (Лист1!B352=Лист2!B:B), 0))</f>
        <v>636</v>
      </c>
      <c r="I352" cm="1">
        <f t="array" ref="I352">INDEX(Лист2!E:E, MATCH(1, (Лист1!A352=Лист2!A:A) * (Лист1!B352=Лист2!B:B), 0))</f>
        <v>547</v>
      </c>
      <c r="J352" t="str">
        <f>Table26[[#This Row],[Дата]] &amp; _xlfn.SINGLE(Table26[Территория])</f>
        <v>43949Новосибирск</v>
      </c>
      <c r="K352">
        <f t="shared" si="20"/>
        <v>18</v>
      </c>
      <c r="L352">
        <f t="shared" si="23"/>
        <v>91.548291010338431</v>
      </c>
      <c r="M352">
        <f>Table26[[#This Row],[Товарооборот, руб]]-Table26[[#This Row],[Товарооборот в себестоимости]]</f>
        <v>117862.304</v>
      </c>
      <c r="N352">
        <f t="shared" si="21"/>
        <v>13.474925654299918</v>
      </c>
      <c r="O352">
        <f t="shared" si="22"/>
        <v>908654.32307692314</v>
      </c>
    </row>
    <row r="353" spans="1:15" x14ac:dyDescent="0.2">
      <c r="A353" s="15">
        <v>43982</v>
      </c>
      <c r="B353" s="4" t="s">
        <v>22</v>
      </c>
      <c r="C353" s="4">
        <v>206758.5</v>
      </c>
      <c r="D353" s="4">
        <v>20717248.5</v>
      </c>
      <c r="E353" s="4">
        <v>15667372.685999999</v>
      </c>
      <c r="F353" s="5">
        <v>180007.08753846152</v>
      </c>
      <c r="G353" cm="1">
        <f t="array" ref="G353">INDEX(Лист2!C:C, MATCH(1, (Лист1!A355=Лист2!A:A) * (Лист1!B355=Лист2!B:B), 0))</f>
        <v>54</v>
      </c>
      <c r="H353" cm="1">
        <f t="array" ref="H353">INDEX(Лист2!D:D, MATCH(1, (Лист1!A353=Лист2!A:A) * (Лист1!B353=Лист2!B:B), 0))</f>
        <v>13106</v>
      </c>
      <c r="I353" cm="1">
        <f t="array" ref="I353">INDEX(Лист2!E:E, MATCH(1, (Лист1!A353=Лист2!A:A) * (Лист1!B353=Лист2!B:B), 0))</f>
        <v>12164</v>
      </c>
      <c r="J353" t="str">
        <f>Table26[[#This Row],[Дата]] &amp; _xlfn.SINGLE(Table26[Территория])</f>
        <v>43982Москва Восток</v>
      </c>
      <c r="K353">
        <f t="shared" si="20"/>
        <v>22</v>
      </c>
      <c r="L353">
        <f t="shared" si="23"/>
        <v>99.131124543211129</v>
      </c>
      <c r="M353">
        <f>Table26[[#This Row],[Товарооборот, руб]]-Table26[[#This Row],[Товарооборот в себестоимости]]</f>
        <v>5049875.8140000012</v>
      </c>
      <c r="N353">
        <f t="shared" si="21"/>
        <v>32.231797348590888</v>
      </c>
      <c r="O353">
        <f t="shared" si="22"/>
        <v>20537241.412461538</v>
      </c>
    </row>
    <row r="354" spans="1:15" x14ac:dyDescent="0.2">
      <c r="A354" s="14">
        <v>43981</v>
      </c>
      <c r="B354" s="2" t="s">
        <v>22</v>
      </c>
      <c r="C354" s="2">
        <v>244734</v>
      </c>
      <c r="D354" s="2">
        <v>24151980</v>
      </c>
      <c r="E354" s="2">
        <v>18429449.488000002</v>
      </c>
      <c r="F354" s="3">
        <v>303444.36538461538</v>
      </c>
      <c r="G354" cm="1">
        <f t="array" ref="G354">INDEX(Лист2!C:C, MATCH(1, (Лист1!A356=Лист2!A:A) * (Лист1!B356=Лист2!B:B), 0))</f>
        <v>16</v>
      </c>
      <c r="H354" cm="1">
        <f t="array" ref="H354">INDEX(Лист2!D:D, MATCH(1, (Лист1!A354=Лист2!A:A) * (Лист1!B354=Лист2!B:B), 0))</f>
        <v>14590</v>
      </c>
      <c r="I354" cm="1">
        <f t="array" ref="I354">INDEX(Лист2!E:E, MATCH(1, (Лист1!A354=Лист2!A:A) * (Лист1!B354=Лист2!B:B), 0))</f>
        <v>13551</v>
      </c>
      <c r="J354" t="str">
        <f>Table26[[#This Row],[Дата]] &amp; _xlfn.SINGLE(Table26[Территория])</f>
        <v>43981Москва Восток</v>
      </c>
      <c r="K354">
        <f t="shared" si="20"/>
        <v>22</v>
      </c>
      <c r="L354">
        <f t="shared" si="23"/>
        <v>98.743604601425574</v>
      </c>
      <c r="M354">
        <f>Table26[[#This Row],[Товарооборот, руб]]-Table26[[#This Row],[Товарооборот в себестоимости]]</f>
        <v>5722530.5119999982</v>
      </c>
      <c r="N354">
        <f t="shared" si="21"/>
        <v>31.051011674147507</v>
      </c>
      <c r="O354">
        <f t="shared" si="22"/>
        <v>23848535.634615384</v>
      </c>
    </row>
    <row r="355" spans="1:15" x14ac:dyDescent="0.2">
      <c r="A355" s="15">
        <v>43979</v>
      </c>
      <c r="B355" s="4" t="s">
        <v>22</v>
      </c>
      <c r="C355" s="4">
        <v>191641.5</v>
      </c>
      <c r="D355" s="4">
        <v>19549036.5</v>
      </c>
      <c r="E355" s="4">
        <v>14481164.23</v>
      </c>
      <c r="F355" s="5">
        <v>266079.27846153843</v>
      </c>
      <c r="G355" cm="1">
        <f t="array" ref="G355">INDEX(Лист2!C:C, MATCH(1, (Лист1!A357=Лист2!A:A) * (Лист1!B357=Лист2!B:B), 0))</f>
        <v>17</v>
      </c>
      <c r="H355" cm="1">
        <f t="array" ref="H355">INDEX(Лист2!D:D, MATCH(1, (Лист1!A355=Лист2!A:A) * (Лист1!B355=Лист2!B:B), 0))</f>
        <v>12409</v>
      </c>
      <c r="I355" cm="1">
        <f t="array" ref="I355">INDEX(Лист2!E:E, MATCH(1, (Лист1!A355=Лист2!A:A) * (Лист1!B355=Лист2!B:B), 0))</f>
        <v>11582</v>
      </c>
      <c r="J355" t="str">
        <f>Table26[[#This Row],[Дата]] &amp; _xlfn.SINGLE(Table26[Территория])</f>
        <v>43979Москва Восток</v>
      </c>
      <c r="K355">
        <f t="shared" si="20"/>
        <v>22</v>
      </c>
      <c r="L355">
        <f t="shared" si="23"/>
        <v>98.638913593201707</v>
      </c>
      <c r="M355">
        <f>Table26[[#This Row],[Товарооборот, руб]]-Table26[[#This Row],[Товарооборот в себестоимости]]</f>
        <v>5067872.2699999996</v>
      </c>
      <c r="N355">
        <f t="shared" si="21"/>
        <v>34.996304092050195</v>
      </c>
      <c r="O355">
        <f t="shared" si="22"/>
        <v>19282957.221538462</v>
      </c>
    </row>
    <row r="356" spans="1:15" x14ac:dyDescent="0.2">
      <c r="A356" s="14">
        <v>43967</v>
      </c>
      <c r="B356" s="2" t="s">
        <v>23</v>
      </c>
      <c r="C356" s="2">
        <v>16368</v>
      </c>
      <c r="D356" s="2">
        <v>1316350.5</v>
      </c>
      <c r="E356" s="2">
        <v>1092945.2830000001</v>
      </c>
      <c r="F356" s="3">
        <v>175846.6446153846</v>
      </c>
      <c r="G356" cm="1">
        <f t="array" ref="G356">INDEX(Лист2!C:C, MATCH(1, (Лист1!A358=Лист2!A:A) * (Лист1!B358=Лист2!B:B), 0))</f>
        <v>16</v>
      </c>
      <c r="H356" cm="1">
        <f t="array" ref="H356">INDEX(Лист2!D:D, MATCH(1, (Лист1!A356=Лист2!A:A) * (Лист1!B356=Лист2!B:B), 0))</f>
        <v>920</v>
      </c>
      <c r="I356" cm="1">
        <f t="array" ref="I356">INDEX(Лист2!E:E, MATCH(1, (Лист1!A356=Лист2!A:A) * (Лист1!B356=Лист2!B:B), 0))</f>
        <v>818</v>
      </c>
      <c r="J356" t="str">
        <f>Table26[[#This Row],[Дата]] &amp; _xlfn.SINGLE(Table26[Территория])</f>
        <v>43967Новосибирск</v>
      </c>
      <c r="K356">
        <f t="shared" si="20"/>
        <v>20</v>
      </c>
      <c r="L356">
        <f t="shared" si="23"/>
        <v>86.641350870046807</v>
      </c>
      <c r="M356">
        <f>Table26[[#This Row],[Товарооборот, руб]]-Table26[[#This Row],[Товарооборот в себестоимости]]</f>
        <v>223405.21699999995</v>
      </c>
      <c r="N356">
        <f t="shared" si="21"/>
        <v>20.440658876058293</v>
      </c>
      <c r="O356">
        <f t="shared" si="22"/>
        <v>1140503.8553846155</v>
      </c>
    </row>
    <row r="357" spans="1:15" x14ac:dyDescent="0.2">
      <c r="A357" s="15">
        <v>43970</v>
      </c>
      <c r="B357" s="4" t="s">
        <v>23</v>
      </c>
      <c r="C357" s="4">
        <v>14427</v>
      </c>
      <c r="D357" s="4">
        <v>1126810.5</v>
      </c>
      <c r="E357" s="4">
        <v>963035.41399999999</v>
      </c>
      <c r="F357" s="5">
        <v>202056.34519230769</v>
      </c>
      <c r="G357" cm="1">
        <f t="array" ref="G357">INDEX(Лист2!C:C, MATCH(1, (Лист1!A359=Лист2!A:A) * (Лист1!B359=Лист2!B:B), 0))</f>
        <v>15</v>
      </c>
      <c r="H357" cm="1">
        <f t="array" ref="H357">INDEX(Лист2!D:D, MATCH(1, (Лист1!A357=Лист2!A:A) * (Лист1!B357=Лист2!B:B), 0))</f>
        <v>857</v>
      </c>
      <c r="I357" cm="1">
        <f t="array" ref="I357">INDEX(Лист2!E:E, MATCH(1, (Лист1!A357=Лист2!A:A) * (Лист1!B357=Лист2!B:B), 0))</f>
        <v>757</v>
      </c>
      <c r="J357" t="str">
        <f>Table26[[#This Row],[Дата]] &amp; _xlfn.SINGLE(Table26[Территория])</f>
        <v>43970Новосибирск</v>
      </c>
      <c r="K357">
        <f t="shared" si="20"/>
        <v>21</v>
      </c>
      <c r="L357">
        <f t="shared" si="23"/>
        <v>82.068294074974659</v>
      </c>
      <c r="M357">
        <f>Table26[[#This Row],[Товарооборот, руб]]-Table26[[#This Row],[Товарооборот в себестоимости]]</f>
        <v>163775.08600000001</v>
      </c>
      <c r="N357">
        <f t="shared" si="21"/>
        <v>17.006133276008477</v>
      </c>
      <c r="O357">
        <f t="shared" si="22"/>
        <v>924754.15480769228</v>
      </c>
    </row>
    <row r="358" spans="1:15" x14ac:dyDescent="0.2">
      <c r="A358" s="14">
        <v>43968</v>
      </c>
      <c r="B358" s="2" t="s">
        <v>23</v>
      </c>
      <c r="C358" s="2">
        <v>13440</v>
      </c>
      <c r="D358" s="2">
        <v>1157529</v>
      </c>
      <c r="E358" s="2">
        <v>935379.42299999984</v>
      </c>
      <c r="F358" s="3">
        <v>111375.6648</v>
      </c>
      <c r="G358" cm="1">
        <f t="array" ref="G358">INDEX(Лист2!C:C, MATCH(1, (Лист1!A360=Лист2!A:A) * (Лист1!B360=Лист2!B:B), 0))</f>
        <v>15</v>
      </c>
      <c r="H358" cm="1">
        <f t="array" ref="H358">INDEX(Лист2!D:D, MATCH(1, (Лист1!A358=Лист2!A:A) * (Лист1!B358=Лист2!B:B), 0))</f>
        <v>859</v>
      </c>
      <c r="I358" cm="1">
        <f t="array" ref="I358">INDEX(Лист2!E:E, MATCH(1, (Лист1!A358=Лист2!A:A) * (Лист1!B358=Лист2!B:B), 0))</f>
        <v>746</v>
      </c>
      <c r="J358" t="str">
        <f>Table26[[#This Row],[Дата]] &amp; _xlfn.SINGLE(Table26[Территория])</f>
        <v>43968Новосибирск</v>
      </c>
      <c r="K358">
        <f t="shared" si="20"/>
        <v>20</v>
      </c>
      <c r="L358">
        <f t="shared" si="23"/>
        <v>90.378153393997039</v>
      </c>
      <c r="M358">
        <f>Table26[[#This Row],[Товарооборот, руб]]-Table26[[#This Row],[Товарооборот в себестоимости]]</f>
        <v>222149.57700000016</v>
      </c>
      <c r="N358">
        <f t="shared" si="21"/>
        <v>23.749675429838934</v>
      </c>
      <c r="O358">
        <f t="shared" si="22"/>
        <v>1046153.3352</v>
      </c>
    </row>
    <row r="359" spans="1:15" x14ac:dyDescent="0.2">
      <c r="A359" s="15">
        <v>43960</v>
      </c>
      <c r="B359" s="4" t="s">
        <v>23</v>
      </c>
      <c r="C359" s="4">
        <v>11745</v>
      </c>
      <c r="D359" s="4">
        <v>955801.5</v>
      </c>
      <c r="E359" s="4">
        <v>795942.652</v>
      </c>
      <c r="F359" s="5">
        <v>165952.05877692305</v>
      </c>
      <c r="G359" cm="1">
        <f t="array" ref="G359">INDEX(Лист2!C:C, MATCH(1, (Лист1!A361=Лист2!A:A) * (Лист1!B361=Лист2!B:B), 0))</f>
        <v>15</v>
      </c>
      <c r="H359" cm="1">
        <f t="array" ref="H359">INDEX(Лист2!D:D, MATCH(1, (Лист1!A359=Лист2!A:A) * (Лист1!B359=Лист2!B:B), 0))</f>
        <v>654</v>
      </c>
      <c r="I359" cm="1">
        <f t="array" ref="I359">INDEX(Лист2!E:E, MATCH(1, (Лист1!A359=Лист2!A:A) * (Лист1!B359=Лист2!B:B), 0))</f>
        <v>570</v>
      </c>
      <c r="J359" t="str">
        <f>Table26[[#This Row],[Дата]] &amp; _xlfn.SINGLE(Table26[Территория])</f>
        <v>43960Новосибирск</v>
      </c>
      <c r="K359">
        <f t="shared" si="20"/>
        <v>19</v>
      </c>
      <c r="L359">
        <f t="shared" si="23"/>
        <v>82.637392933896521</v>
      </c>
      <c r="M359">
        <f>Table26[[#This Row],[Товарооборот, руб]]-Table26[[#This Row],[Товарооборот в себестоимости]]</f>
        <v>159858.848</v>
      </c>
      <c r="N359">
        <f t="shared" si="21"/>
        <v>20.084216821188772</v>
      </c>
      <c r="O359">
        <f t="shared" si="22"/>
        <v>789849.44122307701</v>
      </c>
    </row>
    <row r="360" spans="1:15" x14ac:dyDescent="0.2">
      <c r="A360" s="14">
        <v>43955</v>
      </c>
      <c r="B360" s="2" t="s">
        <v>23</v>
      </c>
      <c r="C360" s="2">
        <v>11062.5</v>
      </c>
      <c r="D360" s="2">
        <v>906343.5</v>
      </c>
      <c r="E360" s="2">
        <v>762082.74899999995</v>
      </c>
      <c r="F360" s="3">
        <v>125305.56399230768</v>
      </c>
      <c r="G360" cm="1">
        <f t="array" ref="G360">INDEX(Лист2!C:C, MATCH(1, (Лист1!A362=Лист2!A:A) * (Лист1!B362=Лист2!B:B), 0))</f>
        <v>7</v>
      </c>
      <c r="H360" cm="1">
        <f t="array" ref="H360">INDEX(Лист2!D:D, MATCH(1, (Лист1!A360=Лист2!A:A) * (Лист1!B360=Лист2!B:B), 0))</f>
        <v>622</v>
      </c>
      <c r="I360" cm="1">
        <f t="array" ref="I360">INDEX(Лист2!E:E, MATCH(1, (Лист1!A360=Лист2!A:A) * (Лист1!B360=Лист2!B:B), 0))</f>
        <v>538</v>
      </c>
      <c r="J360" t="str">
        <f>Table26[[#This Row],[Дата]] &amp; _xlfn.SINGLE(Table26[Территория])</f>
        <v>43955Новосибирск</v>
      </c>
      <c r="K360">
        <f t="shared" si="20"/>
        <v>19</v>
      </c>
      <c r="L360">
        <f t="shared" si="23"/>
        <v>86.174605544993966</v>
      </c>
      <c r="M360">
        <f>Table26[[#This Row],[Товарооборот, руб]]-Table26[[#This Row],[Товарооборот в себестоимости]]</f>
        <v>144260.75100000005</v>
      </c>
      <c r="N360">
        <f t="shared" si="21"/>
        <v>18.929801414518053</v>
      </c>
      <c r="O360">
        <f t="shared" si="22"/>
        <v>781037.93600769236</v>
      </c>
    </row>
    <row r="361" spans="1:15" x14ac:dyDescent="0.2">
      <c r="A361" s="15">
        <v>43953</v>
      </c>
      <c r="B361" s="4" t="s">
        <v>23</v>
      </c>
      <c r="C361" s="4">
        <v>10018.5</v>
      </c>
      <c r="D361" s="4">
        <v>816859.5</v>
      </c>
      <c r="E361" s="4">
        <v>697541.2969999999</v>
      </c>
      <c r="F361" s="5">
        <v>106508.82307692307</v>
      </c>
      <c r="G361" cm="1">
        <f t="array" ref="G361">INDEX(Лист2!C:C, MATCH(1, (Лист1!A363=Лист2!A:A) * (Лист1!B363=Лист2!B:B), 0))</f>
        <v>15</v>
      </c>
      <c r="H361" cm="1">
        <f t="array" ref="H361">INDEX(Лист2!D:D, MATCH(1, (Лист1!A361=Лист2!A:A) * (Лист1!B361=Лист2!B:B), 0))</f>
        <v>567</v>
      </c>
      <c r="I361" cm="1">
        <f t="array" ref="I361">INDEX(Лист2!E:E, MATCH(1, (Лист1!A361=Лист2!A:A) * (Лист1!B361=Лист2!B:B), 0))</f>
        <v>493</v>
      </c>
      <c r="J361" t="str">
        <f>Table26[[#This Row],[Дата]] &amp; _xlfn.SINGLE(Table26[Территория])</f>
        <v>43953Новосибирск</v>
      </c>
      <c r="K361">
        <f t="shared" si="20"/>
        <v>18</v>
      </c>
      <c r="L361">
        <f t="shared" si="23"/>
        <v>86.961182054328432</v>
      </c>
      <c r="M361">
        <f>Table26[[#This Row],[Товарооборот, руб]]-Table26[[#This Row],[Товарооборот в себестоимости]]</f>
        <v>119318.2030000001</v>
      </c>
      <c r="N361">
        <f t="shared" si="21"/>
        <v>17.105539630867206</v>
      </c>
      <c r="O361">
        <f t="shared" si="22"/>
        <v>710350.67692307697</v>
      </c>
    </row>
    <row r="362" spans="1:15" x14ac:dyDescent="0.2">
      <c r="A362" s="14">
        <v>43977</v>
      </c>
      <c r="B362" s="2" t="s">
        <v>24</v>
      </c>
      <c r="C362" s="2">
        <v>10437</v>
      </c>
      <c r="D362" s="2">
        <v>833815.5</v>
      </c>
      <c r="E362" s="2">
        <v>737888.36599999992</v>
      </c>
      <c r="F362" s="3">
        <v>39424.853846153841</v>
      </c>
      <c r="G362" cm="1">
        <f t="array" ref="G362">INDEX(Лист2!C:C, MATCH(1, (Лист1!A364=Лист2!A:A) * (Лист1!B364=Лист2!B:B), 0))</f>
        <v>15</v>
      </c>
      <c r="H362" cm="1">
        <f t="array" ref="H362">INDEX(Лист2!D:D, MATCH(1, (Лист1!A362=Лист2!A:A) * (Лист1!B362=Лист2!B:B), 0))</f>
        <v>577</v>
      </c>
      <c r="I362" cm="1">
        <f t="array" ref="I362">INDEX(Лист2!E:E, MATCH(1, (Лист1!A362=Лист2!A:A) * (Лист1!B362=Лист2!B:B), 0))</f>
        <v>389</v>
      </c>
      <c r="J362" t="str">
        <f>Table26[[#This Row],[Дата]] &amp; _xlfn.SINGLE(Table26[Территория])</f>
        <v>43977Тюмень</v>
      </c>
      <c r="K362">
        <f t="shared" si="20"/>
        <v>22</v>
      </c>
      <c r="L362">
        <f t="shared" si="23"/>
        <v>95.271753302001002</v>
      </c>
      <c r="M362">
        <f>Table26[[#This Row],[Товарооборот, руб]]-Table26[[#This Row],[Товарооборот в себестоимости]]</f>
        <v>95927.134000000078</v>
      </c>
      <c r="N362">
        <f t="shared" si="21"/>
        <v>13.000223125892202</v>
      </c>
      <c r="O362">
        <f t="shared" si="22"/>
        <v>794390.64615384617</v>
      </c>
    </row>
    <row r="363" spans="1:15" x14ac:dyDescent="0.2">
      <c r="A363" s="15">
        <v>43952</v>
      </c>
      <c r="B363" s="4" t="s">
        <v>23</v>
      </c>
      <c r="C363" s="4">
        <v>13644</v>
      </c>
      <c r="D363" s="4">
        <v>1134444</v>
      </c>
      <c r="E363" s="4">
        <v>971710.87099999993</v>
      </c>
      <c r="F363" s="5">
        <v>291527.8831384615</v>
      </c>
      <c r="G363" cm="1">
        <f t="array" ref="G363">INDEX(Лист2!C:C, MATCH(1, (Лист1!A365=Лист2!A:A) * (Лист1!B365=Лист2!B:B), 0))</f>
        <v>18</v>
      </c>
      <c r="H363" cm="1">
        <f t="array" ref="H363">INDEX(Лист2!D:D, MATCH(1, (Лист1!A363=Лист2!A:A) * (Лист1!B363=Лист2!B:B), 0))</f>
        <v>721</v>
      </c>
      <c r="I363" cm="1">
        <f t="array" ref="I363">INDEX(Лист2!E:E, MATCH(1, (Лист1!A363=Лист2!A:A) * (Лист1!B363=Лист2!B:B), 0))</f>
        <v>625</v>
      </c>
      <c r="J363" t="str">
        <f>Table26[[#This Row],[Дата]] &amp; _xlfn.SINGLE(Table26[Территория])</f>
        <v>43952Новосибирск</v>
      </c>
      <c r="K363">
        <f t="shared" si="20"/>
        <v>18</v>
      </c>
      <c r="L363">
        <f t="shared" si="23"/>
        <v>74.302135395095618</v>
      </c>
      <c r="M363">
        <f>Table26[[#This Row],[Товарооборот, руб]]-Table26[[#This Row],[Товарооборот в себестоимости]]</f>
        <v>162733.12900000007</v>
      </c>
      <c r="N363">
        <f t="shared" si="21"/>
        <v>16.747073008715994</v>
      </c>
      <c r="O363">
        <f t="shared" si="22"/>
        <v>842916.1168615385</v>
      </c>
    </row>
    <row r="364" spans="1:15" x14ac:dyDescent="0.2">
      <c r="A364" s="14">
        <v>43963</v>
      </c>
      <c r="B364" s="2" t="s">
        <v>23</v>
      </c>
      <c r="C364" s="2">
        <v>13443</v>
      </c>
      <c r="D364" s="2">
        <v>1092277.5</v>
      </c>
      <c r="E364" s="2">
        <v>921493.48300000001</v>
      </c>
      <c r="F364" s="3">
        <v>218151.6</v>
      </c>
      <c r="G364" cm="1">
        <f t="array" ref="G364">INDEX(Лист2!C:C, MATCH(1, (Лист1!A366=Лист2!A:A) * (Лист1!B366=Лист2!B:B), 0))</f>
        <v>17</v>
      </c>
      <c r="H364" cm="1">
        <f t="array" ref="H364">INDEX(Лист2!D:D, MATCH(1, (Лист1!A364=Лист2!A:A) * (Лист1!B364=Лист2!B:B), 0))</f>
        <v>750</v>
      </c>
      <c r="I364" cm="1">
        <f t="array" ref="I364">INDEX(Лист2!E:E, MATCH(1, (Лист1!A364=Лист2!A:A) * (Лист1!B364=Лист2!B:B), 0))</f>
        <v>659</v>
      </c>
      <c r="J364" t="str">
        <f>Table26[[#This Row],[Дата]] &amp; _xlfn.SINGLE(Table26[Территория])</f>
        <v>43963Новосибирск</v>
      </c>
      <c r="K364">
        <f t="shared" si="20"/>
        <v>20</v>
      </c>
      <c r="L364">
        <f t="shared" si="23"/>
        <v>80.027822600026099</v>
      </c>
      <c r="M364">
        <f>Table26[[#This Row],[Товарооборот, руб]]-Table26[[#This Row],[Товарооборот в себестоимости]]</f>
        <v>170784.01699999999</v>
      </c>
      <c r="N364">
        <f t="shared" si="21"/>
        <v>18.533393903557318</v>
      </c>
      <c r="O364">
        <f t="shared" si="22"/>
        <v>874125.9</v>
      </c>
    </row>
    <row r="365" spans="1:15" x14ac:dyDescent="0.2">
      <c r="A365" s="15">
        <v>43972</v>
      </c>
      <c r="B365" s="4" t="s">
        <v>23</v>
      </c>
      <c r="C365" s="4">
        <v>14182.5</v>
      </c>
      <c r="D365" s="4">
        <v>1172574</v>
      </c>
      <c r="E365" s="4">
        <v>968784.86499999987</v>
      </c>
      <c r="F365" s="5">
        <v>94547</v>
      </c>
      <c r="G365" cm="1">
        <f t="array" ref="G365">INDEX(Лист2!C:C, MATCH(1, (Лист1!A367=Лист2!A:A) * (Лист1!B367=Лист2!B:B), 0))</f>
        <v>15</v>
      </c>
      <c r="H365" cm="1">
        <f t="array" ref="H365">INDEX(Лист2!D:D, MATCH(1, (Лист1!A365=Лист2!A:A) * (Лист1!B365=Лист2!B:B), 0))</f>
        <v>888</v>
      </c>
      <c r="I365" cm="1">
        <f t="array" ref="I365">INDEX(Лист2!E:E, MATCH(1, (Лист1!A365=Лист2!A:A) * (Лист1!B365=Лист2!B:B), 0))</f>
        <v>786</v>
      </c>
      <c r="J365" t="str">
        <f>Table26[[#This Row],[Дата]] &amp; _xlfn.SINGLE(Table26[Территория])</f>
        <v>43972Новосибирск</v>
      </c>
      <c r="K365">
        <f t="shared" si="20"/>
        <v>21</v>
      </c>
      <c r="L365">
        <f t="shared" si="23"/>
        <v>91.936798871542436</v>
      </c>
      <c r="M365">
        <f>Table26[[#This Row],[Товарооборот, руб]]-Table26[[#This Row],[Товарооборот в себестоимости]]</f>
        <v>203789.13500000013</v>
      </c>
      <c r="N365">
        <f t="shared" si="21"/>
        <v>21.035540744125907</v>
      </c>
      <c r="O365">
        <f t="shared" si="22"/>
        <v>1078027</v>
      </c>
    </row>
    <row r="366" spans="1:15" x14ac:dyDescent="0.2">
      <c r="A366" s="14">
        <v>43971</v>
      </c>
      <c r="B366" s="2" t="s">
        <v>23</v>
      </c>
      <c r="C366" s="2">
        <v>14928</v>
      </c>
      <c r="D366" s="2">
        <v>1217749.5</v>
      </c>
      <c r="E366" s="2">
        <v>1025585.5199999999</v>
      </c>
      <c r="F366" s="3">
        <v>84618.754369230766</v>
      </c>
      <c r="G366" cm="1">
        <f t="array" ref="G366">INDEX(Лист2!C:C, MATCH(1, (Лист1!A368=Лист2!A:A) * (Лист1!B368=Лист2!B:B), 0))</f>
        <v>15</v>
      </c>
      <c r="H366" cm="1">
        <f t="array" ref="H366">INDEX(Лист2!D:D, MATCH(1, (Лист1!A366=Лист2!A:A) * (Лист1!B366=Лист2!B:B), 0))</f>
        <v>890</v>
      </c>
      <c r="I366" cm="1">
        <f t="array" ref="I366">INDEX(Лист2!E:E, MATCH(1, (Лист1!A366=Лист2!A:A) * (Лист1!B366=Лист2!B:B), 0))</f>
        <v>794</v>
      </c>
      <c r="J366" t="str">
        <f>Table26[[#This Row],[Дата]] &amp; _xlfn.SINGLE(Table26[Территория])</f>
        <v>43971Новосибирск</v>
      </c>
      <c r="K366">
        <f t="shared" si="20"/>
        <v>21</v>
      </c>
      <c r="L366">
        <f t="shared" si="23"/>
        <v>93.051218303170671</v>
      </c>
      <c r="M366">
        <f>Table26[[#This Row],[Товарооборот, руб]]-Table26[[#This Row],[Товарооборот в себестоимости]]</f>
        <v>192163.9800000001</v>
      </c>
      <c r="N366">
        <f t="shared" si="21"/>
        <v>18.737002059077447</v>
      </c>
      <c r="O366">
        <f t="shared" si="22"/>
        <v>1133130.7456307693</v>
      </c>
    </row>
    <row r="367" spans="1:15" x14ac:dyDescent="0.2">
      <c r="A367" s="15">
        <v>43956</v>
      </c>
      <c r="B367" s="4" t="s">
        <v>23</v>
      </c>
      <c r="C367" s="4">
        <v>13941</v>
      </c>
      <c r="D367" s="4">
        <v>1145575.5</v>
      </c>
      <c r="E367" s="4">
        <v>974448.12600000005</v>
      </c>
      <c r="F367" s="5">
        <v>152152.96544615386</v>
      </c>
      <c r="G367" cm="1">
        <f t="array" ref="G367">INDEX(Лист2!C:C, MATCH(1, (Лист1!A369=Лист2!A:A) * (Лист1!B369=Лист2!B:B), 0))</f>
        <v>15</v>
      </c>
      <c r="H367" cm="1">
        <f t="array" ref="H367">INDEX(Лист2!D:D, MATCH(1, (Лист1!A367=Лист2!A:A) * (Лист1!B367=Лист2!B:B), 0))</f>
        <v>750</v>
      </c>
      <c r="I367" cm="1">
        <f t="array" ref="I367">INDEX(Лист2!E:E, MATCH(1, (Лист1!A367=Лист2!A:A) * (Лист1!B367=Лист2!B:B), 0))</f>
        <v>658</v>
      </c>
      <c r="J367" t="str">
        <f>Table26[[#This Row],[Дата]] &amp; _xlfn.SINGLE(Table26[Территория])</f>
        <v>43956Новосибирск</v>
      </c>
      <c r="K367">
        <f t="shared" si="20"/>
        <v>19</v>
      </c>
      <c r="L367">
        <f t="shared" si="23"/>
        <v>86.718207097991012</v>
      </c>
      <c r="M367">
        <f>Table26[[#This Row],[Товарооборот, руб]]-Table26[[#This Row],[Товарооборот в себестоимости]]</f>
        <v>171127.37399999995</v>
      </c>
      <c r="N367">
        <f t="shared" si="21"/>
        <v>17.561465760364133</v>
      </c>
      <c r="O367">
        <f t="shared" si="22"/>
        <v>993422.53455384611</v>
      </c>
    </row>
    <row r="368" spans="1:15" x14ac:dyDescent="0.2">
      <c r="A368" s="14">
        <v>43964</v>
      </c>
      <c r="B368" s="2" t="s">
        <v>23</v>
      </c>
      <c r="C368" s="2">
        <v>14643</v>
      </c>
      <c r="D368" s="2">
        <v>1172691</v>
      </c>
      <c r="E368" s="2">
        <v>971555.08299999998</v>
      </c>
      <c r="F368" s="3">
        <v>124018.33614615384</v>
      </c>
      <c r="G368" cm="1">
        <f t="array" ref="G368">INDEX(Лист2!C:C, MATCH(1, (Лист1!A370=Лист2!A:A) * (Лист1!B370=Лист2!B:B), 0))</f>
        <v>15</v>
      </c>
      <c r="H368" cm="1">
        <f t="array" ref="H368">INDEX(Лист2!D:D, MATCH(1, (Лист1!A368=Лист2!A:A) * (Лист1!B368=Лист2!B:B), 0))</f>
        <v>854</v>
      </c>
      <c r="I368" cm="1">
        <f t="array" ref="I368">INDEX(Лист2!E:E, MATCH(1, (Лист1!A368=Лист2!A:A) * (Лист1!B368=Лист2!B:B), 0))</f>
        <v>756</v>
      </c>
      <c r="J368" t="str">
        <f>Table26[[#This Row],[Дата]] &amp; _xlfn.SINGLE(Table26[Территория])</f>
        <v>43964Новосибирск</v>
      </c>
      <c r="K368">
        <f t="shared" si="20"/>
        <v>20</v>
      </c>
      <c r="L368">
        <f t="shared" si="23"/>
        <v>89.424465938072885</v>
      </c>
      <c r="M368">
        <f>Table26[[#This Row],[Товарооборот, руб]]-Table26[[#This Row],[Товарооборот в себестоимости]]</f>
        <v>201135.91700000002</v>
      </c>
      <c r="N368">
        <f t="shared" si="21"/>
        <v>20.702471791812961</v>
      </c>
      <c r="O368">
        <f t="shared" si="22"/>
        <v>1048672.6638538463</v>
      </c>
    </row>
    <row r="369" spans="1:15" x14ac:dyDescent="0.2">
      <c r="A369" s="15">
        <v>43954</v>
      </c>
      <c r="B369" s="4" t="s">
        <v>23</v>
      </c>
      <c r="C369" s="4">
        <v>10032</v>
      </c>
      <c r="D369" s="4">
        <v>816150</v>
      </c>
      <c r="E369" s="4">
        <v>698626.03299999994</v>
      </c>
      <c r="F369" s="5">
        <v>97812.892307692295</v>
      </c>
      <c r="G369" cm="1">
        <f t="array" ref="G369">INDEX(Лист2!C:C, MATCH(1, (Лист1!A371=Лист2!A:A) * (Лист1!B371=Лист2!B:B), 0))</f>
        <v>18</v>
      </c>
      <c r="H369" cm="1">
        <f t="array" ref="H369">INDEX(Лист2!D:D, MATCH(1, (Лист1!A369=Лист2!A:A) * (Лист1!B369=Лист2!B:B), 0))</f>
        <v>585</v>
      </c>
      <c r="I369" cm="1">
        <f t="array" ref="I369">INDEX(Лист2!E:E, MATCH(1, (Лист1!A369=Лист2!A:A) * (Лист1!B369=Лист2!B:B), 0))</f>
        <v>502</v>
      </c>
      <c r="J369" t="str">
        <f>Table26[[#This Row],[Дата]] &amp; _xlfn.SINGLE(Table26[Территория])</f>
        <v>43954Новосибирск</v>
      </c>
      <c r="K369">
        <f t="shared" si="20"/>
        <v>18</v>
      </c>
      <c r="L369">
        <f t="shared" si="23"/>
        <v>88.015329007205494</v>
      </c>
      <c r="M369">
        <f>Table26[[#This Row],[Товарооборот, руб]]-Table26[[#This Row],[Товарооборот в себестоимости]]</f>
        <v>117523.96700000006</v>
      </c>
      <c r="N369">
        <f t="shared" si="21"/>
        <v>16.822156840525302</v>
      </c>
      <c r="O369">
        <f t="shared" si="22"/>
        <v>718337.10769230768</v>
      </c>
    </row>
    <row r="370" spans="1:15" x14ac:dyDescent="0.2">
      <c r="A370" s="14">
        <v>43957</v>
      </c>
      <c r="B370" s="2" t="s">
        <v>23</v>
      </c>
      <c r="C370" s="2">
        <v>12468</v>
      </c>
      <c r="D370" s="2">
        <v>1016566.5</v>
      </c>
      <c r="E370" s="2">
        <v>858367.60399999993</v>
      </c>
      <c r="F370" s="3">
        <v>88833.638169230762</v>
      </c>
      <c r="G370" cm="1">
        <f t="array" ref="G370">INDEX(Лист2!C:C, MATCH(1, (Лист1!A372=Лист2!A:A) * (Лист1!B372=Лист2!B:B), 0))</f>
        <v>18</v>
      </c>
      <c r="H370" cm="1">
        <f t="array" ref="H370">INDEX(Лист2!D:D, MATCH(1, (Лист1!A370=Лист2!A:A) * (Лист1!B370=Лист2!B:B), 0))</f>
        <v>701</v>
      </c>
      <c r="I370" cm="1">
        <f t="array" ref="I370">INDEX(Лист2!E:E, MATCH(1, (Лист1!A370=Лист2!A:A) * (Лист1!B370=Лист2!B:B), 0))</f>
        <v>611</v>
      </c>
      <c r="J370" t="str">
        <f>Table26[[#This Row],[Дата]] &amp; _xlfn.SINGLE(Table26[Территория])</f>
        <v>43957Новосибирск</v>
      </c>
      <c r="K370">
        <f t="shared" si="20"/>
        <v>19</v>
      </c>
      <c r="L370">
        <f t="shared" si="23"/>
        <v>91.261404131531904</v>
      </c>
      <c r="M370">
        <f>Table26[[#This Row],[Товарооборот, руб]]-Table26[[#This Row],[Товарооборот в себестоимости]]</f>
        <v>158198.89600000007</v>
      </c>
      <c r="N370">
        <f t="shared" si="21"/>
        <v>18.430203477250533</v>
      </c>
      <c r="O370">
        <f t="shared" si="22"/>
        <v>927732.86183076922</v>
      </c>
    </row>
    <row r="371" spans="1:15" x14ac:dyDescent="0.2">
      <c r="A371" s="15">
        <v>43974</v>
      </c>
      <c r="B371" s="4" t="s">
        <v>23</v>
      </c>
      <c r="C371" s="4">
        <v>17943</v>
      </c>
      <c r="D371" s="4">
        <v>1457391</v>
      </c>
      <c r="E371" s="4">
        <v>1194154.7659999998</v>
      </c>
      <c r="F371" s="5">
        <v>124621.03076923077</v>
      </c>
      <c r="G371" cm="1">
        <f t="array" ref="G371">INDEX(Лист2!C:C, MATCH(1, (Лист1!A373=Лист2!A:A) * (Лист1!B373=Лист2!B:B), 0))</f>
        <v>15</v>
      </c>
      <c r="H371" cm="1">
        <f t="array" ref="H371">INDEX(Лист2!D:D, MATCH(1, (Лист1!A371=Лист2!A:A) * (Лист1!B371=Лист2!B:B), 0))</f>
        <v>1031</v>
      </c>
      <c r="I371" cm="1">
        <f t="array" ref="I371">INDEX(Лист2!E:E, MATCH(1, (Лист1!A371=Лист2!A:A) * (Лист1!B371=Лист2!B:B), 0))</f>
        <v>918</v>
      </c>
      <c r="J371" t="str">
        <f>Table26[[#This Row],[Дата]] &amp; _xlfn.SINGLE(Table26[Территория])</f>
        <v>43974Новосибирск</v>
      </c>
      <c r="K371">
        <f t="shared" si="20"/>
        <v>21</v>
      </c>
      <c r="L371">
        <f t="shared" si="23"/>
        <v>91.449032499224245</v>
      </c>
      <c r="M371">
        <f>Table26[[#This Row],[Товарооборот, руб]]-Table26[[#This Row],[Товарооборот в себестоимости]]</f>
        <v>263236.23400000017</v>
      </c>
      <c r="N371">
        <f t="shared" si="21"/>
        <v>22.043728459230568</v>
      </c>
      <c r="O371">
        <f t="shared" si="22"/>
        <v>1332769.9692307692</v>
      </c>
    </row>
    <row r="372" spans="1:15" x14ac:dyDescent="0.2">
      <c r="A372" s="14">
        <v>43976</v>
      </c>
      <c r="B372" s="2" t="s">
        <v>23</v>
      </c>
      <c r="C372" s="2">
        <v>15807</v>
      </c>
      <c r="D372" s="2">
        <v>1326705</v>
      </c>
      <c r="E372" s="2">
        <v>1070563.6439999999</v>
      </c>
      <c r="F372" s="3">
        <v>123343.24153846155</v>
      </c>
      <c r="G372" cm="1">
        <f t="array" ref="G372">INDEX(Лист2!C:C, MATCH(1, (Лист1!A374=Лист2!A:A) * (Лист1!B374=Лист2!B:B), 0))</f>
        <v>15</v>
      </c>
      <c r="H372" cm="1">
        <f t="array" ref="H372">INDEX(Лист2!D:D, MATCH(1, (Лист1!A372=Лист2!A:A) * (Лист1!B372=Лист2!B:B), 0))</f>
        <v>989</v>
      </c>
      <c r="I372" cm="1">
        <f t="array" ref="I372">INDEX(Лист2!E:E, MATCH(1, (Лист1!A372=Лист2!A:A) * (Лист1!B372=Лист2!B:B), 0))</f>
        <v>887</v>
      </c>
      <c r="J372" t="str">
        <f>Table26[[#This Row],[Дата]] &amp; _xlfn.SINGLE(Table26[Территория])</f>
        <v>43976Новосибирск</v>
      </c>
      <c r="K372">
        <f t="shared" si="20"/>
        <v>22</v>
      </c>
      <c r="L372">
        <f t="shared" si="23"/>
        <v>90.703039369078923</v>
      </c>
      <c r="M372">
        <f>Table26[[#This Row],[Товарооборот, руб]]-Table26[[#This Row],[Товарооборот в себестоимости]]</f>
        <v>256141.35600000015</v>
      </c>
      <c r="N372">
        <f t="shared" si="21"/>
        <v>23.925841068445642</v>
      </c>
      <c r="O372">
        <f t="shared" si="22"/>
        <v>1203361.7584615385</v>
      </c>
    </row>
    <row r="373" spans="1:15" x14ac:dyDescent="0.2">
      <c r="A373" s="15">
        <v>43951</v>
      </c>
      <c r="B373" s="4" t="s">
        <v>23</v>
      </c>
      <c r="C373" s="4">
        <v>11976</v>
      </c>
      <c r="D373" s="4">
        <v>1004511</v>
      </c>
      <c r="E373" s="4">
        <v>861334.61399999994</v>
      </c>
      <c r="F373" s="5">
        <v>20847.353846153845</v>
      </c>
      <c r="G373" cm="1">
        <f t="array" ref="G373">INDEX(Лист2!C:C, MATCH(1, (Лист1!A375=Лист2!A:A) * (Лист1!B375=Лист2!B:B), 0))</f>
        <v>15</v>
      </c>
      <c r="H373" cm="1">
        <f t="array" ref="H373">INDEX(Лист2!D:D, MATCH(1, (Лист1!A373=Лист2!A:A) * (Лист1!B373=Лист2!B:B), 0))</f>
        <v>644</v>
      </c>
      <c r="I373" cm="1">
        <f t="array" ref="I373">INDEX(Лист2!E:E, MATCH(1, (Лист1!A373=Лист2!A:A) * (Лист1!B373=Лист2!B:B), 0))</f>
        <v>550</v>
      </c>
      <c r="J373" t="str">
        <f>Table26[[#This Row],[Дата]] &amp; _xlfn.SINGLE(Table26[Территория])</f>
        <v>43951Новосибирск</v>
      </c>
      <c r="K373">
        <f t="shared" si="20"/>
        <v>18</v>
      </c>
      <c r="L373">
        <f t="shared" si="23"/>
        <v>97.924626624680684</v>
      </c>
      <c r="M373">
        <f>Table26[[#This Row],[Товарооборот, руб]]-Table26[[#This Row],[Товарооборот в себестоимости]]</f>
        <v>143176.38600000006</v>
      </c>
      <c r="N373">
        <f t="shared" si="21"/>
        <v>16.622620718224155</v>
      </c>
      <c r="O373">
        <f t="shared" si="22"/>
        <v>983663.64615384617</v>
      </c>
    </row>
    <row r="374" spans="1:15" x14ac:dyDescent="0.2">
      <c r="A374" s="14">
        <v>43961</v>
      </c>
      <c r="B374" s="2" t="s">
        <v>23</v>
      </c>
      <c r="C374" s="2">
        <v>14566.5</v>
      </c>
      <c r="D374" s="2">
        <v>1216557</v>
      </c>
      <c r="E374" s="2">
        <v>1013050.3829999999</v>
      </c>
      <c r="F374" s="3">
        <v>102510.40189230769</v>
      </c>
      <c r="G374" cm="1">
        <f t="array" ref="G374">INDEX(Лист2!C:C, MATCH(1, (Лист1!A376=Лист2!A:A) * (Лист1!B376=Лист2!B:B), 0))</f>
        <v>15</v>
      </c>
      <c r="H374" cm="1">
        <f t="array" ref="H374">INDEX(Лист2!D:D, MATCH(1, (Лист1!A374=Лист2!A:A) * (Лист1!B374=Лист2!B:B), 0))</f>
        <v>792</v>
      </c>
      <c r="I374" cm="1">
        <f t="array" ref="I374">INDEX(Лист2!E:E, MATCH(1, (Лист1!A374=Лист2!A:A) * (Лист1!B374=Лист2!B:B), 0))</f>
        <v>695</v>
      </c>
      <c r="J374" t="str">
        <f>Table26[[#This Row],[Дата]] &amp; _xlfn.SINGLE(Table26[Территория])</f>
        <v>43961Новосибирск</v>
      </c>
      <c r="K374">
        <f t="shared" si="20"/>
        <v>19</v>
      </c>
      <c r="L374">
        <f t="shared" si="23"/>
        <v>91.573727996936626</v>
      </c>
      <c r="M374">
        <f>Table26[[#This Row],[Товарооборот, руб]]-Table26[[#This Row],[Товарооборот в себестоимости]]</f>
        <v>203506.61700000009</v>
      </c>
      <c r="N374">
        <f t="shared" si="21"/>
        <v>20.088499092941962</v>
      </c>
      <c r="O374">
        <f t="shared" si="22"/>
        <v>1114046.5981076923</v>
      </c>
    </row>
    <row r="375" spans="1:15" x14ac:dyDescent="0.2">
      <c r="A375" s="15">
        <v>43959</v>
      </c>
      <c r="B375" s="4" t="s">
        <v>23</v>
      </c>
      <c r="C375" s="4">
        <v>12976.5</v>
      </c>
      <c r="D375" s="4">
        <v>1046848.5</v>
      </c>
      <c r="E375" s="4">
        <v>892743.74599999993</v>
      </c>
      <c r="F375" s="5">
        <v>396844.24095384614</v>
      </c>
      <c r="G375" cm="1">
        <f t="array" ref="G375">INDEX(Лист2!C:C, MATCH(1, (Лист1!A377=Лист2!A:A) * (Лист1!B377=Лист2!B:B), 0))</f>
        <v>18</v>
      </c>
      <c r="H375" cm="1">
        <f t="array" ref="H375">INDEX(Лист2!D:D, MATCH(1, (Лист1!A375=Лист2!A:A) * (Лист1!B375=Лист2!B:B), 0))</f>
        <v>703</v>
      </c>
      <c r="I375" cm="1">
        <f t="array" ref="I375">INDEX(Лист2!E:E, MATCH(1, (Лист1!A375=Лист2!A:A) * (Лист1!B375=Лист2!B:B), 0))</f>
        <v>609</v>
      </c>
      <c r="J375" t="str">
        <f>Table26[[#This Row],[Дата]] &amp; _xlfn.SINGLE(Table26[Территория])</f>
        <v>43959Новосибирск</v>
      </c>
      <c r="K375">
        <f t="shared" si="20"/>
        <v>19</v>
      </c>
      <c r="L375">
        <f t="shared" si="23"/>
        <v>62.091530822860598</v>
      </c>
      <c r="M375">
        <f>Table26[[#This Row],[Товарооборот, руб]]-Table26[[#This Row],[Товарооборот в себестоимости]]</f>
        <v>154104.75400000007</v>
      </c>
      <c r="N375">
        <f t="shared" si="21"/>
        <v>17.261924789781734</v>
      </c>
      <c r="O375">
        <f t="shared" si="22"/>
        <v>650004.25904615386</v>
      </c>
    </row>
    <row r="376" spans="1:15" x14ac:dyDescent="0.2">
      <c r="A376" s="14">
        <v>43958</v>
      </c>
      <c r="B376" s="2" t="s">
        <v>23</v>
      </c>
      <c r="C376" s="2">
        <v>11719.5</v>
      </c>
      <c r="D376" s="2">
        <v>965880</v>
      </c>
      <c r="E376" s="2">
        <v>809986.38600000006</v>
      </c>
      <c r="F376" s="3">
        <v>106745.03623846154</v>
      </c>
      <c r="G376" cm="1">
        <f t="array" ref="G376">INDEX(Лист2!C:C, MATCH(1, (Лист1!A378=Лист2!A:A) * (Лист1!B378=Лист2!B:B), 0))</f>
        <v>18</v>
      </c>
      <c r="H376" cm="1">
        <f t="array" ref="H376">INDEX(Лист2!D:D, MATCH(1, (Лист1!A376=Лист2!A:A) * (Лист1!B376=Лист2!B:B), 0))</f>
        <v>676</v>
      </c>
      <c r="I376" cm="1">
        <f t="array" ref="I376">INDEX(Лист2!E:E, MATCH(1, (Лист1!A376=Лист2!A:A) * (Лист1!B376=Лист2!B:B), 0))</f>
        <v>591</v>
      </c>
      <c r="J376" t="str">
        <f>Table26[[#This Row],[Дата]] &amp; _xlfn.SINGLE(Table26[Территория])</f>
        <v>43958Новосибирск</v>
      </c>
      <c r="K376">
        <f t="shared" si="20"/>
        <v>19</v>
      </c>
      <c r="L376">
        <f t="shared" si="23"/>
        <v>88.948416341733804</v>
      </c>
      <c r="M376">
        <f>Table26[[#This Row],[Товарооборот, руб]]-Table26[[#This Row],[Товарооборот в себестоимости]]</f>
        <v>155893.61399999994</v>
      </c>
      <c r="N376">
        <f t="shared" si="21"/>
        <v>19.246448668089087</v>
      </c>
      <c r="O376">
        <f t="shared" si="22"/>
        <v>859134.9637615385</v>
      </c>
    </row>
    <row r="377" spans="1:15" x14ac:dyDescent="0.2">
      <c r="A377" s="15">
        <v>43975</v>
      </c>
      <c r="B377" s="4" t="s">
        <v>23</v>
      </c>
      <c r="C377" s="4">
        <v>17197.5</v>
      </c>
      <c r="D377" s="4">
        <v>1386262.5</v>
      </c>
      <c r="E377" s="4">
        <v>1130117.3810000001</v>
      </c>
      <c r="F377" s="5">
        <v>121581.84923076924</v>
      </c>
      <c r="G377" cm="1">
        <f t="array" ref="G377">INDEX(Лист2!C:C, MATCH(1, (Лист1!A379=Лист2!A:A) * (Лист1!B379=Лист2!B:B), 0))</f>
        <v>15</v>
      </c>
      <c r="H377" cm="1">
        <f t="array" ref="H377">INDEX(Лист2!D:D, MATCH(1, (Лист1!A377=Лист2!A:A) * (Лист1!B377=Лист2!B:B), 0))</f>
        <v>1006</v>
      </c>
      <c r="I377" cm="1">
        <f t="array" ref="I377">INDEX(Лист2!E:E, MATCH(1, (Лист1!A377=Лист2!A:A) * (Лист1!B377=Лист2!B:B), 0))</f>
        <v>904</v>
      </c>
      <c r="J377" t="str">
        <f>Table26[[#This Row],[Дата]] &amp; _xlfn.SINGLE(Table26[Территория])</f>
        <v>43975Новосибирск</v>
      </c>
      <c r="K377">
        <f t="shared" si="20"/>
        <v>21</v>
      </c>
      <c r="L377">
        <f t="shared" si="23"/>
        <v>91.229521881262073</v>
      </c>
      <c r="M377">
        <f>Table26[[#This Row],[Товарооборот, руб]]-Table26[[#This Row],[Товарооборот в себестоимости]]</f>
        <v>256145.11899999995</v>
      </c>
      <c r="N377">
        <f t="shared" si="21"/>
        <v>22.665355237112305</v>
      </c>
      <c r="O377">
        <f t="shared" si="22"/>
        <v>1264680.6507692307</v>
      </c>
    </row>
    <row r="378" spans="1:15" x14ac:dyDescent="0.2">
      <c r="A378" s="14">
        <v>43977</v>
      </c>
      <c r="B378" s="2" t="s">
        <v>23</v>
      </c>
      <c r="C378" s="2">
        <v>14419.5</v>
      </c>
      <c r="D378" s="2">
        <v>1210456.5</v>
      </c>
      <c r="E378" s="2">
        <v>970917.12399999995</v>
      </c>
      <c r="F378" s="3">
        <v>88147.13846153846</v>
      </c>
      <c r="G378" cm="1">
        <f t="array" ref="G378">INDEX(Лист2!C:C, MATCH(1, (Лист1!A380=Лист2!A:A) * (Лист1!B380=Лист2!B:B), 0))</f>
        <v>9</v>
      </c>
      <c r="H378" cm="1">
        <f t="array" ref="H378">INDEX(Лист2!D:D, MATCH(1, (Лист1!A378=Лист2!A:A) * (Лист1!B378=Лист2!B:B), 0))</f>
        <v>914</v>
      </c>
      <c r="I378" cm="1">
        <f t="array" ref="I378">INDEX(Лист2!E:E, MATCH(1, (Лист1!A378=Лист2!A:A) * (Лист1!B378=Лист2!B:B), 0))</f>
        <v>804</v>
      </c>
      <c r="J378" t="str">
        <f>Table26[[#This Row],[Дата]] &amp; _xlfn.SINGLE(Table26[Территория])</f>
        <v>43977Новосибирск</v>
      </c>
      <c r="K378">
        <f t="shared" si="20"/>
        <v>22</v>
      </c>
      <c r="L378">
        <f t="shared" si="23"/>
        <v>92.717859876704495</v>
      </c>
      <c r="M378">
        <f>Table26[[#This Row],[Товарооборот, руб]]-Table26[[#This Row],[Товарооборот в себестоимости]]</f>
        <v>239539.37600000005</v>
      </c>
      <c r="N378">
        <f t="shared" si="21"/>
        <v>24.671454450524248</v>
      </c>
      <c r="O378">
        <f t="shared" si="22"/>
        <v>1122309.3615384616</v>
      </c>
    </row>
    <row r="379" spans="1:15" x14ac:dyDescent="0.2">
      <c r="A379" s="15">
        <v>43983</v>
      </c>
      <c r="B379" s="4" t="s">
        <v>9</v>
      </c>
      <c r="C379" s="4">
        <v>7816.5</v>
      </c>
      <c r="D379" s="4">
        <v>636345</v>
      </c>
      <c r="E379" s="4">
        <v>550528.66300000006</v>
      </c>
      <c r="F379" s="5">
        <v>190344.3008</v>
      </c>
      <c r="G379" cm="1">
        <f t="array" ref="G379">INDEX(Лист2!C:C, MATCH(1, (Лист1!A381=Лист2!A:A) * (Лист1!B381=Лист2!B:B), 0))</f>
        <v>7</v>
      </c>
      <c r="H379" cm="1">
        <f t="array" ref="H379">INDEX(Лист2!D:D, MATCH(1, (Лист1!A379=Лист2!A:A) * (Лист1!B379=Лист2!B:B), 0))</f>
        <v>453</v>
      </c>
      <c r="I379" cm="1">
        <f t="array" ref="I379">INDEX(Лист2!E:E, MATCH(1, (Лист1!A379=Лист2!A:A) * (Лист1!B379=Лист2!B:B), 0))</f>
        <v>370</v>
      </c>
      <c r="J379" t="str">
        <f>Table26[[#This Row],[Дата]] &amp; _xlfn.SINGLE(Table26[Территория])</f>
        <v>43983Самара</v>
      </c>
      <c r="K379">
        <f t="shared" si="20"/>
        <v>23</v>
      </c>
      <c r="L379">
        <f t="shared" si="23"/>
        <v>70.087876733532923</v>
      </c>
      <c r="M379">
        <f>Table26[[#This Row],[Товарооборот, руб]]-Table26[[#This Row],[Товарооборот в себестоимости]]</f>
        <v>85816.336999999941</v>
      </c>
      <c r="N379">
        <f t="shared" si="21"/>
        <v>15.587987105405251</v>
      </c>
      <c r="O379">
        <f t="shared" si="22"/>
        <v>446000.69920000003</v>
      </c>
    </row>
    <row r="380" spans="1:15" x14ac:dyDescent="0.2">
      <c r="A380" s="14">
        <v>43982</v>
      </c>
      <c r="B380" s="2" t="s">
        <v>25</v>
      </c>
      <c r="C380" s="2">
        <v>6409.5</v>
      </c>
      <c r="D380" s="2">
        <v>493893</v>
      </c>
      <c r="E380" s="2">
        <v>459762.61999999994</v>
      </c>
      <c r="F380" s="3">
        <v>28040.97692307692</v>
      </c>
      <c r="G380" cm="1">
        <f t="array" ref="G380">INDEX(Лист2!C:C, MATCH(1, (Лист1!A382=Лист2!A:A) * (Лист1!B382=Лист2!B:B), 0))</f>
        <v>15</v>
      </c>
      <c r="H380" cm="1">
        <f t="array" ref="H380">INDEX(Лист2!D:D, MATCH(1, (Лист1!A380=Лист2!A:A) * (Лист1!B380=Лист2!B:B), 0))</f>
        <v>345</v>
      </c>
      <c r="I380" cm="1">
        <f t="array" ref="I380">INDEX(Лист2!E:E, MATCH(1, (Лист1!A380=Лист2!A:A) * (Лист1!B380=Лист2!B:B), 0))</f>
        <v>255</v>
      </c>
      <c r="J380" t="str">
        <f>Table26[[#This Row],[Дата]] &amp; _xlfn.SINGLE(Table26[Территория])</f>
        <v>43982Томск</v>
      </c>
      <c r="K380">
        <f t="shared" si="20"/>
        <v>22</v>
      </c>
      <c r="L380">
        <f t="shared" si="23"/>
        <v>94.32245913121325</v>
      </c>
      <c r="M380">
        <f>Table26[[#This Row],[Товарооборот, руб]]-Table26[[#This Row],[Товарооборот в себестоимости]]</f>
        <v>34130.380000000063</v>
      </c>
      <c r="N380">
        <f t="shared" si="21"/>
        <v>7.4234786638374528</v>
      </c>
      <c r="O380">
        <f t="shared" si="22"/>
        <v>465852.0230769231</v>
      </c>
    </row>
    <row r="381" spans="1:15" x14ac:dyDescent="0.2">
      <c r="A381" s="15">
        <v>43981</v>
      </c>
      <c r="B381" s="4" t="s">
        <v>24</v>
      </c>
      <c r="C381" s="4">
        <v>11220</v>
      </c>
      <c r="D381" s="4">
        <v>928675.5</v>
      </c>
      <c r="E381" s="4">
        <v>802403.80799999996</v>
      </c>
      <c r="F381" s="5">
        <v>136423.60523076923</v>
      </c>
      <c r="G381" cm="1">
        <f t="array" ref="G381">INDEX(Лист2!C:C, MATCH(1, (Лист1!A383=Лист2!A:A) * (Лист1!B383=Лист2!B:B), 0))</f>
        <v>7</v>
      </c>
      <c r="H381" cm="1">
        <f t="array" ref="H381">INDEX(Лист2!D:D, MATCH(1, (Лист1!A381=Лист2!A:A) * (Лист1!B381=Лист2!B:B), 0))</f>
        <v>532</v>
      </c>
      <c r="I381" cm="1">
        <f t="array" ref="I381">INDEX(Лист2!E:E, MATCH(1, (Лист1!A381=Лист2!A:A) * (Лист1!B381=Лист2!B:B), 0))</f>
        <v>449</v>
      </c>
      <c r="J381" t="str">
        <f>Table26[[#This Row],[Дата]] &amp; _xlfn.SINGLE(Table26[Территория])</f>
        <v>43981Тюмень</v>
      </c>
      <c r="K381">
        <f t="shared" si="20"/>
        <v>22</v>
      </c>
      <c r="L381">
        <f t="shared" si="23"/>
        <v>85.309873553165843</v>
      </c>
      <c r="M381">
        <f>Table26[[#This Row],[Товарооборот, руб]]-Table26[[#This Row],[Товарооборот в себестоимости]]</f>
        <v>126271.69200000004</v>
      </c>
      <c r="N381">
        <f t="shared" si="21"/>
        <v>15.736676563728377</v>
      </c>
      <c r="O381">
        <f t="shared" si="22"/>
        <v>792251.89476923074</v>
      </c>
    </row>
    <row r="382" spans="1:15" x14ac:dyDescent="0.2">
      <c r="A382" s="14">
        <v>43980</v>
      </c>
      <c r="B382" s="2" t="s">
        <v>9</v>
      </c>
      <c r="C382" s="2">
        <v>8350.5</v>
      </c>
      <c r="D382" s="2">
        <v>651237</v>
      </c>
      <c r="E382" s="2">
        <v>601485.12600000005</v>
      </c>
      <c r="F382" s="3">
        <v>83014.635053846156</v>
      </c>
      <c r="G382" cm="1">
        <f t="array" ref="G382">INDEX(Лист2!C:C, MATCH(1, (Лист1!A384=Лист2!A:A) * (Лист1!B384=Лист2!B:B), 0))</f>
        <v>20</v>
      </c>
      <c r="H382" cm="1">
        <f t="array" ref="H382">INDEX(Лист2!D:D, MATCH(1, (Лист1!A382=Лист2!A:A) * (Лист1!B382=Лист2!B:B), 0))</f>
        <v>400</v>
      </c>
      <c r="I382" cm="1">
        <f t="array" ref="I382">INDEX(Лист2!E:E, MATCH(1, (Лист1!A382=Лист2!A:A) * (Лист1!B382=Лист2!B:B), 0))</f>
        <v>329</v>
      </c>
      <c r="J382" t="str">
        <f>Table26[[#This Row],[Дата]] &amp; _xlfn.SINGLE(Table26[Территория])</f>
        <v>43980Самара</v>
      </c>
      <c r="K382">
        <f t="shared" si="20"/>
        <v>22</v>
      </c>
      <c r="L382">
        <f t="shared" si="23"/>
        <v>87.252776630651184</v>
      </c>
      <c r="M382">
        <f>Table26[[#This Row],[Товарооборот, руб]]-Table26[[#This Row],[Товарооборот в себестоимости]]</f>
        <v>49751.873999999953</v>
      </c>
      <c r="N382">
        <f t="shared" si="21"/>
        <v>8.2715052873975718</v>
      </c>
      <c r="O382">
        <f t="shared" si="22"/>
        <v>568222.36494615383</v>
      </c>
    </row>
    <row r="383" spans="1:15" x14ac:dyDescent="0.2">
      <c r="A383" s="15">
        <v>43979</v>
      </c>
      <c r="B383" s="4" t="s">
        <v>24</v>
      </c>
      <c r="C383" s="4">
        <v>8428.5</v>
      </c>
      <c r="D383" s="4">
        <v>694669.5</v>
      </c>
      <c r="E383" s="4">
        <v>594994.696</v>
      </c>
      <c r="F383" s="5">
        <v>42699.38461538461</v>
      </c>
      <c r="G383" cm="1">
        <f t="array" ref="G383">INDEX(Лист2!C:C, MATCH(1, (Лист1!A385=Лист2!A:A) * (Лист1!B385=Лист2!B:B), 0))</f>
        <v>21</v>
      </c>
      <c r="H383" cm="1">
        <f t="array" ref="H383">INDEX(Лист2!D:D, MATCH(1, (Лист1!A383=Лист2!A:A) * (Лист1!B383=Лист2!B:B), 0))</f>
        <v>420</v>
      </c>
      <c r="I383" cm="1">
        <f t="array" ref="I383">INDEX(Лист2!E:E, MATCH(1, (Лист1!A383=Лист2!A:A) * (Лист1!B383=Лист2!B:B), 0))</f>
        <v>347</v>
      </c>
      <c r="J383" t="str">
        <f>Table26[[#This Row],[Дата]] &amp; _xlfn.SINGLE(Table26[Территория])</f>
        <v>43979Тюмень</v>
      </c>
      <c r="K383">
        <f t="shared" si="20"/>
        <v>22</v>
      </c>
      <c r="L383">
        <f t="shared" si="23"/>
        <v>93.853280644193447</v>
      </c>
      <c r="M383">
        <f>Table26[[#This Row],[Товарооборот, руб]]-Table26[[#This Row],[Товарооборот в себестоимости]]</f>
        <v>99674.804000000004</v>
      </c>
      <c r="N383">
        <f t="shared" si="21"/>
        <v>16.752217233210427</v>
      </c>
      <c r="O383">
        <f t="shared" si="22"/>
        <v>651970.11538461538</v>
      </c>
    </row>
    <row r="384" spans="1:15" x14ac:dyDescent="0.2">
      <c r="A384" s="14">
        <v>43978</v>
      </c>
      <c r="B384" s="2" t="s">
        <v>10</v>
      </c>
      <c r="C384" s="2">
        <v>32817</v>
      </c>
      <c r="D384" s="2">
        <v>3015751.5</v>
      </c>
      <c r="E384" s="2">
        <v>2415980.7719999999</v>
      </c>
      <c r="F384" s="3">
        <v>346048.63569230767</v>
      </c>
      <c r="G384" cm="1">
        <f t="array" ref="G384">INDEX(Лист2!C:C, MATCH(1, (Лист1!A386=Лист2!A:A) * (Лист1!B386=Лист2!B:B), 0))</f>
        <v>6</v>
      </c>
      <c r="H384" cm="1">
        <f t="array" ref="H384">INDEX(Лист2!D:D, MATCH(1, (Лист1!A384=Лист2!A:A) * (Лист1!B384=Лист2!B:B), 0))</f>
        <v>2079</v>
      </c>
      <c r="I384" cm="1">
        <f t="array" ref="I384">INDEX(Лист2!E:E, MATCH(1, (Лист1!A384=Лист2!A:A) * (Лист1!B384=Лист2!B:B), 0))</f>
        <v>1893</v>
      </c>
      <c r="J384" t="str">
        <f>Table26[[#This Row],[Дата]] &amp; _xlfn.SINGLE(Table26[Территория])</f>
        <v>43978Кемерово</v>
      </c>
      <c r="K384">
        <f t="shared" si="20"/>
        <v>22</v>
      </c>
      <c r="L384">
        <f t="shared" si="23"/>
        <v>88.525293423801415</v>
      </c>
      <c r="M384">
        <f>Table26[[#This Row],[Товарооборот, руб]]-Table26[[#This Row],[Товарооборот в себестоимости]]</f>
        <v>599770.72800000012</v>
      </c>
      <c r="N384">
        <f t="shared" si="21"/>
        <v>24.825144924621949</v>
      </c>
      <c r="O384">
        <f t="shared" si="22"/>
        <v>2669702.8643076923</v>
      </c>
    </row>
    <row r="385" spans="1:15" x14ac:dyDescent="0.2">
      <c r="A385" s="15">
        <v>43973</v>
      </c>
      <c r="B385" s="4" t="s">
        <v>10</v>
      </c>
      <c r="C385" s="4">
        <v>36031.5</v>
      </c>
      <c r="D385" s="4">
        <v>3091069.5</v>
      </c>
      <c r="E385" s="4">
        <v>2549333.4129999997</v>
      </c>
      <c r="F385" s="5">
        <v>289900.09384615382</v>
      </c>
      <c r="G385" cm="1">
        <f t="array" ref="G385">INDEX(Лист2!C:C, MATCH(1, (Лист1!A387=Лист2!A:A) * (Лист1!B387=Лист2!B:B), 0))</f>
        <v>21</v>
      </c>
      <c r="H385" cm="1">
        <f t="array" ref="H385">INDEX(Лист2!D:D, MATCH(1, (Лист1!A385=Лист2!A:A) * (Лист1!B385=Лист2!B:B), 0))</f>
        <v>2046</v>
      </c>
      <c r="I385" cm="1">
        <f t="array" ref="I385">INDEX(Лист2!E:E, MATCH(1, (Лист1!A385=Лист2!A:A) * (Лист1!B385=Лист2!B:B), 0))</f>
        <v>1853</v>
      </c>
      <c r="J385" t="str">
        <f>Table26[[#This Row],[Дата]] &amp; _xlfn.SINGLE(Table26[Территория])</f>
        <v>43973Кемерово</v>
      </c>
      <c r="K385">
        <f t="shared" si="20"/>
        <v>21</v>
      </c>
      <c r="L385">
        <f t="shared" si="23"/>
        <v>90.621366040260369</v>
      </c>
      <c r="M385">
        <f>Table26[[#This Row],[Товарооборот, руб]]-Table26[[#This Row],[Товарооборот в себестоимости]]</f>
        <v>541736.08700000029</v>
      </c>
      <c r="N385">
        <f t="shared" si="21"/>
        <v>21.250107351101523</v>
      </c>
      <c r="O385">
        <f t="shared" si="22"/>
        <v>2801169.4061538461</v>
      </c>
    </row>
    <row r="386" spans="1:15" x14ac:dyDescent="0.2">
      <c r="A386" s="14">
        <v>43982</v>
      </c>
      <c r="B386" s="2" t="s">
        <v>26</v>
      </c>
      <c r="C386" s="2">
        <v>5127</v>
      </c>
      <c r="D386" s="2">
        <v>468835.5</v>
      </c>
      <c r="E386" s="2">
        <v>412625.88699999999</v>
      </c>
      <c r="F386" s="3">
        <v>8642.376923076923</v>
      </c>
      <c r="G386" cm="1">
        <f t="array" ref="G386">INDEX(Лист2!C:C, MATCH(1, (Лист1!A388=Лист2!A:A) * (Лист1!B388=Лист2!B:B), 0))</f>
        <v>18</v>
      </c>
      <c r="H386" cm="1">
        <f t="array" ref="H386">INDEX(Лист2!D:D, MATCH(1, (Лист1!A386=Лист2!A:A) * (Лист1!B386=Лист2!B:B), 0))</f>
        <v>261</v>
      </c>
      <c r="I386" cm="1">
        <f t="array" ref="I386">INDEX(Лист2!E:E, MATCH(1, (Лист1!A386=Лист2!A:A) * (Лист1!B386=Лист2!B:B), 0))</f>
        <v>188</v>
      </c>
      <c r="J386" t="str">
        <f>Table26[[#This Row],[Дата]] &amp; _xlfn.SINGLE(Table26[Территория])</f>
        <v>43982Уфа</v>
      </c>
      <c r="K386">
        <f t="shared" ref="K386:K449" si="24">WEEKNUM(A386,2)</f>
        <v>22</v>
      </c>
      <c r="L386">
        <f t="shared" si="23"/>
        <v>98.156629153919255</v>
      </c>
      <c r="M386">
        <f>Table26[[#This Row],[Товарооборот, руб]]-Table26[[#This Row],[Товарооборот в себестоимости]]</f>
        <v>56209.613000000012</v>
      </c>
      <c r="N386">
        <f t="shared" ref="N386:N449" si="25">(D386 - E386) / E386 * 100</f>
        <v>13.62241555145085</v>
      </c>
      <c r="O386">
        <f t="shared" ref="O386:O449" si="26">(D386-F386)</f>
        <v>460193.12307692308</v>
      </c>
    </row>
    <row r="387" spans="1:15" x14ac:dyDescent="0.2">
      <c r="A387" s="15">
        <v>43962</v>
      </c>
      <c r="B387" s="4" t="s">
        <v>10</v>
      </c>
      <c r="C387" s="4">
        <v>27187.5</v>
      </c>
      <c r="D387" s="4">
        <v>2479396.5</v>
      </c>
      <c r="E387" s="4">
        <v>1950422.9030000002</v>
      </c>
      <c r="F387" s="5">
        <v>381635.95355384616</v>
      </c>
      <c r="G387" cm="1">
        <f t="array" ref="G387">INDEX(Лист2!C:C, MATCH(1, (Лист1!A389=Лист2!A:A) * (Лист1!B389=Лист2!B:B), 0))</f>
        <v>18</v>
      </c>
      <c r="H387" cm="1">
        <f t="array" ref="H387">INDEX(Лист2!D:D, MATCH(1, (Лист1!A387=Лист2!A:A) * (Лист1!B387=Лист2!B:B), 0))</f>
        <v>1597</v>
      </c>
      <c r="I387" cm="1">
        <f t="array" ref="I387">INDEX(Лист2!E:E, MATCH(1, (Лист1!A387=Лист2!A:A) * (Лист1!B387=Лист2!B:B), 0))</f>
        <v>1457</v>
      </c>
      <c r="J387" t="str">
        <f>Table26[[#This Row],[Дата]] &amp; _xlfn.SINGLE(Table26[Территория])</f>
        <v>43962Кемерово</v>
      </c>
      <c r="K387">
        <f t="shared" si="24"/>
        <v>20</v>
      </c>
      <c r="L387">
        <f t="shared" ref="L387:L450" si="27">(D387-F387) / D387 * 100</f>
        <v>84.607707821082826</v>
      </c>
      <c r="M387">
        <f>Table26[[#This Row],[Товарооборот, руб]]-Table26[[#This Row],[Товарооборот в себестоимости]]</f>
        <v>528973.59699999983</v>
      </c>
      <c r="N387">
        <f t="shared" si="25"/>
        <v>27.120969313186936</v>
      </c>
      <c r="O387">
        <f t="shared" si="26"/>
        <v>2097760.5464461539</v>
      </c>
    </row>
    <row r="388" spans="1:15" x14ac:dyDescent="0.2">
      <c r="A388" s="14">
        <v>43981</v>
      </c>
      <c r="B388" s="2" t="s">
        <v>23</v>
      </c>
      <c r="C388" s="2">
        <v>20688</v>
      </c>
      <c r="D388" s="2">
        <v>1773154.5</v>
      </c>
      <c r="E388" s="2">
        <v>1458979.4909999999</v>
      </c>
      <c r="F388" s="3">
        <v>98432.213407692296</v>
      </c>
      <c r="G388" cm="1">
        <f t="array" ref="G388">INDEX(Лист2!C:C, MATCH(1, (Лист1!A390=Лист2!A:A) * (Лист1!B390=Лист2!B:B), 0))</f>
        <v>21</v>
      </c>
      <c r="H388" cm="1">
        <f t="array" ref="H388">INDEX(Лист2!D:D, MATCH(1, (Лист1!A388=Лист2!A:A) * (Лист1!B388=Лист2!B:B), 0))</f>
        <v>1216</v>
      </c>
      <c r="I388" cm="1">
        <f t="array" ref="I388">INDEX(Лист2!E:E, MATCH(1, (Лист1!A388=Лист2!A:A) * (Лист1!B388=Лист2!B:B), 0))</f>
        <v>1101</v>
      </c>
      <c r="J388" t="str">
        <f>Table26[[#This Row],[Дата]] &amp; _xlfn.SINGLE(Table26[Территория])</f>
        <v>43981Новосибирск</v>
      </c>
      <c r="K388">
        <f t="shared" si="24"/>
        <v>22</v>
      </c>
      <c r="L388">
        <f t="shared" si="27"/>
        <v>94.448751453542698</v>
      </c>
      <c r="M388">
        <f>Table26[[#This Row],[Товарооборот, руб]]-Table26[[#This Row],[Товарооборот в себестоимости]]</f>
        <v>314175.00900000008</v>
      </c>
      <c r="N388">
        <f t="shared" si="25"/>
        <v>21.533887963336703</v>
      </c>
      <c r="O388">
        <f t="shared" si="26"/>
        <v>1674722.2865923077</v>
      </c>
    </row>
    <row r="389" spans="1:15" x14ac:dyDescent="0.2">
      <c r="A389" s="15">
        <v>43979</v>
      </c>
      <c r="B389" s="4" t="s">
        <v>23</v>
      </c>
      <c r="C389" s="4">
        <v>15678</v>
      </c>
      <c r="D389" s="4">
        <v>1387443</v>
      </c>
      <c r="E389" s="4">
        <v>1121336.507</v>
      </c>
      <c r="F389" s="5">
        <v>101620.2923076923</v>
      </c>
      <c r="G389" cm="1">
        <f t="array" ref="G389">INDEX(Лист2!C:C, MATCH(1, (Лист1!A391=Лист2!A:A) * (Лист1!B391=Лист2!B:B), 0))</f>
        <v>21</v>
      </c>
      <c r="H389" cm="1">
        <f t="array" ref="H389">INDEX(Лист2!D:D, MATCH(1, (Лист1!A389=Лист2!A:A) * (Лист1!B389=Лист2!B:B), 0))</f>
        <v>1020</v>
      </c>
      <c r="I389" cm="1">
        <f t="array" ref="I389">INDEX(Лист2!E:E, MATCH(1, (Лист1!A389=Лист2!A:A) * (Лист1!B389=Лист2!B:B), 0))</f>
        <v>911</v>
      </c>
      <c r="J389" t="str">
        <f>Table26[[#This Row],[Дата]] &amp; _xlfn.SINGLE(Table26[Территория])</f>
        <v>43979Новосибирск</v>
      </c>
      <c r="K389">
        <f t="shared" si="24"/>
        <v>22</v>
      </c>
      <c r="L389">
        <f t="shared" si="27"/>
        <v>92.675714079231199</v>
      </c>
      <c r="M389">
        <f>Table26[[#This Row],[Товарооборот, руб]]-Table26[[#This Row],[Товарооборот в себестоимости]]</f>
        <v>266106.49300000002</v>
      </c>
      <c r="N389">
        <f t="shared" si="25"/>
        <v>23.731189641897572</v>
      </c>
      <c r="O389">
        <f t="shared" si="26"/>
        <v>1285822.7076923077</v>
      </c>
    </row>
    <row r="390" spans="1:15" x14ac:dyDescent="0.2">
      <c r="A390" s="14">
        <v>43969</v>
      </c>
      <c r="B390" s="2" t="s">
        <v>10</v>
      </c>
      <c r="C390" s="2">
        <v>31329</v>
      </c>
      <c r="D390" s="2">
        <v>2826379.5</v>
      </c>
      <c r="E390" s="2">
        <v>2229453.5079999999</v>
      </c>
      <c r="F390" s="3">
        <v>331756.18072307692</v>
      </c>
      <c r="G390" cm="1">
        <f t="array" ref="G390">INDEX(Лист2!C:C, MATCH(1, (Лист1!A392=Лист2!A:A) * (Лист1!B392=Лист2!B:B), 0))</f>
        <v>21</v>
      </c>
      <c r="H390" cm="1">
        <f t="array" ref="H390">INDEX(Лист2!D:D, MATCH(1, (Лист1!A390=Лист2!A:A) * (Лист1!B390=Лист2!B:B), 0))</f>
        <v>1834</v>
      </c>
      <c r="I390" cm="1">
        <f t="array" ref="I390">INDEX(Лист2!E:E, MATCH(1, (Лист1!A390=Лист2!A:A) * (Лист1!B390=Лист2!B:B), 0))</f>
        <v>1660</v>
      </c>
      <c r="J390" t="str">
        <f>Table26[[#This Row],[Дата]] &amp; _xlfn.SINGLE(Table26[Территория])</f>
        <v>43969Кемерово</v>
      </c>
      <c r="K390">
        <f t="shared" si="24"/>
        <v>21</v>
      </c>
      <c r="L390">
        <f t="shared" si="27"/>
        <v>88.262150191682437</v>
      </c>
      <c r="M390">
        <f>Table26[[#This Row],[Товарооборот, руб]]-Table26[[#This Row],[Товарооборот в себестоимости]]</f>
        <v>596925.99200000009</v>
      </c>
      <c r="N390">
        <f t="shared" si="25"/>
        <v>26.774543172039095</v>
      </c>
      <c r="O390">
        <f t="shared" si="26"/>
        <v>2494623.3192769233</v>
      </c>
    </row>
    <row r="391" spans="1:15" x14ac:dyDescent="0.2">
      <c r="A391" s="15">
        <v>43965</v>
      </c>
      <c r="B391" s="4" t="s">
        <v>10</v>
      </c>
      <c r="C391" s="4">
        <v>29658</v>
      </c>
      <c r="D391" s="4">
        <v>2703132</v>
      </c>
      <c r="E391" s="4">
        <v>2160539.9959999998</v>
      </c>
      <c r="F391" s="5">
        <v>312856.16153846151</v>
      </c>
      <c r="G391" cm="1">
        <f t="array" ref="G391">INDEX(Лист2!C:C, MATCH(1, (Лист1!A393=Лист2!A:A) * (Лист1!B393=Лист2!B:B), 0))</f>
        <v>21</v>
      </c>
      <c r="H391" cm="1">
        <f t="array" ref="H391">INDEX(Лист2!D:D, MATCH(1, (Лист1!A391=Лист2!A:A) * (Лист1!B391=Лист2!B:B), 0))</f>
        <v>1706</v>
      </c>
      <c r="I391" cm="1">
        <f t="array" ref="I391">INDEX(Лист2!E:E, MATCH(1, (Лист1!A391=Лист2!A:A) * (Лист1!B391=Лист2!B:B), 0))</f>
        <v>1548</v>
      </c>
      <c r="J391" t="str">
        <f>Table26[[#This Row],[Дата]] &amp; _xlfn.SINGLE(Table26[Территория])</f>
        <v>43965Кемерово</v>
      </c>
      <c r="K391">
        <f t="shared" si="24"/>
        <v>20</v>
      </c>
      <c r="L391">
        <f t="shared" si="27"/>
        <v>88.42616041175711</v>
      </c>
      <c r="M391">
        <f>Table26[[#This Row],[Товарооборот, руб]]-Table26[[#This Row],[Товарооборот в себестоимости]]</f>
        <v>542592.00400000019</v>
      </c>
      <c r="N391">
        <f t="shared" si="25"/>
        <v>25.113721801241777</v>
      </c>
      <c r="O391">
        <f t="shared" si="26"/>
        <v>2390275.8384615383</v>
      </c>
    </row>
    <row r="392" spans="1:15" x14ac:dyDescent="0.2">
      <c r="A392" s="14">
        <v>43966</v>
      </c>
      <c r="B392" s="2" t="s">
        <v>10</v>
      </c>
      <c r="C392" s="2">
        <v>34150.5</v>
      </c>
      <c r="D392" s="2">
        <v>3038293.5</v>
      </c>
      <c r="E392" s="2">
        <v>2442084.5610000002</v>
      </c>
      <c r="F392" s="3">
        <v>277257.14947692305</v>
      </c>
      <c r="G392" cm="1">
        <f t="array" ref="G392">INDEX(Лист2!C:C, MATCH(1, (Лист1!A394=Лист2!A:A) * (Лист1!B394=Лист2!B:B), 0))</f>
        <v>7</v>
      </c>
      <c r="H392" cm="1">
        <f t="array" ref="H392">INDEX(Лист2!D:D, MATCH(1, (Лист1!A392=Лист2!A:A) * (Лист1!B392=Лист2!B:B), 0))</f>
        <v>1926</v>
      </c>
      <c r="I392" cm="1">
        <f t="array" ref="I392">INDEX(Лист2!E:E, MATCH(1, (Лист1!A392=Лист2!A:A) * (Лист1!B392=Лист2!B:B), 0))</f>
        <v>1742</v>
      </c>
      <c r="J392" t="str">
        <f>Table26[[#This Row],[Дата]] &amp; _xlfn.SINGLE(Table26[Территория])</f>
        <v>43966Кемерово</v>
      </c>
      <c r="K392">
        <f t="shared" si="24"/>
        <v>20</v>
      </c>
      <c r="L392">
        <f t="shared" si="27"/>
        <v>90.87457648588186</v>
      </c>
      <c r="M392">
        <f>Table26[[#This Row],[Товарооборот, руб]]-Table26[[#This Row],[Товарооборот в себестоимости]]</f>
        <v>596208.93899999978</v>
      </c>
      <c r="N392">
        <f t="shared" si="25"/>
        <v>24.413935066845529</v>
      </c>
      <c r="O392">
        <f t="shared" si="26"/>
        <v>2761036.350523077</v>
      </c>
    </row>
    <row r="393" spans="1:15" x14ac:dyDescent="0.2">
      <c r="A393" s="15">
        <v>43983</v>
      </c>
      <c r="B393" s="4" t="s">
        <v>10</v>
      </c>
      <c r="C393" s="4">
        <v>31947</v>
      </c>
      <c r="D393" s="4">
        <v>2945035.5</v>
      </c>
      <c r="E393" s="4">
        <v>2320195.4450000003</v>
      </c>
      <c r="F393" s="5">
        <v>383761.6669230769</v>
      </c>
      <c r="G393" cm="1">
        <f t="array" ref="G393">INDEX(Лист2!C:C, MATCH(1, (Лист1!A395=Лист2!A:A) * (Лист1!B395=Лист2!B:B), 0))</f>
        <v>20</v>
      </c>
      <c r="H393" cm="1">
        <f t="array" ref="H393">INDEX(Лист2!D:D, MATCH(1, (Лист1!A393=Лист2!A:A) * (Лист1!B393=Лист2!B:B), 0))</f>
        <v>2025</v>
      </c>
      <c r="I393" cm="1">
        <f t="array" ref="I393">INDEX(Лист2!E:E, MATCH(1, (Лист1!A393=Лист2!A:A) * (Лист1!B393=Лист2!B:B), 0))</f>
        <v>1849</v>
      </c>
      <c r="J393" t="str">
        <f>Table26[[#This Row],[Дата]] &amp; _xlfn.SINGLE(Table26[Территория])</f>
        <v>43983Кемерово</v>
      </c>
      <c r="K393">
        <f t="shared" si="24"/>
        <v>23</v>
      </c>
      <c r="L393">
        <f t="shared" si="27"/>
        <v>86.96920064552441</v>
      </c>
      <c r="M393">
        <f>Table26[[#This Row],[Товарооборот, руб]]-Table26[[#This Row],[Товарооборот в себестоимости]]</f>
        <v>624840.0549999997</v>
      </c>
      <c r="N393">
        <f t="shared" si="25"/>
        <v>26.930492271524979</v>
      </c>
      <c r="O393">
        <f t="shared" si="26"/>
        <v>2561273.8330769232</v>
      </c>
    </row>
    <row r="394" spans="1:15" x14ac:dyDescent="0.2">
      <c r="A394" s="14">
        <v>43982</v>
      </c>
      <c r="B394" s="2" t="s">
        <v>24</v>
      </c>
      <c r="C394" s="2">
        <v>10416</v>
      </c>
      <c r="D394" s="2">
        <v>866023.5</v>
      </c>
      <c r="E394" s="2">
        <v>744833.00199999998</v>
      </c>
      <c r="F394" s="3">
        <v>19998.63846153846</v>
      </c>
      <c r="G394" cm="1">
        <f t="array" ref="G394">INDEX(Лист2!C:C, MATCH(1, (Лист1!A396=Лист2!A:A) * (Лист1!B396=Лист2!B:B), 0))</f>
        <v>31</v>
      </c>
      <c r="H394" cm="1">
        <f t="array" ref="H394">INDEX(Лист2!D:D, MATCH(1, (Лист1!A394=Лист2!A:A) * (Лист1!B394=Лист2!B:B), 0))</f>
        <v>530</v>
      </c>
      <c r="I394" cm="1">
        <f t="array" ref="I394">INDEX(Лист2!E:E, MATCH(1, (Лист1!A394=Лист2!A:A) * (Лист1!B394=Лист2!B:B), 0))</f>
        <v>447</v>
      </c>
      <c r="J394" t="str">
        <f>Table26[[#This Row],[Дата]] &amp; _xlfn.SINGLE(Table26[Территория])</f>
        <v>43982Тюмень</v>
      </c>
      <c r="K394">
        <f t="shared" si="24"/>
        <v>22</v>
      </c>
      <c r="L394">
        <f t="shared" si="27"/>
        <v>97.690751063736897</v>
      </c>
      <c r="M394">
        <f>Table26[[#This Row],[Товарооборот, руб]]-Table26[[#This Row],[Товарооборот в себестоимости]]</f>
        <v>121190.49800000002</v>
      </c>
      <c r="N394">
        <f t="shared" si="25"/>
        <v>16.270828182234602</v>
      </c>
      <c r="O394">
        <f t="shared" si="26"/>
        <v>846024.86153846153</v>
      </c>
    </row>
    <row r="395" spans="1:15" x14ac:dyDescent="0.2">
      <c r="A395" s="15">
        <v>43980</v>
      </c>
      <c r="B395" s="4" t="s">
        <v>10</v>
      </c>
      <c r="C395" s="4">
        <v>35431.5</v>
      </c>
      <c r="D395" s="4">
        <v>3193167</v>
      </c>
      <c r="E395" s="4">
        <v>2545757.0549999997</v>
      </c>
      <c r="F395" s="5">
        <v>202281.06923076924</v>
      </c>
      <c r="G395" cm="1">
        <f t="array" ref="G395">INDEX(Лист2!C:C, MATCH(1, (Лист1!A397=Лист2!A:A) * (Лист1!B397=Лист2!B:B), 0))</f>
        <v>31</v>
      </c>
      <c r="H395" cm="1">
        <f t="array" ref="H395">INDEX(Лист2!D:D, MATCH(1, (Лист1!A395=Лист2!A:A) * (Лист1!B395=Лист2!B:B), 0))</f>
        <v>2111</v>
      </c>
      <c r="I395" cm="1">
        <f t="array" ref="I395">INDEX(Лист2!E:E, MATCH(1, (Лист1!A395=Лист2!A:A) * (Лист1!B395=Лист2!B:B), 0))</f>
        <v>1917</v>
      </c>
      <c r="J395" t="str">
        <f>Table26[[#This Row],[Дата]] &amp; _xlfn.SINGLE(Table26[Территория])</f>
        <v>43980Кемерово</v>
      </c>
      <c r="K395">
        <f t="shared" si="24"/>
        <v>22</v>
      </c>
      <c r="L395">
        <f t="shared" si="27"/>
        <v>93.665189787105746</v>
      </c>
      <c r="M395">
        <f>Table26[[#This Row],[Товарооборот, руб]]-Table26[[#This Row],[Товарооборот в себестоимости]]</f>
        <v>647409.9450000003</v>
      </c>
      <c r="N395">
        <f t="shared" si="25"/>
        <v>25.430939834908965</v>
      </c>
      <c r="O395">
        <f t="shared" si="26"/>
        <v>2990885.9307692307</v>
      </c>
    </row>
    <row r="396" spans="1:15" x14ac:dyDescent="0.2">
      <c r="A396" s="14">
        <v>43978</v>
      </c>
      <c r="B396" s="2" t="s">
        <v>11</v>
      </c>
      <c r="C396" s="2">
        <v>78544.5</v>
      </c>
      <c r="D396" s="2">
        <v>6701083.5</v>
      </c>
      <c r="E396" s="2">
        <v>5109499.6169999996</v>
      </c>
      <c r="F396" s="3">
        <v>76226.26923076922</v>
      </c>
      <c r="G396" cm="1">
        <f t="array" ref="G396">INDEX(Лист2!C:C, MATCH(1, (Лист1!A398=Лист2!A:A) * (Лист1!B398=Лист2!B:B), 0))</f>
        <v>31</v>
      </c>
      <c r="H396" cm="1">
        <f t="array" ref="H396">INDEX(Лист2!D:D, MATCH(1, (Лист1!A396=Лист2!A:A) * (Лист1!B396=Лист2!B:B), 0))</f>
        <v>5330</v>
      </c>
      <c r="I396" cm="1">
        <f t="array" ref="I396">INDEX(Лист2!E:E, MATCH(1, (Лист1!A396=Лист2!A:A) * (Лист1!B396=Лист2!B:B), 0))</f>
        <v>4977</v>
      </c>
      <c r="J396" t="str">
        <f>Table26[[#This Row],[Дата]] &amp; _xlfn.SINGLE(Table26[Территория])</f>
        <v>43978Екатеринбург</v>
      </c>
      <c r="K396">
        <f t="shared" si="24"/>
        <v>22</v>
      </c>
      <c r="L396">
        <f t="shared" si="27"/>
        <v>98.862478445004172</v>
      </c>
      <c r="M396">
        <f>Table26[[#This Row],[Товарооборот, руб]]-Table26[[#This Row],[Товарооборот в себестоимости]]</f>
        <v>1591583.8830000004</v>
      </c>
      <c r="N396">
        <f t="shared" si="25"/>
        <v>31.149505867552751</v>
      </c>
      <c r="O396">
        <f t="shared" si="26"/>
        <v>6624857.230769231</v>
      </c>
    </row>
    <row r="397" spans="1:15" x14ac:dyDescent="0.2">
      <c r="A397" s="15">
        <v>43973</v>
      </c>
      <c r="B397" s="4" t="s">
        <v>11</v>
      </c>
      <c r="C397" s="4">
        <v>97963.5</v>
      </c>
      <c r="D397" s="4">
        <v>7728465</v>
      </c>
      <c r="E397" s="4">
        <v>6415904.9240000006</v>
      </c>
      <c r="F397" s="5">
        <v>150138.82307692309</v>
      </c>
      <c r="G397" cm="1">
        <f t="array" ref="G397">INDEX(Лист2!C:C, MATCH(1, (Лист1!A399=Лист2!A:A) * (Лист1!B399=Лист2!B:B), 0))</f>
        <v>18</v>
      </c>
      <c r="H397" cm="1">
        <f t="array" ref="H397">INDEX(Лист2!D:D, MATCH(1, (Лист1!A397=Лист2!A:A) * (Лист1!B397=Лист2!B:B), 0))</f>
        <v>5965</v>
      </c>
      <c r="I397" cm="1">
        <f t="array" ref="I397">INDEX(Лист2!E:E, MATCH(1, (Лист1!A397=Лист2!A:A) * (Лист1!B397=Лист2!B:B), 0))</f>
        <v>5533</v>
      </c>
      <c r="J397" t="str">
        <f>Table26[[#This Row],[Дата]] &amp; _xlfn.SINGLE(Table26[Территория])</f>
        <v>43973Екатеринбург</v>
      </c>
      <c r="K397">
        <f t="shared" si="24"/>
        <v>21</v>
      </c>
      <c r="L397">
        <f t="shared" si="27"/>
        <v>98.05732673853187</v>
      </c>
      <c r="M397">
        <f>Table26[[#This Row],[Товарооборот, руб]]-Table26[[#This Row],[Товарооборот в себестоимости]]</f>
        <v>1312560.0759999994</v>
      </c>
      <c r="N397">
        <f t="shared" si="25"/>
        <v>20.457910326727269</v>
      </c>
      <c r="O397">
        <f t="shared" si="26"/>
        <v>7578326.1769230766</v>
      </c>
    </row>
    <row r="398" spans="1:15" x14ac:dyDescent="0.2">
      <c r="A398" s="14">
        <v>43983</v>
      </c>
      <c r="B398" s="2" t="s">
        <v>11</v>
      </c>
      <c r="C398" s="2">
        <v>77269.5</v>
      </c>
      <c r="D398" s="2">
        <v>6829921.5</v>
      </c>
      <c r="E398" s="2">
        <v>5152925.182</v>
      </c>
      <c r="F398" s="3">
        <v>219200.11557692307</v>
      </c>
      <c r="G398" cm="1">
        <f t="array" ref="G398">INDEX(Лист2!C:C, MATCH(1, (Лист1!A400=Лист2!A:A) * (Лист1!B400=Лист2!B:B), 0))</f>
        <v>31</v>
      </c>
      <c r="H398" cm="1">
        <f t="array" ref="H398">INDEX(Лист2!D:D, MATCH(1, (Лист1!A398=Лист2!A:A) * (Лист1!B398=Лист2!B:B), 0))</f>
        <v>5468</v>
      </c>
      <c r="I398" cm="1">
        <f t="array" ref="I398">INDEX(Лист2!E:E, MATCH(1, (Лист1!A398=Лист2!A:A) * (Лист1!B398=Лист2!B:B), 0))</f>
        <v>5081</v>
      </c>
      <c r="J398" t="str">
        <f>Table26[[#This Row],[Дата]] &amp; _xlfn.SINGLE(Table26[Территория])</f>
        <v>43983Екатеринбург</v>
      </c>
      <c r="K398">
        <f t="shared" si="24"/>
        <v>23</v>
      </c>
      <c r="L398">
        <f t="shared" si="27"/>
        <v>96.790590996149476</v>
      </c>
      <c r="M398">
        <f>Table26[[#This Row],[Товарооборот, руб]]-Table26[[#This Row],[Товарооборот в себестоимости]]</f>
        <v>1676996.318</v>
      </c>
      <c r="N398">
        <f t="shared" si="25"/>
        <v>32.544550110256189</v>
      </c>
      <c r="O398">
        <f t="shared" si="26"/>
        <v>6610721.3844230771</v>
      </c>
    </row>
    <row r="399" spans="1:15" x14ac:dyDescent="0.2">
      <c r="A399" s="15">
        <v>43982</v>
      </c>
      <c r="B399" s="4" t="s">
        <v>23</v>
      </c>
      <c r="C399" s="4">
        <v>16143</v>
      </c>
      <c r="D399" s="4">
        <v>1423410</v>
      </c>
      <c r="E399" s="4">
        <v>1183524.9380000001</v>
      </c>
      <c r="F399" s="5">
        <v>41938.950392307692</v>
      </c>
      <c r="G399" cm="1">
        <f t="array" ref="G399">INDEX(Лист2!C:C, MATCH(1, (Лист1!A401=Лист2!A:A) * (Лист1!B401=Лист2!B:B), 0))</f>
        <v>31</v>
      </c>
      <c r="H399" cm="1">
        <f t="array" ref="H399">INDEX(Лист2!D:D, MATCH(1, (Лист1!A399=Лист2!A:A) * (Лист1!B399=Лист2!B:B), 0))</f>
        <v>1029</v>
      </c>
      <c r="I399" cm="1">
        <f t="array" ref="I399">INDEX(Лист2!E:E, MATCH(1, (Лист1!A399=Лист2!A:A) * (Лист1!B399=Лист2!B:B), 0))</f>
        <v>925</v>
      </c>
      <c r="J399" t="str">
        <f>Table26[[#This Row],[Дата]] &amp; _xlfn.SINGLE(Table26[Территория])</f>
        <v>43982Новосибирск</v>
      </c>
      <c r="K399">
        <f t="shared" si="24"/>
        <v>22</v>
      </c>
      <c r="L399">
        <f t="shared" si="27"/>
        <v>97.05362823133828</v>
      </c>
      <c r="M399">
        <f>Table26[[#This Row],[Товарооборот, руб]]-Table26[[#This Row],[Товарооборот в себестоимости]]</f>
        <v>239885.06199999992</v>
      </c>
      <c r="N399">
        <f t="shared" si="25"/>
        <v>20.268695174718822</v>
      </c>
      <c r="O399">
        <f t="shared" si="26"/>
        <v>1381471.0496076923</v>
      </c>
    </row>
    <row r="400" spans="1:15" x14ac:dyDescent="0.2">
      <c r="A400" s="14">
        <v>43962</v>
      </c>
      <c r="B400" s="2" t="s">
        <v>11</v>
      </c>
      <c r="C400" s="2">
        <v>72220.5</v>
      </c>
      <c r="D400" s="2">
        <v>6398719.5</v>
      </c>
      <c r="E400" s="2">
        <v>4782829.6060000006</v>
      </c>
      <c r="F400" s="3">
        <v>186502.14615384614</v>
      </c>
      <c r="G400" cm="1">
        <f t="array" ref="G400">INDEX(Лист2!C:C, MATCH(1, (Лист1!A402=Лист2!A:A) * (Лист1!B402=Лист2!B:B), 0))</f>
        <v>31</v>
      </c>
      <c r="H400" cm="1">
        <f t="array" ref="H400">INDEX(Лист2!D:D, MATCH(1, (Лист1!A400=Лист2!A:A) * (Лист1!B400=Лист2!B:B), 0))</f>
        <v>4826</v>
      </c>
      <c r="I400" cm="1">
        <f t="array" ref="I400">INDEX(Лист2!E:E, MATCH(1, (Лист1!A400=Лист2!A:A) * (Лист1!B400=Лист2!B:B), 0))</f>
        <v>4483</v>
      </c>
      <c r="J400" t="str">
        <f>Table26[[#This Row],[Дата]] &amp; _xlfn.SINGLE(Table26[Территория])</f>
        <v>43962Екатеринбург</v>
      </c>
      <c r="K400">
        <f t="shared" si="24"/>
        <v>20</v>
      </c>
      <c r="L400">
        <f t="shared" si="27"/>
        <v>97.085320802797398</v>
      </c>
      <c r="M400">
        <f>Table26[[#This Row],[Товарооборот, руб]]-Table26[[#This Row],[Товарооборот в себестоимости]]</f>
        <v>1615889.8939999994</v>
      </c>
      <c r="N400">
        <f t="shared" si="25"/>
        <v>33.785228141368144</v>
      </c>
      <c r="O400">
        <f t="shared" si="26"/>
        <v>6212217.3538461542</v>
      </c>
    </row>
    <row r="401" spans="1:15" x14ac:dyDescent="0.2">
      <c r="A401" s="15">
        <v>43969</v>
      </c>
      <c r="B401" s="4" t="s">
        <v>11</v>
      </c>
      <c r="C401" s="4">
        <v>78058.5</v>
      </c>
      <c r="D401" s="4">
        <v>6609714</v>
      </c>
      <c r="E401" s="4">
        <v>5024858.7929999996</v>
      </c>
      <c r="F401" s="5">
        <v>140406.07692307691</v>
      </c>
      <c r="G401" cm="1">
        <f t="array" ref="G401">INDEX(Лист2!C:C, MATCH(1, (Лист1!A403=Лист2!A:A) * (Лист1!B403=Лист2!B:B), 0))</f>
        <v>31</v>
      </c>
      <c r="H401" cm="1">
        <f t="array" ref="H401">INDEX(Лист2!D:D, MATCH(1, (Лист1!A401=Лист2!A:A) * (Лист1!B401=Лист2!B:B), 0))</f>
        <v>5165</v>
      </c>
      <c r="I401" cm="1">
        <f t="array" ref="I401">INDEX(Лист2!E:E, MATCH(1, (Лист1!A401=Лист2!A:A) * (Лист1!B401=Лист2!B:B), 0))</f>
        <v>4813</v>
      </c>
      <c r="J401" t="str">
        <f>Table26[[#This Row],[Дата]] &amp; _xlfn.SINGLE(Table26[Территория])</f>
        <v>43969Екатеринбург</v>
      </c>
      <c r="K401">
        <f t="shared" si="24"/>
        <v>21</v>
      </c>
      <c r="L401">
        <f t="shared" si="27"/>
        <v>97.875761690701339</v>
      </c>
      <c r="M401">
        <f>Table26[[#This Row],[Товарооборот, руб]]-Table26[[#This Row],[Товарооборот в себестоимости]]</f>
        <v>1584855.2070000004</v>
      </c>
      <c r="N401">
        <f t="shared" si="25"/>
        <v>31.540293414967625</v>
      </c>
      <c r="O401">
        <f t="shared" si="26"/>
        <v>6469307.923076923</v>
      </c>
    </row>
    <row r="402" spans="1:15" x14ac:dyDescent="0.2">
      <c r="A402" s="14">
        <v>43965</v>
      </c>
      <c r="B402" s="2" t="s">
        <v>11</v>
      </c>
      <c r="C402" s="2">
        <v>70498.5</v>
      </c>
      <c r="D402" s="2">
        <v>6053649</v>
      </c>
      <c r="E402" s="2">
        <v>4580254.1549999993</v>
      </c>
      <c r="F402" s="3">
        <v>131801.93944615382</v>
      </c>
      <c r="G402" cm="1">
        <f t="array" ref="G402">INDEX(Лист2!C:C, MATCH(1, (Лист1!A404=Лист2!A:A) * (Лист1!B404=Лист2!B:B), 0))</f>
        <v>10</v>
      </c>
      <c r="H402" cm="1">
        <f t="array" ref="H402">INDEX(Лист2!D:D, MATCH(1, (Лист1!A402=Лист2!A:A) * (Лист1!B402=Лист2!B:B), 0))</f>
        <v>4695</v>
      </c>
      <c r="I402" cm="1">
        <f t="array" ref="I402">INDEX(Лист2!E:E, MATCH(1, (Лист1!A402=Лист2!A:A) * (Лист1!B402=Лист2!B:B), 0))</f>
        <v>4372</v>
      </c>
      <c r="J402" t="str">
        <f>Table26[[#This Row],[Дата]] &amp; _xlfn.SINGLE(Table26[Территория])</f>
        <v>43965Екатеринбург</v>
      </c>
      <c r="K402">
        <f t="shared" si="24"/>
        <v>20</v>
      </c>
      <c r="L402">
        <f t="shared" si="27"/>
        <v>97.822768722696779</v>
      </c>
      <c r="M402">
        <f>Table26[[#This Row],[Товарооборот, руб]]-Table26[[#This Row],[Товарооборот в себестоимости]]</f>
        <v>1473394.8450000007</v>
      </c>
      <c r="N402">
        <f t="shared" si="25"/>
        <v>32.168408021454013</v>
      </c>
      <c r="O402">
        <f t="shared" si="26"/>
        <v>5921847.0605538459</v>
      </c>
    </row>
    <row r="403" spans="1:15" x14ac:dyDescent="0.2">
      <c r="A403" s="15">
        <v>43966</v>
      </c>
      <c r="B403" s="4" t="s">
        <v>11</v>
      </c>
      <c r="C403" s="4">
        <v>78961.5</v>
      </c>
      <c r="D403" s="4">
        <v>6876454.5</v>
      </c>
      <c r="E403" s="4">
        <v>5258162.2879999997</v>
      </c>
      <c r="F403" s="5">
        <v>162133.18461538461</v>
      </c>
      <c r="G403" cm="1">
        <f t="array" ref="G403">INDEX(Лист2!C:C, MATCH(1, (Лист1!A405=Лист2!A:A) * (Лист1!B405=Лист2!B:B), 0))</f>
        <v>10</v>
      </c>
      <c r="H403" cm="1">
        <f t="array" ref="H403">INDEX(Лист2!D:D, MATCH(1, (Лист1!A403=Лист2!A:A) * (Лист1!B403=Лист2!B:B), 0))</f>
        <v>5184</v>
      </c>
      <c r="I403" cm="1">
        <f t="array" ref="I403">INDEX(Лист2!E:E, MATCH(1, (Лист1!A403=Лист2!A:A) * (Лист1!B403=Лист2!B:B), 0))</f>
        <v>4778</v>
      </c>
      <c r="J403" t="str">
        <f>Table26[[#This Row],[Дата]] &amp; _xlfn.SINGLE(Table26[Территория])</f>
        <v>43966Екатеринбург</v>
      </c>
      <c r="K403">
        <f t="shared" si="24"/>
        <v>20</v>
      </c>
      <c r="L403">
        <f t="shared" si="27"/>
        <v>97.642197958040953</v>
      </c>
      <c r="M403">
        <f>Table26[[#This Row],[Товарооборот, руб]]-Table26[[#This Row],[Товарооборот в себестоимости]]</f>
        <v>1618292.2120000003</v>
      </c>
      <c r="N403">
        <f t="shared" si="25"/>
        <v>30.776764264070206</v>
      </c>
      <c r="O403">
        <f t="shared" si="26"/>
        <v>6714321.3153846152</v>
      </c>
    </row>
    <row r="404" spans="1:15" x14ac:dyDescent="0.2">
      <c r="A404" s="14">
        <v>43978</v>
      </c>
      <c r="B404" s="2" t="s">
        <v>12</v>
      </c>
      <c r="C404" s="2">
        <v>12490.5</v>
      </c>
      <c r="D404" s="2">
        <v>1054798.5</v>
      </c>
      <c r="E404" s="2">
        <v>878389.06499999994</v>
      </c>
      <c r="F404" s="3">
        <v>67454.765369230765</v>
      </c>
      <c r="G404" cm="1">
        <f t="array" ref="G404">INDEX(Лист2!C:C, MATCH(1, (Лист1!A406=Лист2!A:A) * (Лист1!B406=Лист2!B:B), 0))</f>
        <v>10</v>
      </c>
      <c r="H404" cm="1">
        <f t="array" ref="H404">INDEX(Лист2!D:D, MATCH(1, (Лист1!A404=Лист2!A:A) * (Лист1!B404=Лист2!B:B), 0))</f>
        <v>757</v>
      </c>
      <c r="I404" cm="1">
        <f t="array" ref="I404">INDEX(Лист2!E:E, MATCH(1, (Лист1!A404=Лист2!A:A) * (Лист1!B404=Лист2!B:B), 0))</f>
        <v>660</v>
      </c>
      <c r="J404" t="str">
        <f>Table26[[#This Row],[Дата]] &amp; _xlfn.SINGLE(Table26[Территория])</f>
        <v>43978Тольятти</v>
      </c>
      <c r="K404">
        <f t="shared" si="24"/>
        <v>22</v>
      </c>
      <c r="L404">
        <f t="shared" si="27"/>
        <v>93.604961955365809</v>
      </c>
      <c r="M404">
        <f>Table26[[#This Row],[Товарооборот, руб]]-Table26[[#This Row],[Товарооборот в себестоимости]]</f>
        <v>176409.43500000006</v>
      </c>
      <c r="N404">
        <f t="shared" si="25"/>
        <v>20.083291337421201</v>
      </c>
      <c r="O404">
        <f t="shared" si="26"/>
        <v>987343.73463076924</v>
      </c>
    </row>
    <row r="405" spans="1:15" x14ac:dyDescent="0.2">
      <c r="A405" s="15">
        <v>43973</v>
      </c>
      <c r="B405" s="4" t="s">
        <v>12</v>
      </c>
      <c r="C405" s="4">
        <v>18036</v>
      </c>
      <c r="D405" s="4">
        <v>1455049.5</v>
      </c>
      <c r="E405" s="4">
        <v>1301439.284</v>
      </c>
      <c r="F405" s="5">
        <v>69189.123076923075</v>
      </c>
      <c r="G405" cm="1">
        <f t="array" ref="G405">INDEX(Лист2!C:C, MATCH(1, (Лист1!A407=Лист2!A:A) * (Лист1!B407=Лист2!B:B), 0))</f>
        <v>10</v>
      </c>
      <c r="H405" cm="1">
        <f t="array" ref="H405">INDEX(Лист2!D:D, MATCH(1, (Лист1!A405=Лист2!A:A) * (Лист1!B405=Лист2!B:B), 0))</f>
        <v>965</v>
      </c>
      <c r="I405" cm="1">
        <f t="array" ref="I405">INDEX(Лист2!E:E, MATCH(1, (Лист1!A405=Лист2!A:A) * (Лист1!B405=Лист2!B:B), 0))</f>
        <v>861</v>
      </c>
      <c r="J405" t="str">
        <f>Table26[[#This Row],[Дата]] &amp; _xlfn.SINGLE(Table26[Территория])</f>
        <v>43973Тольятти</v>
      </c>
      <c r="K405">
        <f t="shared" si="24"/>
        <v>21</v>
      </c>
      <c r="L405">
        <f t="shared" si="27"/>
        <v>95.244895580739822</v>
      </c>
      <c r="M405">
        <f>Table26[[#This Row],[Товарооборот, руб]]-Table26[[#This Row],[Товарооборот в себестоимости]]</f>
        <v>153610.21600000001</v>
      </c>
      <c r="N405">
        <f t="shared" si="25"/>
        <v>11.803102756194351</v>
      </c>
      <c r="O405">
        <f t="shared" si="26"/>
        <v>1385860.3769230768</v>
      </c>
    </row>
    <row r="406" spans="1:15" x14ac:dyDescent="0.2">
      <c r="A406" s="14">
        <v>43983</v>
      </c>
      <c r="B406" s="2" t="s">
        <v>12</v>
      </c>
      <c r="C406" s="2">
        <v>11416.5</v>
      </c>
      <c r="D406" s="2">
        <v>1007742</v>
      </c>
      <c r="E406" s="2">
        <v>815296.88</v>
      </c>
      <c r="F406" s="3">
        <v>145147.84546153847</v>
      </c>
      <c r="G406" cm="1">
        <f t="array" ref="G406">INDEX(Лист2!C:C, MATCH(1, (Лист1!A408=Лист2!A:A) * (Лист1!B408=Лист2!B:B), 0))</f>
        <v>31</v>
      </c>
      <c r="H406" cm="1">
        <f t="array" ref="H406">INDEX(Лист2!D:D, MATCH(1, (Лист1!A406=Лист2!A:A) * (Лист1!B406=Лист2!B:B), 0))</f>
        <v>719</v>
      </c>
      <c r="I406" cm="1">
        <f t="array" ref="I406">INDEX(Лист2!E:E, MATCH(1, (Лист1!A406=Лист2!A:A) * (Лист1!B406=Лист2!B:B), 0))</f>
        <v>627</v>
      </c>
      <c r="J406" t="str">
        <f>Table26[[#This Row],[Дата]] &amp; _xlfn.SINGLE(Table26[Территория])</f>
        <v>43983Тольятти</v>
      </c>
      <c r="K406">
        <f t="shared" si="24"/>
        <v>23</v>
      </c>
      <c r="L406">
        <f t="shared" si="27"/>
        <v>85.596725604218292</v>
      </c>
      <c r="M406">
        <f>Table26[[#This Row],[Товарооборот, руб]]-Table26[[#This Row],[Товарооборот в себестоимости]]</f>
        <v>192445.12</v>
      </c>
      <c r="N406">
        <f t="shared" si="25"/>
        <v>23.604299822660916</v>
      </c>
      <c r="O406">
        <f t="shared" si="26"/>
        <v>862594.15453846147</v>
      </c>
    </row>
    <row r="407" spans="1:15" x14ac:dyDescent="0.2">
      <c r="A407" s="15">
        <v>43962</v>
      </c>
      <c r="B407" s="4" t="s">
        <v>12</v>
      </c>
      <c r="C407" s="4">
        <v>9007.5</v>
      </c>
      <c r="D407" s="4">
        <v>734335.5</v>
      </c>
      <c r="E407" s="4">
        <v>622482.40399999998</v>
      </c>
      <c r="F407" s="5">
        <v>113093.66153846154</v>
      </c>
      <c r="G407" cm="1">
        <f t="array" ref="G407">INDEX(Лист2!C:C, MATCH(1, (Лист1!A409=Лист2!A:A) * (Лист1!B409=Лист2!B:B), 0))</f>
        <v>10</v>
      </c>
      <c r="H407" cm="1">
        <f t="array" ref="H407">INDEX(Лист2!D:D, MATCH(1, (Лист1!A407=Лист2!A:A) * (Лист1!B407=Лист2!B:B), 0))</f>
        <v>494</v>
      </c>
      <c r="I407" cm="1">
        <f t="array" ref="I407">INDEX(Лист2!E:E, MATCH(1, (Лист1!A407=Лист2!A:A) * (Лист1!B407=Лист2!B:B), 0))</f>
        <v>421</v>
      </c>
      <c r="J407" t="str">
        <f>Table26[[#This Row],[Дата]] &amp; _xlfn.SINGLE(Table26[Территория])</f>
        <v>43962Тольятти</v>
      </c>
      <c r="K407">
        <f t="shared" si="24"/>
        <v>20</v>
      </c>
      <c r="L407">
        <f t="shared" si="27"/>
        <v>84.599183678514578</v>
      </c>
      <c r="M407">
        <f>Table26[[#This Row],[Товарооборот, руб]]-Table26[[#This Row],[Товарооборот в себестоимости]]</f>
        <v>111853.09600000002</v>
      </c>
      <c r="N407">
        <f t="shared" si="25"/>
        <v>17.968876755590994</v>
      </c>
      <c r="O407">
        <f t="shared" si="26"/>
        <v>621241.83846153843</v>
      </c>
    </row>
    <row r="408" spans="1:15" x14ac:dyDescent="0.2">
      <c r="A408" s="14">
        <v>43980</v>
      </c>
      <c r="B408" s="2" t="s">
        <v>11</v>
      </c>
      <c r="C408" s="2">
        <v>87552</v>
      </c>
      <c r="D408" s="2">
        <v>7387116</v>
      </c>
      <c r="E408" s="2">
        <v>5815890.3319999995</v>
      </c>
      <c r="F408" s="3">
        <v>161811.89230769229</v>
      </c>
      <c r="G408" cm="1">
        <f t="array" ref="G408">INDEX(Лист2!C:C, MATCH(1, (Лист1!A410=Лист2!A:A) * (Лист1!B410=Лист2!B:B), 0))</f>
        <v>10</v>
      </c>
      <c r="H408" cm="1">
        <f t="array" ref="H408">INDEX(Лист2!D:D, MATCH(1, (Лист1!A408=Лист2!A:A) * (Лист1!B408=Лист2!B:B), 0))</f>
        <v>5751</v>
      </c>
      <c r="I408" cm="1">
        <f t="array" ref="I408">INDEX(Лист2!E:E, MATCH(1, (Лист1!A408=Лист2!A:A) * (Лист1!B408=Лист2!B:B), 0))</f>
        <v>5319</v>
      </c>
      <c r="J408" t="str">
        <f>Table26[[#This Row],[Дата]] &amp; _xlfn.SINGLE(Table26[Территория])</f>
        <v>43980Екатеринбург</v>
      </c>
      <c r="K408">
        <f t="shared" si="24"/>
        <v>22</v>
      </c>
      <c r="L408">
        <f t="shared" si="27"/>
        <v>97.809539036510429</v>
      </c>
      <c r="M408">
        <f>Table26[[#This Row],[Товарооборот, руб]]-Table26[[#This Row],[Товарооборот в себестоимости]]</f>
        <v>1571225.6680000005</v>
      </c>
      <c r="N408">
        <f t="shared" si="25"/>
        <v>27.016081430470834</v>
      </c>
      <c r="O408">
        <f t="shared" si="26"/>
        <v>7225304.1076923078</v>
      </c>
    </row>
    <row r="409" spans="1:15" x14ac:dyDescent="0.2">
      <c r="A409" s="15">
        <v>43969</v>
      </c>
      <c r="B409" s="4" t="s">
        <v>12</v>
      </c>
      <c r="C409" s="4">
        <v>11680.5</v>
      </c>
      <c r="D409" s="4">
        <v>936427.5</v>
      </c>
      <c r="E409" s="4">
        <v>813406.68400000001</v>
      </c>
      <c r="F409" s="5">
        <v>117272.7846153846</v>
      </c>
      <c r="G409" cm="1">
        <f t="array" ref="G409">INDEX(Лист2!C:C, MATCH(1, (Лист1!A411=Лист2!A:A) * (Лист1!B411=Лист2!B:B), 0))</f>
        <v>10</v>
      </c>
      <c r="H409" cm="1">
        <f t="array" ref="H409">INDEX(Лист2!D:D, MATCH(1, (Лист1!A409=Лист2!A:A) * (Лист1!B409=Лист2!B:B), 0))</f>
        <v>645</v>
      </c>
      <c r="I409" cm="1">
        <f t="array" ref="I409">INDEX(Лист2!E:E, MATCH(1, (Лист1!A409=Лист2!A:A) * (Лист1!B409=Лист2!B:B), 0))</f>
        <v>565</v>
      </c>
      <c r="J409" t="str">
        <f>Table26[[#This Row],[Дата]] &amp; _xlfn.SINGLE(Table26[Территория])</f>
        <v>43969Тольятти</v>
      </c>
      <c r="K409">
        <f t="shared" si="24"/>
        <v>21</v>
      </c>
      <c r="L409">
        <f t="shared" si="27"/>
        <v>87.476576177506033</v>
      </c>
      <c r="M409">
        <f>Table26[[#This Row],[Товарооборот, руб]]-Table26[[#This Row],[Товарооборот в себестоимости]]</f>
        <v>123020.81599999999</v>
      </c>
      <c r="N409">
        <f t="shared" si="25"/>
        <v>15.124146189091309</v>
      </c>
      <c r="O409">
        <f t="shared" si="26"/>
        <v>819154.71538461535</v>
      </c>
    </row>
    <row r="410" spans="1:15" x14ac:dyDescent="0.2">
      <c r="A410" s="14">
        <v>43965</v>
      </c>
      <c r="B410" s="2" t="s">
        <v>12</v>
      </c>
      <c r="C410" s="2">
        <v>12037.5</v>
      </c>
      <c r="D410" s="2">
        <v>981564</v>
      </c>
      <c r="E410" s="2">
        <v>877726.201</v>
      </c>
      <c r="F410" s="3">
        <v>69249.011815384612</v>
      </c>
      <c r="G410" cm="1">
        <f t="array" ref="G410">INDEX(Лист2!C:C, MATCH(1, (Лист1!A412=Лист2!A:A) * (Лист1!B412=Лист2!B:B), 0))</f>
        <v>10</v>
      </c>
      <c r="H410" cm="1">
        <f t="array" ref="H410">INDEX(Лист2!D:D, MATCH(1, (Лист1!A410=Лист2!A:A) * (Лист1!B410=Лист2!B:B), 0))</f>
        <v>627</v>
      </c>
      <c r="I410" cm="1">
        <f t="array" ref="I410">INDEX(Лист2!E:E, MATCH(1, (Лист1!A410=Лист2!A:A) * (Лист1!B410=Лист2!B:B), 0))</f>
        <v>545</v>
      </c>
      <c r="J410" t="str">
        <f>Table26[[#This Row],[Дата]] &amp; _xlfn.SINGLE(Table26[Территория])</f>
        <v>43965Тольятти</v>
      </c>
      <c r="K410">
        <f t="shared" si="24"/>
        <v>20</v>
      </c>
      <c r="L410">
        <f t="shared" si="27"/>
        <v>92.945033455242381</v>
      </c>
      <c r="M410">
        <f>Table26[[#This Row],[Товарооборот, руб]]-Table26[[#This Row],[Товарооборот в себестоимости]]</f>
        <v>103837.799</v>
      </c>
      <c r="N410">
        <f t="shared" si="25"/>
        <v>11.830317800892445</v>
      </c>
      <c r="O410">
        <f t="shared" si="26"/>
        <v>912314.98818461539</v>
      </c>
    </row>
    <row r="411" spans="1:15" x14ac:dyDescent="0.2">
      <c r="A411" s="15">
        <v>43966</v>
      </c>
      <c r="B411" s="4" t="s">
        <v>12</v>
      </c>
      <c r="C411" s="4">
        <v>14421</v>
      </c>
      <c r="D411" s="4">
        <v>1150579.5</v>
      </c>
      <c r="E411" s="4">
        <v>1038033.7869999999</v>
      </c>
      <c r="F411" s="5">
        <v>68487.358569230768</v>
      </c>
      <c r="G411" cm="1">
        <f t="array" ref="G411">INDEX(Лист2!C:C, MATCH(1, (Лист1!A413=Лист2!A:A) * (Лист1!B413=Лист2!B:B), 0))</f>
        <v>20</v>
      </c>
      <c r="H411" cm="1">
        <f t="array" ref="H411">INDEX(Лист2!D:D, MATCH(1, (Лист1!A411=Лист2!A:A) * (Лист1!B411=Лист2!B:B), 0))</f>
        <v>743</v>
      </c>
      <c r="I411" cm="1">
        <f t="array" ref="I411">INDEX(Лист2!E:E, MATCH(1, (Лист1!A411=Лист2!A:A) * (Лист1!B411=Лист2!B:B), 0))</f>
        <v>652</v>
      </c>
      <c r="J411" t="str">
        <f>Table26[[#This Row],[Дата]] &amp; _xlfn.SINGLE(Table26[Территория])</f>
        <v>43966Тольятти</v>
      </c>
      <c r="K411">
        <f t="shared" si="24"/>
        <v>20</v>
      </c>
      <c r="L411">
        <f t="shared" si="27"/>
        <v>94.047577019299339</v>
      </c>
      <c r="M411">
        <f>Table26[[#This Row],[Товарооборот, руб]]-Table26[[#This Row],[Товарооборот в себестоимости]]</f>
        <v>112545.71300000011</v>
      </c>
      <c r="N411">
        <f t="shared" si="25"/>
        <v>10.842201324223382</v>
      </c>
      <c r="O411">
        <f t="shared" si="26"/>
        <v>1082092.1414307691</v>
      </c>
    </row>
    <row r="412" spans="1:15" x14ac:dyDescent="0.2">
      <c r="A412" s="14">
        <v>43980</v>
      </c>
      <c r="B412" s="2" t="s">
        <v>12</v>
      </c>
      <c r="C412" s="2">
        <v>14823</v>
      </c>
      <c r="D412" s="2">
        <v>1273464</v>
      </c>
      <c r="E412" s="2">
        <v>1068326.9369999999</v>
      </c>
      <c r="F412" s="3">
        <v>76299.023384615386</v>
      </c>
      <c r="G412" cm="1">
        <f t="array" ref="G412">INDEX(Лист2!C:C, MATCH(1, (Лист1!A414=Лист2!A:A) * (Лист1!B414=Лист2!B:B), 0))</f>
        <v>20</v>
      </c>
      <c r="H412" cm="1">
        <f t="array" ref="H412">INDEX(Лист2!D:D, MATCH(1, (Лист1!A412=Лист2!A:A) * (Лист1!B412=Лист2!B:B), 0))</f>
        <v>873</v>
      </c>
      <c r="I412" cm="1">
        <f t="array" ref="I412">INDEX(Лист2!E:E, MATCH(1, (Лист1!A412=Лист2!A:A) * (Лист1!B412=Лист2!B:B), 0))</f>
        <v>770</v>
      </c>
      <c r="J412" t="str">
        <f>Table26[[#This Row],[Дата]] &amp; _xlfn.SINGLE(Table26[Территория])</f>
        <v>43980Тольятти</v>
      </c>
      <c r="K412">
        <f t="shared" si="24"/>
        <v>22</v>
      </c>
      <c r="L412">
        <f t="shared" si="27"/>
        <v>94.008544930628958</v>
      </c>
      <c r="M412">
        <f>Table26[[#This Row],[Товарооборот, руб]]-Table26[[#This Row],[Товарооборот в себестоимости]]</f>
        <v>205137.06300000008</v>
      </c>
      <c r="N412">
        <f t="shared" si="25"/>
        <v>19.201712125321059</v>
      </c>
      <c r="O412">
        <f t="shared" si="26"/>
        <v>1197164.9766153847</v>
      </c>
    </row>
    <row r="413" spans="1:15" x14ac:dyDescent="0.2">
      <c r="A413" s="15">
        <v>43978</v>
      </c>
      <c r="B413" s="4" t="s">
        <v>13</v>
      </c>
      <c r="C413" s="4">
        <v>31257</v>
      </c>
      <c r="D413" s="4">
        <v>2924133</v>
      </c>
      <c r="E413" s="4">
        <v>2311405.017</v>
      </c>
      <c r="F413" s="5">
        <v>148582.33846153846</v>
      </c>
      <c r="G413" cm="1">
        <f t="array" ref="G413">INDEX(Лист2!C:C, MATCH(1, (Лист1!A415=Лист2!A:A) * (Лист1!B415=Лист2!B:B), 0))</f>
        <v>20</v>
      </c>
      <c r="H413" cm="1">
        <f t="array" ref="H413">INDEX(Лист2!D:D, MATCH(1, (Лист1!A413=Лист2!A:A) * (Лист1!B413=Лист2!B:B), 0))</f>
        <v>2079</v>
      </c>
      <c r="I413" cm="1">
        <f t="array" ref="I413">INDEX(Лист2!E:E, MATCH(1, (Лист1!A413=Лист2!A:A) * (Лист1!B413=Лист2!B:B), 0))</f>
        <v>1856</v>
      </c>
      <c r="J413" t="str">
        <f>Table26[[#This Row],[Дата]] &amp; _xlfn.SINGLE(Table26[Территория])</f>
        <v>43978Нижний Новгород</v>
      </c>
      <c r="K413">
        <f t="shared" si="24"/>
        <v>22</v>
      </c>
      <c r="L413">
        <f t="shared" si="27"/>
        <v>94.918755800042661</v>
      </c>
      <c r="M413">
        <f>Table26[[#This Row],[Товарооборот, руб]]-Table26[[#This Row],[Товарооборот в себестоимости]]</f>
        <v>612727.98300000001</v>
      </c>
      <c r="N413">
        <f t="shared" si="25"/>
        <v>26.50889733705203</v>
      </c>
      <c r="O413">
        <f t="shared" si="26"/>
        <v>2775550.6615384617</v>
      </c>
    </row>
    <row r="414" spans="1:15" x14ac:dyDescent="0.2">
      <c r="A414" s="14">
        <v>43973</v>
      </c>
      <c r="B414" s="2" t="s">
        <v>13</v>
      </c>
      <c r="C414" s="2">
        <v>38074.5</v>
      </c>
      <c r="D414" s="2">
        <v>3414180</v>
      </c>
      <c r="E414" s="2">
        <v>2805831.5209999997</v>
      </c>
      <c r="F414" s="3">
        <v>124540.74078461538</v>
      </c>
      <c r="G414" cm="1">
        <f t="array" ref="G414">INDEX(Лист2!C:C, MATCH(1, (Лист1!A416=Лист2!A:A) * (Лист1!B416=Лист2!B:B), 0))</f>
        <v>19</v>
      </c>
      <c r="H414" cm="1">
        <f t="array" ref="H414">INDEX(Лист2!D:D, MATCH(1, (Лист1!A414=Лист2!A:A) * (Лист1!B414=Лист2!B:B), 0))</f>
        <v>2306</v>
      </c>
      <c r="I414" cm="1">
        <f t="array" ref="I414">INDEX(Лист2!E:E, MATCH(1, (Лист1!A414=Лист2!A:A) * (Лист1!B414=Лист2!B:B), 0))</f>
        <v>2054</v>
      </c>
      <c r="J414" t="str">
        <f>Table26[[#This Row],[Дата]] &amp; _xlfn.SINGLE(Table26[Территория])</f>
        <v>43973Нижний Новгород</v>
      </c>
      <c r="K414">
        <f t="shared" si="24"/>
        <v>21</v>
      </c>
      <c r="L414">
        <f t="shared" si="27"/>
        <v>96.352250297740156</v>
      </c>
      <c r="M414">
        <f>Table26[[#This Row],[Товарооборот, руб]]-Table26[[#This Row],[Товарооборот в себестоимости]]</f>
        <v>608348.47900000028</v>
      </c>
      <c r="N414">
        <f t="shared" si="25"/>
        <v>21.681575477603324</v>
      </c>
      <c r="O414">
        <f t="shared" si="26"/>
        <v>3289639.2592153847</v>
      </c>
    </row>
    <row r="415" spans="1:15" x14ac:dyDescent="0.2">
      <c r="A415" s="15">
        <v>43983</v>
      </c>
      <c r="B415" s="4" t="s">
        <v>13</v>
      </c>
      <c r="C415" s="4">
        <v>32170.5</v>
      </c>
      <c r="D415" s="4">
        <v>3013512</v>
      </c>
      <c r="E415" s="4">
        <v>2355616.679</v>
      </c>
      <c r="F415" s="5">
        <v>219429.2774153846</v>
      </c>
      <c r="G415" cm="1">
        <f t="array" ref="G415">INDEX(Лист2!C:C, MATCH(1, (Лист1!A417=Лист2!A:A) * (Лист1!B417=Лист2!B:B), 0))</f>
        <v>19</v>
      </c>
      <c r="H415" cm="1">
        <f t="array" ref="H415">INDEX(Лист2!D:D, MATCH(1, (Лист1!A415=Лист2!A:A) * (Лист1!B415=Лист2!B:B), 0))</f>
        <v>2136</v>
      </c>
      <c r="I415" cm="1">
        <f t="array" ref="I415">INDEX(Лист2!E:E, MATCH(1, (Лист1!A415=Лист2!A:A) * (Лист1!B415=Лист2!B:B), 0))</f>
        <v>1899</v>
      </c>
      <c r="J415" t="str">
        <f>Table26[[#This Row],[Дата]] &amp; _xlfn.SINGLE(Table26[Территория])</f>
        <v>43983Нижний Новгород</v>
      </c>
      <c r="K415">
        <f t="shared" si="24"/>
        <v>23</v>
      </c>
      <c r="L415">
        <f t="shared" si="27"/>
        <v>92.718486688774277</v>
      </c>
      <c r="M415">
        <f>Table26[[#This Row],[Товарооборот, руб]]-Table26[[#This Row],[Товарооборот в себестоимости]]</f>
        <v>657895.321</v>
      </c>
      <c r="N415">
        <f t="shared" si="25"/>
        <v>27.928793630349396</v>
      </c>
      <c r="O415">
        <f t="shared" si="26"/>
        <v>2794082.7225846155</v>
      </c>
    </row>
    <row r="416" spans="1:15" x14ac:dyDescent="0.2">
      <c r="A416" s="14">
        <v>43962</v>
      </c>
      <c r="B416" s="2" t="s">
        <v>13</v>
      </c>
      <c r="C416" s="2">
        <v>42397.5</v>
      </c>
      <c r="D416" s="2">
        <v>3911979</v>
      </c>
      <c r="E416" s="2">
        <v>3086459.8370000003</v>
      </c>
      <c r="F416" s="3">
        <v>164514.63076923075</v>
      </c>
      <c r="G416" cm="1">
        <f t="array" ref="G416">INDEX(Лист2!C:C, MATCH(1, (Лист1!A418=Лист2!A:A) * (Лист1!B418=Лист2!B:B), 0))</f>
        <v>19</v>
      </c>
      <c r="H416" cm="1">
        <f t="array" ref="H416">INDEX(Лист2!D:D, MATCH(1, (Лист1!A416=Лист2!A:A) * (Лист1!B416=Лист2!B:B), 0))</f>
        <v>2530</v>
      </c>
      <c r="I416" cm="1">
        <f t="array" ref="I416">INDEX(Лист2!E:E, MATCH(1, (Лист1!A416=Лист2!A:A) * (Лист1!B416=Лист2!B:B), 0))</f>
        <v>2270</v>
      </c>
      <c r="J416" t="str">
        <f>Table26[[#This Row],[Дата]] &amp; _xlfn.SINGLE(Table26[Территория])</f>
        <v>43962Нижний Новгород</v>
      </c>
      <c r="K416">
        <f t="shared" si="24"/>
        <v>20</v>
      </c>
      <c r="L416">
        <f t="shared" si="27"/>
        <v>95.794593202846158</v>
      </c>
      <c r="M416">
        <f>Table26[[#This Row],[Товарооборот, руб]]-Table26[[#This Row],[Товарооборот в себестоимости]]</f>
        <v>825519.16299999971</v>
      </c>
      <c r="N416">
        <f t="shared" si="25"/>
        <v>26.746473519720048</v>
      </c>
      <c r="O416">
        <f t="shared" si="26"/>
        <v>3747464.3692307691</v>
      </c>
    </row>
    <row r="417" spans="1:15" x14ac:dyDescent="0.2">
      <c r="A417" s="15">
        <v>43969</v>
      </c>
      <c r="B417" s="4" t="s">
        <v>13</v>
      </c>
      <c r="C417" s="4">
        <v>28668</v>
      </c>
      <c r="D417" s="4">
        <v>2588148</v>
      </c>
      <c r="E417" s="4">
        <v>2042294.1669999999</v>
      </c>
      <c r="F417" s="5">
        <v>160977.42935384615</v>
      </c>
      <c r="G417" cm="1">
        <f t="array" ref="G417">INDEX(Лист2!C:C, MATCH(1, (Лист1!A419=Лист2!A:A) * (Лист1!B419=Лист2!B:B), 0))</f>
        <v>19</v>
      </c>
      <c r="H417" cm="1">
        <f t="array" ref="H417">INDEX(Лист2!D:D, MATCH(1, (Лист1!A417=Лист2!A:A) * (Лист1!B417=Лист2!B:B), 0))</f>
        <v>1858</v>
      </c>
      <c r="I417" cm="1">
        <f t="array" ref="I417">INDEX(Лист2!E:E, MATCH(1, (Лист1!A417=Лист2!A:A) * (Лист1!B417=Лист2!B:B), 0))</f>
        <v>1648</v>
      </c>
      <c r="J417" t="str">
        <f>Table26[[#This Row],[Дата]] &amp; _xlfn.SINGLE(Table26[Территория])</f>
        <v>43969Нижний Новгород</v>
      </c>
      <c r="K417">
        <f t="shared" si="24"/>
        <v>21</v>
      </c>
      <c r="L417">
        <f t="shared" si="27"/>
        <v>93.780207725607411</v>
      </c>
      <c r="M417">
        <f>Table26[[#This Row],[Товарооборот, руб]]-Table26[[#This Row],[Товарооборот в себестоимости]]</f>
        <v>545853.8330000001</v>
      </c>
      <c r="N417">
        <f t="shared" si="25"/>
        <v>26.727483328311347</v>
      </c>
      <c r="O417">
        <f t="shared" si="26"/>
        <v>2427170.5706461538</v>
      </c>
    </row>
    <row r="418" spans="1:15" x14ac:dyDescent="0.2">
      <c r="A418" s="14">
        <v>43965</v>
      </c>
      <c r="B418" s="2" t="s">
        <v>13</v>
      </c>
      <c r="C418" s="2">
        <v>27411</v>
      </c>
      <c r="D418" s="2">
        <v>2441520</v>
      </c>
      <c r="E418" s="2">
        <v>1933378.3459999997</v>
      </c>
      <c r="F418" s="3">
        <v>141658.27661538462</v>
      </c>
      <c r="G418" cm="1">
        <f t="array" ref="G418">INDEX(Лист2!C:C, MATCH(1, (Лист1!A420=Лист2!A:A) * (Лист1!B420=Лист2!B:B), 0))</f>
        <v>20</v>
      </c>
      <c r="H418" cm="1">
        <f t="array" ref="H418">INDEX(Лист2!D:D, MATCH(1, (Лист1!A418=Лист2!A:A) * (Лист1!B418=Лист2!B:B), 0))</f>
        <v>1675</v>
      </c>
      <c r="I418" cm="1">
        <f t="array" ref="I418">INDEX(Лист2!E:E, MATCH(1, (Лист1!A418=Лист2!A:A) * (Лист1!B418=Лист2!B:B), 0))</f>
        <v>1475</v>
      </c>
      <c r="J418" t="str">
        <f>Table26[[#This Row],[Дата]] &amp; _xlfn.SINGLE(Table26[Территория])</f>
        <v>43965Нижний Новгород</v>
      </c>
      <c r="K418">
        <f t="shared" si="24"/>
        <v>20</v>
      </c>
      <c r="L418">
        <f t="shared" si="27"/>
        <v>94.197947319072355</v>
      </c>
      <c r="M418">
        <f>Table26[[#This Row],[Товарооборот, руб]]-Table26[[#This Row],[Товарооборот в себестоимости]]</f>
        <v>508141.65400000033</v>
      </c>
      <c r="N418">
        <f t="shared" si="25"/>
        <v>26.282577078164937</v>
      </c>
      <c r="O418">
        <f t="shared" si="26"/>
        <v>2299861.7233846155</v>
      </c>
    </row>
    <row r="419" spans="1:15" x14ac:dyDescent="0.2">
      <c r="A419" s="15">
        <v>43966</v>
      </c>
      <c r="B419" s="4" t="s">
        <v>13</v>
      </c>
      <c r="C419" s="4">
        <v>32854.5</v>
      </c>
      <c r="D419" s="4">
        <v>2949078</v>
      </c>
      <c r="E419" s="4">
        <v>2391958.463</v>
      </c>
      <c r="F419" s="5">
        <v>129383.86666153846</v>
      </c>
      <c r="G419" cm="1">
        <f t="array" ref="G419">INDEX(Лист2!C:C, MATCH(1, (Лист1!A421=Лист2!A:A) * (Лист1!B421=Лист2!B:B), 0))</f>
        <v>129</v>
      </c>
      <c r="H419" cm="1">
        <f t="array" ref="H419">INDEX(Лист2!D:D, MATCH(1, (Лист1!A419=Лист2!A:A) * (Лист1!B419=Лист2!B:B), 0))</f>
        <v>1940</v>
      </c>
      <c r="I419" cm="1">
        <f t="array" ref="I419">INDEX(Лист2!E:E, MATCH(1, (Лист1!A419=Лист2!A:A) * (Лист1!B419=Лист2!B:B), 0))</f>
        <v>1715</v>
      </c>
      <c r="J419" t="str">
        <f>Table26[[#This Row],[Дата]] &amp; _xlfn.SINGLE(Table26[Территория])</f>
        <v>43966Нижний Новгород</v>
      </c>
      <c r="K419">
        <f t="shared" si="24"/>
        <v>20</v>
      </c>
      <c r="L419">
        <f t="shared" si="27"/>
        <v>95.612735008652251</v>
      </c>
      <c r="M419">
        <f>Table26[[#This Row],[Товарооборот, руб]]-Table26[[#This Row],[Товарооборот в себестоимости]]</f>
        <v>557119.53700000001</v>
      </c>
      <c r="N419">
        <f t="shared" si="25"/>
        <v>23.291354997078813</v>
      </c>
      <c r="O419">
        <f t="shared" si="26"/>
        <v>2819694.1333384616</v>
      </c>
    </row>
    <row r="420" spans="1:15" x14ac:dyDescent="0.2">
      <c r="A420" s="14">
        <v>43980</v>
      </c>
      <c r="B420" s="2" t="s">
        <v>13</v>
      </c>
      <c r="C420" s="2">
        <v>35346</v>
      </c>
      <c r="D420" s="2">
        <v>3258054</v>
      </c>
      <c r="E420" s="2">
        <v>2595610.66</v>
      </c>
      <c r="F420" s="3">
        <v>195198.78461538462</v>
      </c>
      <c r="G420" cm="1">
        <f t="array" ref="G420">INDEX(Лист2!C:C, MATCH(1, (Лист1!A422=Лист2!A:A) * (Лист1!B422=Лист2!B:B), 0))</f>
        <v>129</v>
      </c>
      <c r="H420" cm="1">
        <f t="array" ref="H420">INDEX(Лист2!D:D, MATCH(1, (Лист1!A420=Лист2!A:A) * (Лист1!B420=Лист2!B:B), 0))</f>
        <v>2249</v>
      </c>
      <c r="I420" cm="1">
        <f t="array" ref="I420">INDEX(Лист2!E:E, MATCH(1, (Лист1!A420=Лист2!A:A) * (Лист1!B420=Лист2!B:B), 0))</f>
        <v>2000</v>
      </c>
      <c r="J420" t="str">
        <f>Table26[[#This Row],[Дата]] &amp; _xlfn.SINGLE(Table26[Территория])</f>
        <v>43980Нижний Новгород</v>
      </c>
      <c r="K420">
        <f t="shared" si="24"/>
        <v>22</v>
      </c>
      <c r="L420">
        <f t="shared" si="27"/>
        <v>94.008730837015449</v>
      </c>
      <c r="M420">
        <f>Table26[[#This Row],[Товарооборот, руб]]-Table26[[#This Row],[Товарооборот в себестоимости]]</f>
        <v>662443.33999999985</v>
      </c>
      <c r="N420">
        <f t="shared" si="25"/>
        <v>25.521675889557326</v>
      </c>
      <c r="O420">
        <f t="shared" si="26"/>
        <v>3062855.2153846156</v>
      </c>
    </row>
    <row r="421" spans="1:15" x14ac:dyDescent="0.2">
      <c r="A421" s="15">
        <v>43978</v>
      </c>
      <c r="B421" s="4" t="s">
        <v>14</v>
      </c>
      <c r="C421" s="4">
        <v>286558.5</v>
      </c>
      <c r="D421" s="4">
        <v>29256993</v>
      </c>
      <c r="E421" s="4">
        <v>21169527.457000002</v>
      </c>
      <c r="F421" s="5">
        <v>646741.28130000003</v>
      </c>
      <c r="G421" cm="1">
        <f t="array" ref="G421">INDEX(Лист2!C:C, MATCH(1, (Лист1!A423=Лист2!A:A) * (Лист1!B423=Лист2!B:B), 0))</f>
        <v>128</v>
      </c>
      <c r="H421" cm="1">
        <f t="array" ref="H421">INDEX(Лист2!D:D, MATCH(1, (Лист1!A421=Лист2!A:A) * (Лист1!B421=Лист2!B:B), 0))</f>
        <v>17115</v>
      </c>
      <c r="I421" cm="1">
        <f t="array" ref="I421">INDEX(Лист2!E:E, MATCH(1, (Лист1!A421=Лист2!A:A) * (Лист1!B421=Лист2!B:B), 0))</f>
        <v>15962</v>
      </c>
      <c r="J421" t="str">
        <f>Table26[[#This Row],[Дата]] &amp; _xlfn.SINGLE(Table26[Территория])</f>
        <v>43978Санкт-Петербург Юг</v>
      </c>
      <c r="K421">
        <f t="shared" si="24"/>
        <v>22</v>
      </c>
      <c r="L421">
        <f t="shared" si="27"/>
        <v>97.789447188574712</v>
      </c>
      <c r="M421">
        <f>Table26[[#This Row],[Товарооборот, руб]]-Table26[[#This Row],[Товарооборот в себестоимости]]</f>
        <v>8087465.5429999977</v>
      </c>
      <c r="N421">
        <f t="shared" si="25"/>
        <v>38.203335239425776</v>
      </c>
      <c r="O421">
        <f t="shared" si="26"/>
        <v>28610251.718699999</v>
      </c>
    </row>
    <row r="422" spans="1:15" x14ac:dyDescent="0.2">
      <c r="A422" s="14">
        <v>43973</v>
      </c>
      <c r="B422" s="2" t="s">
        <v>14</v>
      </c>
      <c r="C422" s="2">
        <v>304092</v>
      </c>
      <c r="D422" s="2">
        <v>29465769</v>
      </c>
      <c r="E422" s="2">
        <v>22276452.264999997</v>
      </c>
      <c r="F422" s="3">
        <v>570447.6369538462</v>
      </c>
      <c r="G422" cm="1">
        <f t="array" ref="G422">INDEX(Лист2!C:C, MATCH(1, (Лист1!A424=Лист2!A:A) * (Лист1!B424=Лист2!B:B), 0))</f>
        <v>129</v>
      </c>
      <c r="H422" cm="1">
        <f t="array" ref="H422">INDEX(Лист2!D:D, MATCH(1, (Лист1!A422=Лист2!A:A) * (Лист1!B422=Лист2!B:B), 0))</f>
        <v>17088</v>
      </c>
      <c r="I422" cm="1">
        <f t="array" ref="I422">INDEX(Лист2!E:E, MATCH(1, (Лист1!A422=Лист2!A:A) * (Лист1!B422=Лист2!B:B), 0))</f>
        <v>15804</v>
      </c>
      <c r="J422" t="str">
        <f>Table26[[#This Row],[Дата]] &amp; _xlfn.SINGLE(Table26[Территория])</f>
        <v>43973Санкт-Петербург Юг</v>
      </c>
      <c r="K422">
        <f t="shared" si="24"/>
        <v>21</v>
      </c>
      <c r="L422">
        <f t="shared" si="27"/>
        <v>98.064032752873871</v>
      </c>
      <c r="M422">
        <f>Table26[[#This Row],[Товарооборот, руб]]-Table26[[#This Row],[Товарооборот в себестоимости]]</f>
        <v>7189316.7350000031</v>
      </c>
      <c r="N422">
        <f t="shared" si="25"/>
        <v>32.273167421257703</v>
      </c>
      <c r="O422">
        <f t="shared" si="26"/>
        <v>28895321.363046154</v>
      </c>
    </row>
    <row r="423" spans="1:15" x14ac:dyDescent="0.2">
      <c r="A423" s="15">
        <v>43983</v>
      </c>
      <c r="B423" s="4" t="s">
        <v>14</v>
      </c>
      <c r="C423" s="4">
        <v>272926.5</v>
      </c>
      <c r="D423" s="4">
        <v>27770092.5</v>
      </c>
      <c r="E423" s="4">
        <v>20952913.508000001</v>
      </c>
      <c r="F423" s="5">
        <v>872904.40428461542</v>
      </c>
      <c r="G423" cm="1">
        <f t="array" ref="G423">INDEX(Лист2!C:C, MATCH(1, (Лист1!A425=Лист2!A:A) * (Лист1!B425=Лист2!B:B), 0))</f>
        <v>129</v>
      </c>
      <c r="H423" cm="1">
        <f t="array" ref="H423">INDEX(Лист2!D:D, MATCH(1, (Лист1!A423=Лист2!A:A) * (Лист1!B423=Лист2!B:B), 0))</f>
        <v>16285</v>
      </c>
      <c r="I423" cm="1">
        <f t="array" ref="I423">INDEX(Лист2!E:E, MATCH(1, (Лист1!A423=Лист2!A:A) * (Лист1!B423=Лист2!B:B), 0))</f>
        <v>15130</v>
      </c>
      <c r="J423" t="str">
        <f>Table26[[#This Row],[Дата]] &amp; _xlfn.SINGLE(Table26[Территория])</f>
        <v>43983Санкт-Петербург Юг</v>
      </c>
      <c r="K423">
        <f t="shared" si="24"/>
        <v>23</v>
      </c>
      <c r="L423">
        <f t="shared" si="27"/>
        <v>96.856674480703958</v>
      </c>
      <c r="M423">
        <f>Table26[[#This Row],[Товарооборот, руб]]-Table26[[#This Row],[Товарооборот в себестоимости]]</f>
        <v>6817178.9919999987</v>
      </c>
      <c r="N423">
        <f t="shared" si="25"/>
        <v>32.535709124161379</v>
      </c>
      <c r="O423">
        <f t="shared" si="26"/>
        <v>26897188.095715385</v>
      </c>
    </row>
    <row r="424" spans="1:15" x14ac:dyDescent="0.2">
      <c r="A424" s="14">
        <v>43962</v>
      </c>
      <c r="B424" s="2" t="s">
        <v>14</v>
      </c>
      <c r="C424" s="2">
        <v>237099</v>
      </c>
      <c r="D424" s="2">
        <v>24628233.223949999</v>
      </c>
      <c r="E424" s="2">
        <v>17679930.469999999</v>
      </c>
      <c r="F424" s="3">
        <v>622499.33031538466</v>
      </c>
      <c r="G424" cm="1">
        <f t="array" ref="G424">INDEX(Лист2!C:C, MATCH(1, (Лист1!A426=Лист2!A:A) * (Лист1!B426=Лист2!B:B), 0))</f>
        <v>129</v>
      </c>
      <c r="H424" cm="1">
        <f t="array" ref="H424">INDEX(Лист2!D:D, MATCH(1, (Лист1!A424=Лист2!A:A) * (Лист1!B424=Лист2!B:B), 0))</f>
        <v>14043</v>
      </c>
      <c r="I424" cm="1">
        <f t="array" ref="I424">INDEX(Лист2!E:E, MATCH(1, (Лист1!A424=Лист2!A:A) * (Лист1!B424=Лист2!B:B), 0))</f>
        <v>13167</v>
      </c>
      <c r="J424" t="str">
        <f>Table26[[#This Row],[Дата]] &amp; _xlfn.SINGLE(Table26[Территория])</f>
        <v>43962Санкт-Петербург Юг</v>
      </c>
      <c r="K424">
        <f t="shared" si="24"/>
        <v>20</v>
      </c>
      <c r="L424">
        <f t="shared" si="27"/>
        <v>97.47241580565337</v>
      </c>
      <c r="M424">
        <f>Table26[[#This Row],[Товарооборот, руб]]-Table26[[#This Row],[Товарооборот в себестоимости]]</f>
        <v>6948302.7539499998</v>
      </c>
      <c r="N424">
        <f t="shared" si="25"/>
        <v>39.300509499967504</v>
      </c>
      <c r="O424">
        <f t="shared" si="26"/>
        <v>24005733.893634614</v>
      </c>
    </row>
    <row r="425" spans="1:15" x14ac:dyDescent="0.2">
      <c r="A425" s="15">
        <v>43969</v>
      </c>
      <c r="B425" s="4" t="s">
        <v>14</v>
      </c>
      <c r="C425" s="4">
        <v>273900</v>
      </c>
      <c r="D425" s="4">
        <v>27535284.147600003</v>
      </c>
      <c r="E425" s="4">
        <v>19680985.969000001</v>
      </c>
      <c r="F425" s="5">
        <v>764540.58792307694</v>
      </c>
      <c r="G425" cm="1">
        <f t="array" ref="G425">INDEX(Лист2!C:C, MATCH(1, (Лист1!A427=Лист2!A:A) * (Лист1!B427=Лист2!B:B), 0))</f>
        <v>129</v>
      </c>
      <c r="H425" cm="1">
        <f t="array" ref="H425">INDEX(Лист2!D:D, MATCH(1, (Лист1!A425=Лист2!A:A) * (Лист1!B425=Лист2!B:B), 0))</f>
        <v>16110</v>
      </c>
      <c r="I425" cm="1">
        <f t="array" ref="I425">INDEX(Лист2!E:E, MATCH(1, (Лист1!A425=Лист2!A:A) * (Лист1!B425=Лист2!B:B), 0))</f>
        <v>14992</v>
      </c>
      <c r="J425" t="str">
        <f>Table26[[#This Row],[Дата]] &amp; _xlfn.SINGLE(Table26[Территория])</f>
        <v>43969Санкт-Петербург Юг</v>
      </c>
      <c r="K425">
        <f t="shared" si="24"/>
        <v>21</v>
      </c>
      <c r="L425">
        <f t="shared" si="27"/>
        <v>97.223414932546774</v>
      </c>
      <c r="M425">
        <f>Table26[[#This Row],[Товарооборот, руб]]-Table26[[#This Row],[Товарооборот в себестоимости]]</f>
        <v>7854298.1786000021</v>
      </c>
      <c r="N425">
        <f t="shared" si="25"/>
        <v>39.908052325079133</v>
      </c>
      <c r="O425">
        <f t="shared" si="26"/>
        <v>26770743.559676927</v>
      </c>
    </row>
    <row r="426" spans="1:15" x14ac:dyDescent="0.2">
      <c r="A426" s="14">
        <v>43965</v>
      </c>
      <c r="B426" s="2" t="s">
        <v>14</v>
      </c>
      <c r="C426" s="2">
        <v>274059</v>
      </c>
      <c r="D426" s="2">
        <v>28181292</v>
      </c>
      <c r="E426" s="2">
        <v>20493717.226</v>
      </c>
      <c r="F426" s="3">
        <v>806120.19333076919</v>
      </c>
      <c r="G426" cm="1">
        <f t="array" ref="G426">INDEX(Лист2!C:C, MATCH(1, (Лист1!A428=Лист2!A:A) * (Лист1!B428=Лист2!B:B), 0))</f>
        <v>124</v>
      </c>
      <c r="H426" cm="1">
        <f t="array" ref="H426">INDEX(Лист2!D:D, MATCH(1, (Лист1!A426=Лист2!A:A) * (Лист1!B426=Лист2!B:B), 0))</f>
        <v>15804</v>
      </c>
      <c r="I426" cm="1">
        <f t="array" ref="I426">INDEX(Лист2!E:E, MATCH(1, (Лист1!A426=Лист2!A:A) * (Лист1!B426=Лист2!B:B), 0))</f>
        <v>14738</v>
      </c>
      <c r="J426" t="str">
        <f>Table26[[#This Row],[Дата]] &amp; _xlfn.SINGLE(Table26[Территория])</f>
        <v>43965Санкт-Петербург Юг</v>
      </c>
      <c r="K426">
        <f t="shared" si="24"/>
        <v>20</v>
      </c>
      <c r="L426">
        <f t="shared" si="27"/>
        <v>97.139520099608035</v>
      </c>
      <c r="M426">
        <f>Table26[[#This Row],[Товарооборот, руб]]-Table26[[#This Row],[Товарооборот в себестоимости]]</f>
        <v>7687574.7740000002</v>
      </c>
      <c r="N426">
        <f t="shared" si="25"/>
        <v>37.511861265690328</v>
      </c>
      <c r="O426">
        <f t="shared" si="26"/>
        <v>27375171.806669232</v>
      </c>
    </row>
    <row r="427" spans="1:15" x14ac:dyDescent="0.2">
      <c r="A427" s="15">
        <v>43966</v>
      </c>
      <c r="B427" s="4" t="s">
        <v>14</v>
      </c>
      <c r="C427" s="4">
        <v>318816</v>
      </c>
      <c r="D427" s="4">
        <v>32354331</v>
      </c>
      <c r="E427" s="4">
        <v>23895072.432</v>
      </c>
      <c r="F427" s="5">
        <v>616932.92353846144</v>
      </c>
      <c r="G427" cm="1">
        <f t="array" ref="G427">INDEX(Лист2!C:C, MATCH(1, (Лист1!A429=Лист2!A:A) * (Лист1!B429=Лист2!B:B), 0))</f>
        <v>125</v>
      </c>
      <c r="H427" cm="1">
        <f t="array" ref="H427">INDEX(Лист2!D:D, MATCH(1, (Лист1!A427=Лист2!A:A) * (Лист1!B427=Лист2!B:B), 0))</f>
        <v>17808</v>
      </c>
      <c r="I427" cm="1">
        <f t="array" ref="I427">INDEX(Лист2!E:E, MATCH(1, (Лист1!A427=Лист2!A:A) * (Лист1!B427=Лист2!B:B), 0))</f>
        <v>16486</v>
      </c>
      <c r="J427" t="str">
        <f>Table26[[#This Row],[Дата]] &amp; _xlfn.SINGLE(Table26[Территория])</f>
        <v>43966Санкт-Петербург Юг</v>
      </c>
      <c r="K427">
        <f t="shared" si="24"/>
        <v>20</v>
      </c>
      <c r="L427">
        <f t="shared" si="27"/>
        <v>98.093198330886651</v>
      </c>
      <c r="M427">
        <f>Table26[[#This Row],[Товарооборот, руб]]-Table26[[#This Row],[Товарооборот в себестоимости]]</f>
        <v>8459258.568</v>
      </c>
      <c r="N427">
        <f t="shared" si="25"/>
        <v>35.401686234989022</v>
      </c>
      <c r="O427">
        <f t="shared" si="26"/>
        <v>31737398.076461539</v>
      </c>
    </row>
    <row r="428" spans="1:15" x14ac:dyDescent="0.2">
      <c r="A428" s="14">
        <v>43978</v>
      </c>
      <c r="B428" s="2" t="s">
        <v>15</v>
      </c>
      <c r="C428" s="2">
        <v>370012.5</v>
      </c>
      <c r="D428" s="2">
        <v>39034861.5</v>
      </c>
      <c r="E428" s="2">
        <v>28040467.216000002</v>
      </c>
      <c r="F428" s="3">
        <v>681486.56664615381</v>
      </c>
      <c r="G428" cm="1">
        <f t="array" ref="G428">INDEX(Лист2!C:C, MATCH(1, (Лист1!A430=Лист2!A:A) * (Лист1!B430=Лист2!B:B), 0))</f>
        <v>123</v>
      </c>
      <c r="H428" cm="1">
        <f t="array" ref="H428">INDEX(Лист2!D:D, MATCH(1, (Лист1!A428=Лист2!A:A) * (Лист1!B428=Лист2!B:B), 0))</f>
        <v>21384</v>
      </c>
      <c r="I428" cm="1">
        <f t="array" ref="I428">INDEX(Лист2!E:E, MATCH(1, (Лист1!A428=Лист2!A:A) * (Лист1!B428=Лист2!B:B), 0))</f>
        <v>19897</v>
      </c>
      <c r="J428" t="str">
        <f>Table26[[#This Row],[Дата]] &amp; _xlfn.SINGLE(Table26[Территория])</f>
        <v>43978Санкт-Петербург Север</v>
      </c>
      <c r="K428">
        <f t="shared" si="24"/>
        <v>22</v>
      </c>
      <c r="L428">
        <f t="shared" si="27"/>
        <v>98.254159127358108</v>
      </c>
      <c r="M428">
        <f>Table26[[#This Row],[Товарооборот, руб]]-Table26[[#This Row],[Товарооборот в себестоимости]]</f>
        <v>10994394.283999998</v>
      </c>
      <c r="N428">
        <f t="shared" si="25"/>
        <v>39.209026723087383</v>
      </c>
      <c r="O428">
        <f t="shared" si="26"/>
        <v>38353374.933353849</v>
      </c>
    </row>
    <row r="429" spans="1:15" x14ac:dyDescent="0.2">
      <c r="A429" s="15">
        <v>43973</v>
      </c>
      <c r="B429" s="4" t="s">
        <v>15</v>
      </c>
      <c r="C429" s="4">
        <v>393018</v>
      </c>
      <c r="D429" s="4">
        <v>39498373.5</v>
      </c>
      <c r="E429" s="4">
        <v>29683782.432999995</v>
      </c>
      <c r="F429" s="5">
        <v>636230.32011538453</v>
      </c>
      <c r="G429" cm="1">
        <f t="array" ref="G429">INDEX(Лист2!C:C, MATCH(1, (Лист1!A431=Лист2!A:A) * (Лист1!B431=Лист2!B:B), 0))</f>
        <v>125</v>
      </c>
      <c r="H429" cm="1">
        <f t="array" ref="H429">INDEX(Лист2!D:D, MATCH(1, (Лист1!A429=Лист2!A:A) * (Лист1!B429=Лист2!B:B), 0))</f>
        <v>21427</v>
      </c>
      <c r="I429" cm="1">
        <f t="array" ref="I429">INDEX(Лист2!E:E, MATCH(1, (Лист1!A429=Лист2!A:A) * (Лист1!B429=Лист2!B:B), 0))</f>
        <v>19799</v>
      </c>
      <c r="J429" t="str">
        <f>Table26[[#This Row],[Дата]] &amp; _xlfn.SINGLE(Table26[Территория])</f>
        <v>43973Санкт-Петербург Север</v>
      </c>
      <c r="K429">
        <f t="shared" si="24"/>
        <v>21</v>
      </c>
      <c r="L429">
        <f t="shared" si="27"/>
        <v>98.389224001551895</v>
      </c>
      <c r="M429">
        <f>Table26[[#This Row],[Товарооборот, руб]]-Table26[[#This Row],[Товарооборот в себестоимости]]</f>
        <v>9814591.0670000054</v>
      </c>
      <c r="N429">
        <f t="shared" si="25"/>
        <v>33.063815533457579</v>
      </c>
      <c r="O429">
        <f t="shared" si="26"/>
        <v>38862143.179884613</v>
      </c>
    </row>
    <row r="430" spans="1:15" x14ac:dyDescent="0.2">
      <c r="A430" s="14">
        <v>43983</v>
      </c>
      <c r="B430" s="2" t="s">
        <v>15</v>
      </c>
      <c r="C430" s="2">
        <v>349699.5</v>
      </c>
      <c r="D430" s="2">
        <v>37257840.18135</v>
      </c>
      <c r="E430" s="2">
        <v>27640203.134</v>
      </c>
      <c r="F430" s="3">
        <v>744856.58547692304</v>
      </c>
      <c r="G430" cm="1">
        <f t="array" ref="G430">INDEX(Лист2!C:C, MATCH(1, (Лист1!A432=Лист2!A:A) * (Лист1!B432=Лист2!B:B), 0))</f>
        <v>129</v>
      </c>
      <c r="H430" cm="1">
        <f t="array" ref="H430">INDEX(Лист2!D:D, MATCH(1, (Лист1!A430=Лист2!A:A) * (Лист1!B430=Лист2!B:B), 0))</f>
        <v>20325</v>
      </c>
      <c r="I430" cm="1">
        <f t="array" ref="I430">INDEX(Лист2!E:E, MATCH(1, (Лист1!A430=Лист2!A:A) * (Лист1!B430=Лист2!B:B), 0))</f>
        <v>18935</v>
      </c>
      <c r="J430" t="str">
        <f>Table26[[#This Row],[Дата]] &amp; _xlfn.SINGLE(Table26[Территория])</f>
        <v>43983Санкт-Петербург Север</v>
      </c>
      <c r="K430">
        <f t="shared" si="24"/>
        <v>23</v>
      </c>
      <c r="L430">
        <f t="shared" si="27"/>
        <v>98.000805785167955</v>
      </c>
      <c r="M430">
        <f>Table26[[#This Row],[Товарооборот, руб]]-Table26[[#This Row],[Товарооборот в себестоимости]]</f>
        <v>9617637.0473500006</v>
      </c>
      <c r="N430">
        <f t="shared" si="25"/>
        <v>34.795826212722076</v>
      </c>
      <c r="O430">
        <f t="shared" si="26"/>
        <v>36512983.59587308</v>
      </c>
    </row>
    <row r="431" spans="1:15" x14ac:dyDescent="0.2">
      <c r="A431" s="15">
        <v>43962</v>
      </c>
      <c r="B431" s="4" t="s">
        <v>15</v>
      </c>
      <c r="C431" s="4">
        <v>318565.5</v>
      </c>
      <c r="D431" s="4">
        <v>33781581</v>
      </c>
      <c r="E431" s="4">
        <v>24232690.171</v>
      </c>
      <c r="F431" s="5">
        <v>605833.76570769225</v>
      </c>
      <c r="G431" cm="1">
        <f t="array" ref="G431">INDEX(Лист2!C:C, MATCH(1, (Лист1!A433=Лист2!A:A) * (Лист1!B433=Лист2!B:B), 0))</f>
        <v>125</v>
      </c>
      <c r="H431" cm="1">
        <f t="array" ref="H431">INDEX(Лист2!D:D, MATCH(1, (Лист1!A431=Лист2!A:A) * (Лист1!B431=Лист2!B:B), 0))</f>
        <v>18066</v>
      </c>
      <c r="I431" cm="1">
        <f t="array" ref="I431">INDEX(Лист2!E:E, MATCH(1, (Лист1!A431=Лист2!A:A) * (Лист1!B431=Лист2!B:B), 0))</f>
        <v>16883</v>
      </c>
      <c r="J431" t="str">
        <f>Table26[[#This Row],[Дата]] &amp; _xlfn.SINGLE(Table26[Территория])</f>
        <v>43962Санкт-Петербург Север</v>
      </c>
      <c r="K431">
        <f t="shared" si="24"/>
        <v>20</v>
      </c>
      <c r="L431">
        <f t="shared" si="27"/>
        <v>98.206615120506953</v>
      </c>
      <c r="M431">
        <f>Table26[[#This Row],[Товарооборот, руб]]-Table26[[#This Row],[Товарооборот в себестоимости]]</f>
        <v>9548890.8289999999</v>
      </c>
      <c r="N431">
        <f t="shared" si="25"/>
        <v>39.404996975645112</v>
      </c>
      <c r="O431">
        <f t="shared" si="26"/>
        <v>33175747.234292306</v>
      </c>
    </row>
    <row r="432" spans="1:15" x14ac:dyDescent="0.2">
      <c r="A432" s="14">
        <v>43980</v>
      </c>
      <c r="B432" s="2" t="s">
        <v>14</v>
      </c>
      <c r="C432" s="2">
        <v>422965.5</v>
      </c>
      <c r="D432" s="2">
        <v>41767140.105000004</v>
      </c>
      <c r="E432" s="2">
        <v>32361318.846999999</v>
      </c>
      <c r="F432" s="3">
        <v>525087.91538461542</v>
      </c>
      <c r="G432" cm="1">
        <f t="array" ref="G432">INDEX(Лист2!C:C, MATCH(1, (Лист1!A434=Лист2!A:A) * (Лист1!B434=Лист2!B:B), 0))</f>
        <v>125</v>
      </c>
      <c r="H432" cm="1">
        <f t="array" ref="H432">INDEX(Лист2!D:D, MATCH(1, (Лист1!A432=Лист2!A:A) * (Лист1!B432=Лист2!B:B), 0))</f>
        <v>22403</v>
      </c>
      <c r="I432" cm="1">
        <f t="array" ref="I432">INDEX(Лист2!E:E, MATCH(1, (Лист1!A432=Лист2!A:A) * (Лист1!B432=Лист2!B:B), 0))</f>
        <v>20676</v>
      </c>
      <c r="J432" t="str">
        <f>Table26[[#This Row],[Дата]] &amp; _xlfn.SINGLE(Table26[Территория])</f>
        <v>43980Санкт-Петербург Юг</v>
      </c>
      <c r="K432">
        <f t="shared" si="24"/>
        <v>22</v>
      </c>
      <c r="L432">
        <f t="shared" si="27"/>
        <v>98.742820518559398</v>
      </c>
      <c r="M432">
        <f>Table26[[#This Row],[Товарооборот, руб]]-Table26[[#This Row],[Товарооборот в себестоимости]]</f>
        <v>9405821.258000005</v>
      </c>
      <c r="N432">
        <f t="shared" si="25"/>
        <v>29.065012159947727</v>
      </c>
      <c r="O432">
        <f t="shared" si="26"/>
        <v>41242052.189615391</v>
      </c>
    </row>
    <row r="433" spans="1:15" x14ac:dyDescent="0.2">
      <c r="A433" s="15">
        <v>43969</v>
      </c>
      <c r="B433" s="4" t="s">
        <v>15</v>
      </c>
      <c r="C433" s="4">
        <v>355081.5</v>
      </c>
      <c r="D433" s="4">
        <v>36876888</v>
      </c>
      <c r="E433" s="4">
        <v>26228948.559</v>
      </c>
      <c r="F433" s="5">
        <v>898617.75030769221</v>
      </c>
      <c r="G433" cm="1">
        <f t="array" ref="G433">INDEX(Лист2!C:C, MATCH(1, (Лист1!A435=Лист2!A:A) * (Лист1!B435=Лист2!B:B), 0))</f>
        <v>125</v>
      </c>
      <c r="H433" cm="1">
        <f t="array" ref="H433">INDEX(Лист2!D:D, MATCH(1, (Лист1!A433=Лист2!A:A) * (Лист1!B433=Лист2!B:B), 0))</f>
        <v>20449</v>
      </c>
      <c r="I433" cm="1">
        <f t="array" ref="I433">INDEX(Лист2!E:E, MATCH(1, (Лист1!A433=Лист2!A:A) * (Лист1!B433=Лист2!B:B), 0))</f>
        <v>19060</v>
      </c>
      <c r="J433" t="str">
        <f>Table26[[#This Row],[Дата]] &amp; _xlfn.SINGLE(Table26[Территория])</f>
        <v>43969Санкт-Петербург Север</v>
      </c>
      <c r="K433">
        <f t="shared" si="24"/>
        <v>21</v>
      </c>
      <c r="L433">
        <f t="shared" si="27"/>
        <v>97.563195272042222</v>
      </c>
      <c r="M433">
        <f>Table26[[#This Row],[Товарооборот, руб]]-Table26[[#This Row],[Товарооборот в себестоимости]]</f>
        <v>10647939.441</v>
      </c>
      <c r="N433">
        <f t="shared" si="25"/>
        <v>40.596135285592098</v>
      </c>
      <c r="O433">
        <f t="shared" si="26"/>
        <v>35978270.249692306</v>
      </c>
    </row>
    <row r="434" spans="1:15" x14ac:dyDescent="0.2">
      <c r="A434" s="14">
        <v>43965</v>
      </c>
      <c r="B434" s="2" t="s">
        <v>15</v>
      </c>
      <c r="C434" s="2">
        <v>358387.5</v>
      </c>
      <c r="D434" s="2">
        <v>37963150.5</v>
      </c>
      <c r="E434" s="2">
        <v>27483828.208999999</v>
      </c>
      <c r="F434" s="3">
        <v>506964.83088461537</v>
      </c>
      <c r="G434" cm="1">
        <f t="array" ref="G434">INDEX(Лист2!C:C, MATCH(1, (Лист1!A436=Лист2!A:A) * (Лист1!B436=Лист2!B:B), 0))</f>
        <v>36</v>
      </c>
      <c r="H434" cm="1">
        <f t="array" ref="H434">INDEX(Лист2!D:D, MATCH(1, (Лист1!A434=Лист2!A:A) * (Лист1!B434=Лист2!B:B), 0))</f>
        <v>20247</v>
      </c>
      <c r="I434" cm="1">
        <f t="array" ref="I434">INDEX(Лист2!E:E, MATCH(1, (Лист1!A434=Лист2!A:A) * (Лист1!B434=Лист2!B:B), 0))</f>
        <v>18812</v>
      </c>
      <c r="J434" t="str">
        <f>Table26[[#This Row],[Дата]] &amp; _xlfn.SINGLE(Table26[Территория])</f>
        <v>43965Санкт-Петербург Север</v>
      </c>
      <c r="K434">
        <f t="shared" si="24"/>
        <v>20</v>
      </c>
      <c r="L434">
        <f t="shared" si="27"/>
        <v>98.664587042414681</v>
      </c>
      <c r="M434">
        <f>Table26[[#This Row],[Товарооборот, руб]]-Table26[[#This Row],[Товарооборот в себестоимости]]</f>
        <v>10479322.291000001</v>
      </c>
      <c r="N434">
        <f t="shared" si="25"/>
        <v>38.129048876707749</v>
      </c>
      <c r="O434">
        <f t="shared" si="26"/>
        <v>37456185.669115387</v>
      </c>
    </row>
    <row r="435" spans="1:15" x14ac:dyDescent="0.2">
      <c r="A435" s="15">
        <v>43966</v>
      </c>
      <c r="B435" s="4" t="s">
        <v>15</v>
      </c>
      <c r="C435" s="4">
        <v>403261.5</v>
      </c>
      <c r="D435" s="4">
        <v>42271377</v>
      </c>
      <c r="E435" s="4">
        <v>31105053.390999999</v>
      </c>
      <c r="F435" s="5">
        <v>571050.76427692303</v>
      </c>
      <c r="G435" cm="1">
        <f t="array" ref="G435">INDEX(Лист2!C:C, MATCH(1, (Лист1!A437=Лист2!A:A) * (Лист1!B437=Лист2!B:B), 0))</f>
        <v>36</v>
      </c>
      <c r="H435" cm="1">
        <f t="array" ref="H435">INDEX(Лист2!D:D, MATCH(1, (Лист1!A435=Лист2!A:A) * (Лист1!B435=Лист2!B:B), 0))</f>
        <v>21862</v>
      </c>
      <c r="I435" cm="1">
        <f t="array" ref="I435">INDEX(Лист2!E:E, MATCH(1, (Лист1!A435=Лист2!A:A) * (Лист1!B435=Лист2!B:B), 0))</f>
        <v>20235</v>
      </c>
      <c r="J435" t="str">
        <f>Table26[[#This Row],[Дата]] &amp; _xlfn.SINGLE(Table26[Территория])</f>
        <v>43966Санкт-Петербург Север</v>
      </c>
      <c r="K435">
        <f t="shared" si="24"/>
        <v>20</v>
      </c>
      <c r="L435">
        <f t="shared" si="27"/>
        <v>98.649084073421776</v>
      </c>
      <c r="M435">
        <f>Table26[[#This Row],[Товарооборот, руб]]-Table26[[#This Row],[Товарооборот в себестоимости]]</f>
        <v>11166323.609000001</v>
      </c>
      <c r="N435">
        <f t="shared" si="25"/>
        <v>35.898744389330929</v>
      </c>
      <c r="O435">
        <f t="shared" si="26"/>
        <v>41700326.235723078</v>
      </c>
    </row>
    <row r="436" spans="1:15" x14ac:dyDescent="0.2">
      <c r="A436" s="14">
        <v>43978</v>
      </c>
      <c r="B436" s="2" t="s">
        <v>16</v>
      </c>
      <c r="C436" s="2">
        <v>69010.5</v>
      </c>
      <c r="D436" s="2">
        <v>5985894</v>
      </c>
      <c r="E436" s="2">
        <v>4624968.49</v>
      </c>
      <c r="F436" s="3">
        <v>168769.33384615384</v>
      </c>
      <c r="G436" cm="1">
        <f t="array" ref="G436">INDEX(Лист2!C:C, MATCH(1, (Лист1!A438=Лист2!A:A) * (Лист1!B438=Лист2!B:B), 0))</f>
        <v>37</v>
      </c>
      <c r="H436" cm="1">
        <f t="array" ref="H436">INDEX(Лист2!D:D, MATCH(1, (Лист1!A436=Лист2!A:A) * (Лист1!B436=Лист2!B:B), 0))</f>
        <v>4951</v>
      </c>
      <c r="I436" cm="1">
        <f t="array" ref="I436">INDEX(Лист2!E:E, MATCH(1, (Лист1!A436=Лист2!A:A) * (Лист1!B436=Лист2!B:B), 0))</f>
        <v>4584</v>
      </c>
      <c r="J436" t="str">
        <f>Table26[[#This Row],[Дата]] &amp; _xlfn.SINGLE(Table26[Территория])</f>
        <v>43978Волгоград</v>
      </c>
      <c r="K436">
        <f t="shared" si="24"/>
        <v>22</v>
      </c>
      <c r="L436">
        <f t="shared" si="27"/>
        <v>97.180549240495168</v>
      </c>
      <c r="M436">
        <f>Table26[[#This Row],[Товарооборот, руб]]-Table26[[#This Row],[Товарооборот в себестоимости]]</f>
        <v>1360925.5099999998</v>
      </c>
      <c r="N436">
        <f t="shared" si="25"/>
        <v>29.425616908365136</v>
      </c>
      <c r="O436">
        <f t="shared" si="26"/>
        <v>5817124.6661538463</v>
      </c>
    </row>
    <row r="437" spans="1:15" x14ac:dyDescent="0.2">
      <c r="A437" s="15">
        <v>43973</v>
      </c>
      <c r="B437" s="4" t="s">
        <v>16</v>
      </c>
      <c r="C437" s="4">
        <v>75820.5</v>
      </c>
      <c r="D437" s="4">
        <v>5943489</v>
      </c>
      <c r="E437" s="4">
        <v>5046963.6720000003</v>
      </c>
      <c r="F437" s="5">
        <v>196334.07284615384</v>
      </c>
      <c r="G437" cm="1">
        <f t="array" ref="G437">INDEX(Лист2!C:C, MATCH(1, (Лист1!A439=Лист2!A:A) * (Лист1!B439=Лист2!B:B), 0))</f>
        <v>36</v>
      </c>
      <c r="H437" cm="1">
        <f t="array" ref="H437">INDEX(Лист2!D:D, MATCH(1, (Лист1!A437=Лист2!A:A) * (Лист1!B437=Лист2!B:B), 0))</f>
        <v>4857</v>
      </c>
      <c r="I437" cm="1">
        <f t="array" ref="I437">INDEX(Лист2!E:E, MATCH(1, (Лист1!A437=Лист2!A:A) * (Лист1!B437=Лист2!B:B), 0))</f>
        <v>4456</v>
      </c>
      <c r="J437" t="str">
        <f>Table26[[#This Row],[Дата]] &amp; _xlfn.SINGLE(Table26[Территория])</f>
        <v>43973Волгоград</v>
      </c>
      <c r="K437">
        <f t="shared" si="24"/>
        <v>21</v>
      </c>
      <c r="L437">
        <f t="shared" si="27"/>
        <v>96.696652877692657</v>
      </c>
      <c r="M437">
        <f>Table26[[#This Row],[Товарооборот, руб]]-Table26[[#This Row],[Товарооборот в себестоимости]]</f>
        <v>896525.32799999975</v>
      </c>
      <c r="N437">
        <f t="shared" si="25"/>
        <v>17.763657245520186</v>
      </c>
      <c r="O437">
        <f t="shared" si="26"/>
        <v>5747154.9271538462</v>
      </c>
    </row>
    <row r="438" spans="1:15" x14ac:dyDescent="0.2">
      <c r="A438" s="14">
        <v>43983</v>
      </c>
      <c r="B438" s="2" t="s">
        <v>16</v>
      </c>
      <c r="C438" s="2">
        <v>64740</v>
      </c>
      <c r="D438" s="2">
        <v>5800290</v>
      </c>
      <c r="E438" s="2">
        <v>4332158.4330000002</v>
      </c>
      <c r="F438" s="3">
        <v>205428.24997692305</v>
      </c>
      <c r="G438" cm="1">
        <f t="array" ref="G438">INDEX(Лист2!C:C, MATCH(1, (Лист1!A440=Лист2!A:A) * (Лист1!B440=Лист2!B:B), 0))</f>
        <v>124</v>
      </c>
      <c r="H438" cm="1">
        <f t="array" ref="H438">INDEX(Лист2!D:D, MATCH(1, (Лист1!A438=Лист2!A:A) * (Лист1!B438=Лист2!B:B), 0))</f>
        <v>4722</v>
      </c>
      <c r="I438" cm="1">
        <f t="array" ref="I438">INDEX(Лист2!E:E, MATCH(1, (Лист1!A438=Лист2!A:A) * (Лист1!B438=Лист2!B:B), 0))</f>
        <v>4352</v>
      </c>
      <c r="J438" t="str">
        <f>Table26[[#This Row],[Дата]] &amp; _xlfn.SINGLE(Table26[Территория])</f>
        <v>43983Волгоград</v>
      </c>
      <c r="K438">
        <f t="shared" si="24"/>
        <v>23</v>
      </c>
      <c r="L438">
        <f t="shared" si="27"/>
        <v>96.458310705552265</v>
      </c>
      <c r="M438">
        <f>Table26[[#This Row],[Товарооборот, руб]]-Table26[[#This Row],[Товарооборот в себестоимости]]</f>
        <v>1468131.5669999998</v>
      </c>
      <c r="N438">
        <f t="shared" si="25"/>
        <v>33.889147631734353</v>
      </c>
      <c r="O438">
        <f t="shared" si="26"/>
        <v>5594861.7500230772</v>
      </c>
    </row>
    <row r="439" spans="1:15" x14ac:dyDescent="0.2">
      <c r="A439" s="15">
        <v>43962</v>
      </c>
      <c r="B439" s="4" t="s">
        <v>16</v>
      </c>
      <c r="C439" s="4">
        <v>59574</v>
      </c>
      <c r="D439" s="4">
        <v>5178169.5</v>
      </c>
      <c r="E439" s="4">
        <v>3929032.2650000001</v>
      </c>
      <c r="F439" s="5">
        <v>208822.33076923079</v>
      </c>
      <c r="G439" cm="1">
        <f t="array" ref="G439">INDEX(Лист2!C:C, MATCH(1, (Лист1!A441=Лист2!A:A) * (Лист1!B441=Лист2!B:B), 0))</f>
        <v>36</v>
      </c>
      <c r="H439" cm="1">
        <f t="array" ref="H439">INDEX(Лист2!D:D, MATCH(1, (Лист1!A439=Лист2!A:A) * (Лист1!B439=Лист2!B:B), 0))</f>
        <v>4150</v>
      </c>
      <c r="I439" cm="1">
        <f t="array" ref="I439">INDEX(Лист2!E:E, MATCH(1, (Лист1!A439=Лист2!A:A) * (Лист1!B439=Лист2!B:B), 0))</f>
        <v>3838</v>
      </c>
      <c r="J439" t="str">
        <f>Table26[[#This Row],[Дата]] &amp; _xlfn.SINGLE(Table26[Территория])</f>
        <v>43962Волгоград</v>
      </c>
      <c r="K439">
        <f t="shared" si="24"/>
        <v>20</v>
      </c>
      <c r="L439">
        <f t="shared" si="27"/>
        <v>95.967255788571023</v>
      </c>
      <c r="M439">
        <f>Table26[[#This Row],[Товарооборот, руб]]-Table26[[#This Row],[Товарооборот в себестоимости]]</f>
        <v>1249137.2349999999</v>
      </c>
      <c r="N439">
        <f t="shared" si="25"/>
        <v>31.792491146671708</v>
      </c>
      <c r="O439">
        <f t="shared" si="26"/>
        <v>4969347.1692307694</v>
      </c>
    </row>
    <row r="440" spans="1:15" x14ac:dyDescent="0.2">
      <c r="A440" s="14">
        <v>43980</v>
      </c>
      <c r="B440" s="2" t="s">
        <v>15</v>
      </c>
      <c r="C440" s="2">
        <v>524481</v>
      </c>
      <c r="D440" s="2">
        <v>54172029</v>
      </c>
      <c r="E440" s="2">
        <v>41382275.210999995</v>
      </c>
      <c r="F440" s="3">
        <v>512623.0388076923</v>
      </c>
      <c r="G440" cm="1">
        <f t="array" ref="G440">INDEX(Лист2!C:C, MATCH(1, (Лист1!A442=Лист2!A:A) * (Лист1!B442=Лист2!B:B), 0))</f>
        <v>36</v>
      </c>
      <c r="H440" cm="1">
        <f t="array" ref="H440">INDEX(Лист2!D:D, MATCH(1, (Лист1!A440=Лист2!A:A) * (Лист1!B440=Лист2!B:B), 0))</f>
        <v>25828</v>
      </c>
      <c r="I440" cm="1">
        <f t="array" ref="I440">INDEX(Лист2!E:E, MATCH(1, (Лист1!A440=Лист2!A:A) * (Лист1!B440=Лист2!B:B), 0))</f>
        <v>23974</v>
      </c>
      <c r="J440" t="str">
        <f>Table26[[#This Row],[Дата]] &amp; _xlfn.SINGLE(Table26[Территория])</f>
        <v>43980Санкт-Петербург Север</v>
      </c>
      <c r="K440">
        <f t="shared" si="24"/>
        <v>22</v>
      </c>
      <c r="L440">
        <f t="shared" si="27"/>
        <v>99.053712684810662</v>
      </c>
      <c r="M440">
        <f>Table26[[#This Row],[Товарооборот, руб]]-Table26[[#This Row],[Товарооборот в себестоимости]]</f>
        <v>12789753.789000005</v>
      </c>
      <c r="N440">
        <f t="shared" si="25"/>
        <v>30.906357187437354</v>
      </c>
      <c r="O440">
        <f t="shared" si="26"/>
        <v>53659405.96119231</v>
      </c>
    </row>
    <row r="441" spans="1:15" x14ac:dyDescent="0.2">
      <c r="A441" s="15">
        <v>43969</v>
      </c>
      <c r="B441" s="4" t="s">
        <v>16</v>
      </c>
      <c r="C441" s="4">
        <v>70278</v>
      </c>
      <c r="D441" s="4">
        <v>5798476.5</v>
      </c>
      <c r="E441" s="4">
        <v>4485664.5060000001</v>
      </c>
      <c r="F441" s="5">
        <v>182019.63597692308</v>
      </c>
      <c r="G441" cm="1">
        <f t="array" ref="G441">INDEX(Лист2!C:C, MATCH(1, (Лист1!A443=Лист2!A:A) * (Лист1!B443=Лист2!B:B), 0))</f>
        <v>36</v>
      </c>
      <c r="H441" cm="1">
        <f t="array" ref="H441">INDEX(Лист2!D:D, MATCH(1, (Лист1!A441=Лист2!A:A) * (Лист1!B441=Лист2!B:B), 0))</f>
        <v>4885</v>
      </c>
      <c r="I441" cm="1">
        <f t="array" ref="I441">INDEX(Лист2!E:E, MATCH(1, (Лист1!A441=Лист2!A:A) * (Лист1!B441=Лист2!B:B), 0))</f>
        <v>4502</v>
      </c>
      <c r="J441" t="str">
        <f>Table26[[#This Row],[Дата]] &amp; _xlfn.SINGLE(Table26[Территория])</f>
        <v>43969Волгоград</v>
      </c>
      <c r="K441">
        <f t="shared" si="24"/>
        <v>21</v>
      </c>
      <c r="L441">
        <f t="shared" si="27"/>
        <v>96.860905860756304</v>
      </c>
      <c r="M441">
        <f>Table26[[#This Row],[Товарооборот, руб]]-Table26[[#This Row],[Товарооборот в себестоимости]]</f>
        <v>1312811.9939999999</v>
      </c>
      <c r="N441">
        <f t="shared" si="25"/>
        <v>29.266834205812536</v>
      </c>
      <c r="O441">
        <f t="shared" si="26"/>
        <v>5616456.8640230773</v>
      </c>
    </row>
    <row r="442" spans="1:15" x14ac:dyDescent="0.2">
      <c r="A442" s="14">
        <v>43965</v>
      </c>
      <c r="B442" s="2" t="s">
        <v>16</v>
      </c>
      <c r="C442" s="2">
        <v>63645</v>
      </c>
      <c r="D442" s="2">
        <v>5366602.5</v>
      </c>
      <c r="E442" s="2">
        <v>4245727.3389999997</v>
      </c>
      <c r="F442" s="3">
        <v>137701.4149</v>
      </c>
      <c r="G442" cm="1">
        <f t="array" ref="G442">INDEX(Лист2!C:C, MATCH(1, (Лист1!A444=Лист2!A:A) * (Лист1!B444=Лист2!B:B), 0))</f>
        <v>21</v>
      </c>
      <c r="H442" cm="1">
        <f t="array" ref="H442">INDEX(Лист2!D:D, MATCH(1, (Лист1!A442=Лист2!A:A) * (Лист1!B442=Лист2!B:B), 0))</f>
        <v>4285</v>
      </c>
      <c r="I442" cm="1">
        <f t="array" ref="I442">INDEX(Лист2!E:E, MATCH(1, (Лист1!A442=Лист2!A:A) * (Лист1!B442=Лист2!B:B), 0))</f>
        <v>3950</v>
      </c>
      <c r="J442" t="str">
        <f>Table26[[#This Row],[Дата]] &amp; _xlfn.SINGLE(Table26[Территория])</f>
        <v>43965Волгоград</v>
      </c>
      <c r="K442">
        <f t="shared" si="24"/>
        <v>20</v>
      </c>
      <c r="L442">
        <f t="shared" si="27"/>
        <v>97.434104446900989</v>
      </c>
      <c r="M442">
        <f>Table26[[#This Row],[Товарооборот, руб]]-Table26[[#This Row],[Товарооборот в себестоимости]]</f>
        <v>1120875.1610000003</v>
      </c>
      <c r="N442">
        <f t="shared" si="25"/>
        <v>26.400074039234024</v>
      </c>
      <c r="O442">
        <f t="shared" si="26"/>
        <v>5228901.0850999998</v>
      </c>
    </row>
    <row r="443" spans="1:15" x14ac:dyDescent="0.2">
      <c r="A443" s="15">
        <v>43966</v>
      </c>
      <c r="B443" s="4" t="s">
        <v>16</v>
      </c>
      <c r="C443" s="4">
        <v>75642</v>
      </c>
      <c r="D443" s="4">
        <v>6293952</v>
      </c>
      <c r="E443" s="4">
        <v>5100877.9309999999</v>
      </c>
      <c r="F443" s="5">
        <v>159537.61835384613</v>
      </c>
      <c r="G443" cm="1">
        <f t="array" ref="G443">INDEX(Лист2!C:C, MATCH(1, (Лист1!A445=Лист2!A:A) * (Лист1!B445=Лист2!B:B), 0))</f>
        <v>21</v>
      </c>
      <c r="H443" cm="1">
        <f t="array" ref="H443">INDEX(Лист2!D:D, MATCH(1, (Лист1!A443=Лист2!A:A) * (Лист1!B443=Лист2!B:B), 0))</f>
        <v>4862</v>
      </c>
      <c r="I443" cm="1">
        <f t="array" ref="I443">INDEX(Лист2!E:E, MATCH(1, (Лист1!A443=Лист2!A:A) * (Лист1!B443=Лист2!B:B), 0))</f>
        <v>4476</v>
      </c>
      <c r="J443" t="str">
        <f>Table26[[#This Row],[Дата]] &amp; _xlfn.SINGLE(Table26[Территория])</f>
        <v>43966Волгоград</v>
      </c>
      <c r="K443">
        <f t="shared" si="24"/>
        <v>20</v>
      </c>
      <c r="L443">
        <f t="shared" si="27"/>
        <v>97.465223466053658</v>
      </c>
      <c r="M443">
        <f>Table26[[#This Row],[Товарооборот, руб]]-Table26[[#This Row],[Товарооборот в себестоимости]]</f>
        <v>1193074.0690000001</v>
      </c>
      <c r="N443">
        <f t="shared" si="25"/>
        <v>23.389582835323885</v>
      </c>
      <c r="O443">
        <f t="shared" si="26"/>
        <v>6134414.3816461535</v>
      </c>
    </row>
    <row r="444" spans="1:15" x14ac:dyDescent="0.2">
      <c r="A444" s="14">
        <v>43978</v>
      </c>
      <c r="B444" s="2" t="s">
        <v>17</v>
      </c>
      <c r="C444" s="2">
        <v>40420.5</v>
      </c>
      <c r="D444" s="2">
        <v>3780852</v>
      </c>
      <c r="E444" s="2">
        <v>2893288.4459999995</v>
      </c>
      <c r="F444" s="3">
        <v>291528.45785384614</v>
      </c>
      <c r="G444" cm="1">
        <f t="array" ref="G444">INDEX(Лист2!C:C, MATCH(1, (Лист1!A446=Лист2!A:A) * (Лист1!B446=Лист2!B:B), 0))</f>
        <v>23</v>
      </c>
      <c r="H444" cm="1">
        <f t="array" ref="H444">INDEX(Лист2!D:D, MATCH(1, (Лист1!A444=Лист2!A:A) * (Лист1!B444=Лист2!B:B), 0))</f>
        <v>2430</v>
      </c>
      <c r="I444" cm="1">
        <f t="array" ref="I444">INDEX(Лист2!E:E, MATCH(1, (Лист1!A444=Лист2!A:A) * (Лист1!B444=Лист2!B:B), 0))</f>
        <v>2216</v>
      </c>
      <c r="J444" t="str">
        <f>Table26[[#This Row],[Дата]] &amp; _xlfn.SINGLE(Table26[Территория])</f>
        <v>43978Казань</v>
      </c>
      <c r="K444">
        <f t="shared" si="24"/>
        <v>22</v>
      </c>
      <c r="L444">
        <f t="shared" si="27"/>
        <v>92.289344892266442</v>
      </c>
      <c r="M444">
        <f>Table26[[#This Row],[Товарооборот, руб]]-Table26[[#This Row],[Товарооборот в себестоимости]]</f>
        <v>887563.55400000047</v>
      </c>
      <c r="N444">
        <f t="shared" si="25"/>
        <v>30.676635619482255</v>
      </c>
      <c r="O444">
        <f t="shared" si="26"/>
        <v>3489323.5421461537</v>
      </c>
    </row>
    <row r="445" spans="1:15" x14ac:dyDescent="0.2">
      <c r="A445" s="15">
        <v>43973</v>
      </c>
      <c r="B445" s="4" t="s">
        <v>17</v>
      </c>
      <c r="C445" s="4">
        <v>53838</v>
      </c>
      <c r="D445" s="4">
        <v>4840833</v>
      </c>
      <c r="E445" s="4">
        <v>4017247.747</v>
      </c>
      <c r="F445" s="5">
        <v>147709.19777692307</v>
      </c>
      <c r="G445" cm="1">
        <f t="array" ref="G445">INDEX(Лист2!C:C, MATCH(1, (Лист1!A447=Лист2!A:A) * (Лист1!B447=Лист2!B:B), 0))</f>
        <v>21</v>
      </c>
      <c r="H445" cm="1">
        <f t="array" ref="H445">INDEX(Лист2!D:D, MATCH(1, (Лист1!A445=Лист2!A:A) * (Лист1!B445=Лист2!B:B), 0))</f>
        <v>2861</v>
      </c>
      <c r="I445" cm="1">
        <f t="array" ref="I445">INDEX(Лист2!E:E, MATCH(1, (Лист1!A445=Лист2!A:A) * (Лист1!B445=Лист2!B:B), 0))</f>
        <v>2612</v>
      </c>
      <c r="J445" t="str">
        <f>Table26[[#This Row],[Дата]] &amp; _xlfn.SINGLE(Table26[Территория])</f>
        <v>43973Казань</v>
      </c>
      <c r="K445">
        <f t="shared" si="24"/>
        <v>21</v>
      </c>
      <c r="L445">
        <f t="shared" si="27"/>
        <v>96.948682225209524</v>
      </c>
      <c r="M445">
        <f>Table26[[#This Row],[Товарооборот, руб]]-Table26[[#This Row],[Товарооборот в себестоимости]]</f>
        <v>823585.25300000003</v>
      </c>
      <c r="N445">
        <f t="shared" si="25"/>
        <v>20.501231312284311</v>
      </c>
      <c r="O445">
        <f t="shared" si="26"/>
        <v>4693123.802223077</v>
      </c>
    </row>
    <row r="446" spans="1:15" x14ac:dyDescent="0.2">
      <c r="A446" s="14">
        <v>43983</v>
      </c>
      <c r="B446" s="2" t="s">
        <v>17</v>
      </c>
      <c r="C446" s="2">
        <v>40528.5</v>
      </c>
      <c r="D446" s="2">
        <v>3865251</v>
      </c>
      <c r="E446" s="2">
        <v>2972895.4169999999</v>
      </c>
      <c r="F446" s="3">
        <v>336001.08039230772</v>
      </c>
      <c r="G446" cm="1">
        <f t="array" ref="G446">INDEX(Лист2!C:C, MATCH(1, (Лист1!A448=Лист2!A:A) * (Лист1!B448=Лист2!B:B), 0))</f>
        <v>37</v>
      </c>
      <c r="H446" cm="1">
        <f t="array" ref="H446">INDEX(Лист2!D:D, MATCH(1, (Лист1!A446=Лист2!A:A) * (Лист1!B446=Лист2!B:B), 0))</f>
        <v>2531</v>
      </c>
      <c r="I446" cm="1">
        <f t="array" ref="I446">INDEX(Лист2!E:E, MATCH(1, (Лист1!A446=Лист2!A:A) * (Лист1!B446=Лист2!B:B), 0))</f>
        <v>2296</v>
      </c>
      <c r="J446" t="str">
        <f>Table26[[#This Row],[Дата]] &amp; _xlfn.SINGLE(Table26[Территория])</f>
        <v>43983Казань</v>
      </c>
      <c r="K446">
        <f t="shared" si="24"/>
        <v>23</v>
      </c>
      <c r="L446">
        <f t="shared" si="27"/>
        <v>91.30713424840178</v>
      </c>
      <c r="M446">
        <f>Table26[[#This Row],[Товарооборот, руб]]-Table26[[#This Row],[Товарооборот в себестоимости]]</f>
        <v>892355.5830000001</v>
      </c>
      <c r="N446">
        <f t="shared" si="25"/>
        <v>30.016379920303134</v>
      </c>
      <c r="O446">
        <f t="shared" si="26"/>
        <v>3529249.9196076924</v>
      </c>
    </row>
    <row r="447" spans="1:15" x14ac:dyDescent="0.2">
      <c r="A447" s="15">
        <v>43962</v>
      </c>
      <c r="B447" s="4" t="s">
        <v>17</v>
      </c>
      <c r="C447" s="4">
        <v>32733</v>
      </c>
      <c r="D447" s="4">
        <v>3079630.5</v>
      </c>
      <c r="E447" s="4">
        <v>2364369.4010000001</v>
      </c>
      <c r="F447" s="5">
        <v>281373.57021538459</v>
      </c>
      <c r="G447" cm="1">
        <f t="array" ref="G447">INDEX(Лист2!C:C, MATCH(1, (Лист1!A449=Лист2!A:A) * (Лист1!B449=Лист2!B:B), 0))</f>
        <v>21</v>
      </c>
      <c r="H447" cm="1">
        <f t="array" ref="H447">INDEX(Лист2!D:D, MATCH(1, (Лист1!A447=Лист2!A:A) * (Лист1!B447=Лист2!B:B), 0))</f>
        <v>1916</v>
      </c>
      <c r="I447" cm="1">
        <f t="array" ref="I447">INDEX(Лист2!E:E, MATCH(1, (Лист1!A447=Лист2!A:A) * (Лист1!B447=Лист2!B:B), 0))</f>
        <v>1733</v>
      </c>
      <c r="J447" t="str">
        <f>Table26[[#This Row],[Дата]] &amp; _xlfn.SINGLE(Table26[Территория])</f>
        <v>43962Казань</v>
      </c>
      <c r="K447">
        <f t="shared" si="24"/>
        <v>20</v>
      </c>
      <c r="L447">
        <f t="shared" si="27"/>
        <v>90.863398377974747</v>
      </c>
      <c r="M447">
        <f>Table26[[#This Row],[Товарооборот, руб]]-Table26[[#This Row],[Товарооборот в себестоимости]]</f>
        <v>715261.09899999993</v>
      </c>
      <c r="N447">
        <f t="shared" si="25"/>
        <v>30.25166451136964</v>
      </c>
      <c r="O447">
        <f t="shared" si="26"/>
        <v>2798256.9297846155</v>
      </c>
    </row>
    <row r="448" spans="1:15" x14ac:dyDescent="0.2">
      <c r="A448" s="14">
        <v>43980</v>
      </c>
      <c r="B448" s="2" t="s">
        <v>16</v>
      </c>
      <c r="C448" s="2">
        <v>84433.5</v>
      </c>
      <c r="D448" s="2">
        <v>7228395</v>
      </c>
      <c r="E448" s="2">
        <v>5795765.9359999998</v>
      </c>
      <c r="F448" s="3">
        <v>264121.66047692305</v>
      </c>
      <c r="G448" cm="1">
        <f t="array" ref="G448">INDEX(Лист2!C:C, MATCH(1, (Лист1!A450=Лист2!A:A) * (Лист1!B450=Лист2!B:B), 0))</f>
        <v>21</v>
      </c>
      <c r="H448" cm="1">
        <f t="array" ref="H448">INDEX(Лист2!D:D, MATCH(1, (Лист1!A448=Лист2!A:A) * (Лист1!B448=Лист2!B:B), 0))</f>
        <v>5672</v>
      </c>
      <c r="I448" cm="1">
        <f t="array" ref="I448">INDEX(Лист2!E:E, MATCH(1, (Лист1!A448=Лист2!A:A) * (Лист1!B448=Лист2!B:B), 0))</f>
        <v>5198</v>
      </c>
      <c r="J448" t="str">
        <f>Table26[[#This Row],[Дата]] &amp; _xlfn.SINGLE(Table26[Территория])</f>
        <v>43980Волгоград</v>
      </c>
      <c r="K448">
        <f t="shared" si="24"/>
        <v>22</v>
      </c>
      <c r="L448">
        <f t="shared" si="27"/>
        <v>96.346053854598111</v>
      </c>
      <c r="M448">
        <f>Table26[[#This Row],[Товарооборот, руб]]-Table26[[#This Row],[Товарооборот в себестоимости]]</f>
        <v>1432629.0640000002</v>
      </c>
      <c r="N448">
        <f t="shared" si="25"/>
        <v>24.718545914722398</v>
      </c>
      <c r="O448">
        <f t="shared" si="26"/>
        <v>6964273.339523077</v>
      </c>
    </row>
    <row r="449" spans="1:15" x14ac:dyDescent="0.2">
      <c r="A449" s="15">
        <v>43969</v>
      </c>
      <c r="B449" s="4" t="s">
        <v>17</v>
      </c>
      <c r="C449" s="4">
        <v>36655.5</v>
      </c>
      <c r="D449" s="4">
        <v>3360135</v>
      </c>
      <c r="E449" s="4">
        <v>2596293.8219999997</v>
      </c>
      <c r="F449" s="5">
        <v>202175.53846153847</v>
      </c>
      <c r="G449" cm="1">
        <f t="array" ref="G449">INDEX(Лист2!C:C, MATCH(1, (Лист1!A451=Лист2!A:A) * (Лист1!B451=Лист2!B:B), 0))</f>
        <v>21</v>
      </c>
      <c r="H449" cm="1">
        <f t="array" ref="H449">INDEX(Лист2!D:D, MATCH(1, (Лист1!A449=Лист2!A:A) * (Лист1!B449=Лист2!B:B), 0))</f>
        <v>2136</v>
      </c>
      <c r="I449" cm="1">
        <f t="array" ref="I449">INDEX(Лист2!E:E, MATCH(1, (Лист1!A449=Лист2!A:A) * (Лист1!B449=Лист2!B:B), 0))</f>
        <v>1947</v>
      </c>
      <c r="J449" t="str">
        <f>Table26[[#This Row],[Дата]] &amp; _xlfn.SINGLE(Table26[Территория])</f>
        <v>43969Казань</v>
      </c>
      <c r="K449">
        <f t="shared" si="24"/>
        <v>21</v>
      </c>
      <c r="L449">
        <f t="shared" si="27"/>
        <v>93.983112629059889</v>
      </c>
      <c r="M449">
        <f>Table26[[#This Row],[Товарооборот, руб]]-Table26[[#This Row],[Товарооборот в себестоимости]]</f>
        <v>763841.17800000031</v>
      </c>
      <c r="N449">
        <f t="shared" si="25"/>
        <v>29.420444309018595</v>
      </c>
      <c r="O449">
        <f t="shared" si="26"/>
        <v>3157959.4615384615</v>
      </c>
    </row>
    <row r="450" spans="1:15" x14ac:dyDescent="0.2">
      <c r="A450" s="14">
        <v>43965</v>
      </c>
      <c r="B450" s="2" t="s">
        <v>17</v>
      </c>
      <c r="C450" s="2">
        <v>33886.5</v>
      </c>
      <c r="D450" s="2">
        <v>3166479</v>
      </c>
      <c r="E450" s="2">
        <v>2522496.074</v>
      </c>
      <c r="F450" s="3">
        <v>156584.58769230769</v>
      </c>
      <c r="G450" cm="1">
        <f t="array" ref="G450">INDEX(Лист2!C:C, MATCH(1, (Лист1!A452=Лист2!A:A) * (Лист1!B452=Лист2!B:B), 0))</f>
        <v>22</v>
      </c>
      <c r="H450" cm="1">
        <f t="array" ref="H450">INDEX(Лист2!D:D, MATCH(1, (Лист1!A450=Лист2!A:A) * (Лист1!B450=Лист2!B:B), 0))</f>
        <v>1993</v>
      </c>
      <c r="I450" cm="1">
        <f t="array" ref="I450">INDEX(Лист2!E:E, MATCH(1, (Лист1!A450=Лист2!A:A) * (Лист1!B450=Лист2!B:B), 0))</f>
        <v>1796</v>
      </c>
      <c r="J450" t="str">
        <f>Table26[[#This Row],[Дата]] &amp; _xlfn.SINGLE(Table26[Территория])</f>
        <v>43965Казань</v>
      </c>
      <c r="K450">
        <f t="shared" ref="K450:K505" si="28">WEEKNUM(A450,2)</f>
        <v>20</v>
      </c>
      <c r="L450">
        <f t="shared" si="27"/>
        <v>95.054930486123297</v>
      </c>
      <c r="M450">
        <f>Table26[[#This Row],[Товарооборот, руб]]-Table26[[#This Row],[Товарооборот в себестоимости]]</f>
        <v>643982.92599999998</v>
      </c>
      <c r="N450">
        <f t="shared" ref="N450:N505" si="29">(D450 - E450) / E450 * 100</f>
        <v>25.529590814340352</v>
      </c>
      <c r="O450">
        <f t="shared" ref="O450:O505" si="30">(D450-F450)</f>
        <v>3009894.4123076922</v>
      </c>
    </row>
    <row r="451" spans="1:15" x14ac:dyDescent="0.2">
      <c r="A451" s="15">
        <v>43966</v>
      </c>
      <c r="B451" s="4" t="s">
        <v>17</v>
      </c>
      <c r="C451" s="4">
        <v>41697</v>
      </c>
      <c r="D451" s="4">
        <v>3772258.5</v>
      </c>
      <c r="E451" s="4">
        <v>3092823.6680000001</v>
      </c>
      <c r="F451" s="5">
        <v>167669.98904615385</v>
      </c>
      <c r="G451" cm="1">
        <f t="array" ref="G451">INDEX(Лист2!C:C, MATCH(1, (Лист1!A453=Лист2!A:A) * (Лист1!B453=Лист2!B:B), 0))</f>
        <v>17</v>
      </c>
      <c r="H451" cm="1">
        <f t="array" ref="H451">INDEX(Лист2!D:D, MATCH(1, (Лист1!A451=Лист2!A:A) * (Лист1!B451=Лист2!B:B), 0))</f>
        <v>2255</v>
      </c>
      <c r="I451" cm="1">
        <f t="array" ref="I451">INDEX(Лист2!E:E, MATCH(1, (Лист1!A451=Лист2!A:A) * (Лист1!B451=Лист2!B:B), 0))</f>
        <v>2045</v>
      </c>
      <c r="J451" t="str">
        <f>Table26[[#This Row],[Дата]] &amp; _xlfn.SINGLE(Table26[Территория])</f>
        <v>43966Казань</v>
      </c>
      <c r="K451">
        <f t="shared" si="28"/>
        <v>20</v>
      </c>
      <c r="L451">
        <f t="shared" ref="L451:L505" si="31">(D451-F451) / D451 * 100</f>
        <v>95.555182948195267</v>
      </c>
      <c r="M451">
        <f>Table26[[#This Row],[Товарооборот, руб]]-Table26[[#This Row],[Товарооборот в себестоимости]]</f>
        <v>679434.83199999994</v>
      </c>
      <c r="N451">
        <f t="shared" si="29"/>
        <v>21.968107623780636</v>
      </c>
      <c r="O451">
        <f t="shared" si="30"/>
        <v>3604588.5109538464</v>
      </c>
    </row>
    <row r="452" spans="1:15" x14ac:dyDescent="0.2">
      <c r="A452" s="14">
        <v>43980</v>
      </c>
      <c r="B452" s="2" t="s">
        <v>17</v>
      </c>
      <c r="C452" s="2">
        <v>44569.5</v>
      </c>
      <c r="D452" s="2">
        <v>4108596</v>
      </c>
      <c r="E452" s="2">
        <v>3229427.0830000001</v>
      </c>
      <c r="F452" s="3">
        <v>121448.35925384614</v>
      </c>
      <c r="G452" cm="1">
        <f t="array" ref="G452">INDEX(Лист2!C:C, MATCH(1, (Лист1!A454=Лист2!A:A) * (Лист1!B454=Лист2!B:B), 0))</f>
        <v>17</v>
      </c>
      <c r="H452" cm="1">
        <f t="array" ref="H452">INDEX(Лист2!D:D, MATCH(1, (Лист1!A452=Лист2!A:A) * (Лист1!B452=Лист2!B:B), 0))</f>
        <v>2597</v>
      </c>
      <c r="I452" cm="1">
        <f t="array" ref="I452">INDEX(Лист2!E:E, MATCH(1, (Лист1!A452=Лист2!A:A) * (Лист1!B452=Лист2!B:B), 0))</f>
        <v>2379</v>
      </c>
      <c r="J452" t="str">
        <f>Table26[[#This Row],[Дата]] &amp; _xlfn.SINGLE(Table26[Территория])</f>
        <v>43980Казань</v>
      </c>
      <c r="K452">
        <f t="shared" si="28"/>
        <v>22</v>
      </c>
      <c r="L452">
        <f t="shared" si="31"/>
        <v>97.044042313874471</v>
      </c>
      <c r="M452">
        <f>Table26[[#This Row],[Товарооборот, руб]]-Table26[[#This Row],[Товарооборот в себестоимости]]</f>
        <v>879168.9169999999</v>
      </c>
      <c r="N452">
        <f t="shared" si="29"/>
        <v>27.223680684045341</v>
      </c>
      <c r="O452">
        <f t="shared" si="30"/>
        <v>3987147.6407461539</v>
      </c>
    </row>
    <row r="453" spans="1:15" x14ac:dyDescent="0.2">
      <c r="A453" s="15">
        <v>43978</v>
      </c>
      <c r="B453" s="4" t="s">
        <v>18</v>
      </c>
      <c r="C453" s="4">
        <v>18069</v>
      </c>
      <c r="D453" s="4">
        <v>1603084.5</v>
      </c>
      <c r="E453" s="4">
        <v>1312709.0090000001</v>
      </c>
      <c r="F453" s="5">
        <v>241760.20769230771</v>
      </c>
      <c r="G453" cm="1">
        <f t="array" ref="G453">INDEX(Лист2!C:C, MATCH(1, (Лист1!A455=Лист2!A:A) * (Лист1!B455=Лист2!B:B), 0))</f>
        <v>17</v>
      </c>
      <c r="H453" cm="1">
        <f t="array" ref="H453">INDEX(Лист2!D:D, MATCH(1, (Лист1!A453=Лист2!A:A) * (Лист1!B453=Лист2!B:B), 0))</f>
        <v>1203</v>
      </c>
      <c r="I453" cm="1">
        <f t="array" ref="I453">INDEX(Лист2!E:E, MATCH(1, (Лист1!A453=Лист2!A:A) * (Лист1!B453=Лист2!B:B), 0))</f>
        <v>1077</v>
      </c>
      <c r="J453" t="str">
        <f>Table26[[#This Row],[Дата]] &amp; _xlfn.SINGLE(Table26[Территория])</f>
        <v>43978Пермь</v>
      </c>
      <c r="K453">
        <f t="shared" si="28"/>
        <v>22</v>
      </c>
      <c r="L453">
        <f t="shared" si="31"/>
        <v>84.919060243405283</v>
      </c>
      <c r="M453">
        <f>Table26[[#This Row],[Товарооборот, руб]]-Table26[[#This Row],[Товарооборот в себестоимости]]</f>
        <v>290375.49099999992</v>
      </c>
      <c r="N453">
        <f t="shared" si="29"/>
        <v>22.120324383330249</v>
      </c>
      <c r="O453">
        <f t="shared" si="30"/>
        <v>1361324.2923076923</v>
      </c>
    </row>
    <row r="454" spans="1:15" x14ac:dyDescent="0.2">
      <c r="A454" s="14">
        <v>43973</v>
      </c>
      <c r="B454" s="2" t="s">
        <v>18</v>
      </c>
      <c r="C454" s="2">
        <v>21483</v>
      </c>
      <c r="D454" s="2">
        <v>1774329</v>
      </c>
      <c r="E454" s="2">
        <v>1460215.51</v>
      </c>
      <c r="F454" s="3">
        <v>181509.9923076923</v>
      </c>
      <c r="G454" cm="1">
        <f t="array" ref="G454">INDEX(Лист2!C:C, MATCH(1, (Лист1!A456=Лист2!A:A) * (Лист1!B456=Лист2!B:B), 0))</f>
        <v>15</v>
      </c>
      <c r="H454" cm="1">
        <f t="array" ref="H454">INDEX(Лист2!D:D, MATCH(1, (Лист1!A454=Лист2!A:A) * (Лист1!B454=Лист2!B:B), 0))</f>
        <v>1268</v>
      </c>
      <c r="I454" cm="1">
        <f t="array" ref="I454">INDEX(Лист2!E:E, MATCH(1, (Лист1!A454=Лист2!A:A) * (Лист1!B454=Лист2!B:B), 0))</f>
        <v>1129</v>
      </c>
      <c r="J454" t="str">
        <f>Table26[[#This Row],[Дата]] &amp; _xlfn.SINGLE(Table26[Территория])</f>
        <v>43973Пермь</v>
      </c>
      <c r="K454">
        <f t="shared" si="28"/>
        <v>21</v>
      </c>
      <c r="L454">
        <f t="shared" si="31"/>
        <v>89.770217794575174</v>
      </c>
      <c r="M454">
        <f>Table26[[#This Row],[Товарооборот, руб]]-Table26[[#This Row],[Товарооборот в себестоимости]]</f>
        <v>314113.49</v>
      </c>
      <c r="N454">
        <f t="shared" si="29"/>
        <v>21.511447306843081</v>
      </c>
      <c r="O454">
        <f t="shared" si="30"/>
        <v>1592819.0076923077</v>
      </c>
    </row>
    <row r="455" spans="1:15" x14ac:dyDescent="0.2">
      <c r="A455" s="15">
        <v>43983</v>
      </c>
      <c r="B455" s="4" t="s">
        <v>18</v>
      </c>
      <c r="C455" s="4">
        <v>16687.5</v>
      </c>
      <c r="D455" s="4">
        <v>1526608.5</v>
      </c>
      <c r="E455" s="4">
        <v>1202670.0489999999</v>
      </c>
      <c r="F455" s="5">
        <v>340349.53369230771</v>
      </c>
      <c r="G455" cm="1">
        <f t="array" ref="G455">INDEX(Лист2!C:C, MATCH(1, (Лист1!A457=Лист2!A:A) * (Лист1!B457=Лист2!B:B), 0))</f>
        <v>16</v>
      </c>
      <c r="H455" cm="1">
        <f t="array" ref="H455">INDEX(Лист2!D:D, MATCH(1, (Лист1!A455=Лист2!A:A) * (Лист1!B455=Лист2!B:B), 0))</f>
        <v>1185</v>
      </c>
      <c r="I455" cm="1">
        <f t="array" ref="I455">INDEX(Лист2!E:E, MATCH(1, (Лист1!A455=Лист2!A:A) * (Лист1!B455=Лист2!B:B), 0))</f>
        <v>1042</v>
      </c>
      <c r="J455" t="str">
        <f>Table26[[#This Row],[Дата]] &amp; _xlfn.SINGLE(Table26[Территория])</f>
        <v>43983Пермь</v>
      </c>
      <c r="K455">
        <f t="shared" si="28"/>
        <v>23</v>
      </c>
      <c r="L455">
        <f t="shared" si="31"/>
        <v>77.705512992210657</v>
      </c>
      <c r="M455">
        <f>Table26[[#This Row],[Товарооборот, руб]]-Table26[[#This Row],[Товарооборот в себестоимости]]</f>
        <v>323938.45100000012</v>
      </c>
      <c r="N455">
        <f t="shared" si="29"/>
        <v>26.934939576266121</v>
      </c>
      <c r="O455">
        <f t="shared" si="30"/>
        <v>1186258.9663076922</v>
      </c>
    </row>
    <row r="456" spans="1:15" x14ac:dyDescent="0.2">
      <c r="A456" s="14">
        <v>43962</v>
      </c>
      <c r="B456" s="2" t="s">
        <v>18</v>
      </c>
      <c r="C456" s="2">
        <v>12238.5</v>
      </c>
      <c r="D456" s="2">
        <v>1096002</v>
      </c>
      <c r="E456" s="2">
        <v>872395.08600000001</v>
      </c>
      <c r="F456" s="3">
        <v>218895.40769230769</v>
      </c>
      <c r="G456" cm="1">
        <f t="array" ref="G456">INDEX(Лист2!C:C, MATCH(1, (Лист1!A458=Лист2!A:A) * (Лист1!B458=Лист2!B:B), 0))</f>
        <v>15</v>
      </c>
      <c r="H456" cm="1">
        <f t="array" ref="H456">INDEX(Лист2!D:D, MATCH(1, (Лист1!A456=Лист2!A:A) * (Лист1!B456=Лист2!B:B), 0))</f>
        <v>812</v>
      </c>
      <c r="I456" cm="1">
        <f t="array" ref="I456">INDEX(Лист2!E:E, MATCH(1, (Лист1!A456=Лист2!A:A) * (Лист1!B456=Лист2!B:B), 0))</f>
        <v>714</v>
      </c>
      <c r="J456" t="str">
        <f>Table26[[#This Row],[Дата]] &amp; _xlfn.SINGLE(Table26[Территория])</f>
        <v>43962Пермь</v>
      </c>
      <c r="K456">
        <f t="shared" si="28"/>
        <v>20</v>
      </c>
      <c r="L456">
        <f t="shared" si="31"/>
        <v>80.027827714519901</v>
      </c>
      <c r="M456">
        <f>Table26[[#This Row],[Товарооборот, руб]]-Table26[[#This Row],[Товарооборот в себестоимости]]</f>
        <v>223606.91399999999</v>
      </c>
      <c r="N456">
        <f t="shared" si="29"/>
        <v>25.631381651317554</v>
      </c>
      <c r="O456">
        <f t="shared" si="30"/>
        <v>877106.59230769228</v>
      </c>
    </row>
    <row r="457" spans="1:15" x14ac:dyDescent="0.2">
      <c r="A457" s="15">
        <v>43969</v>
      </c>
      <c r="B457" s="4" t="s">
        <v>18</v>
      </c>
      <c r="C457" s="4">
        <v>14290.5</v>
      </c>
      <c r="D457" s="4">
        <v>1246162.5</v>
      </c>
      <c r="E457" s="4">
        <v>983143.48999999987</v>
      </c>
      <c r="F457" s="5">
        <v>263823.34615384613</v>
      </c>
      <c r="G457" cm="1">
        <f t="array" ref="G457">INDEX(Лист2!C:C, MATCH(1, (Лист1!A459=Лист2!A:A) * (Лист1!B459=Лист2!B:B), 0))</f>
        <v>15</v>
      </c>
      <c r="H457" cm="1">
        <f t="array" ref="H457">INDEX(Лист2!D:D, MATCH(1, (Лист1!A457=Лист2!A:A) * (Лист1!B457=Лист2!B:B), 0))</f>
        <v>925</v>
      </c>
      <c r="I457" cm="1">
        <f t="array" ref="I457">INDEX(Лист2!E:E, MATCH(1, (Лист1!A457=Лист2!A:A) * (Лист1!B457=Лист2!B:B), 0))</f>
        <v>816</v>
      </c>
      <c r="J457" t="str">
        <f>Table26[[#This Row],[Дата]] &amp; _xlfn.SINGLE(Table26[Территория])</f>
        <v>43969Пермь</v>
      </c>
      <c r="K457">
        <f t="shared" si="28"/>
        <v>21</v>
      </c>
      <c r="L457">
        <f t="shared" si="31"/>
        <v>78.829137760617414</v>
      </c>
      <c r="M457">
        <f>Table26[[#This Row],[Товарооборот, руб]]-Table26[[#This Row],[Товарооборот в себестоимости]]</f>
        <v>263019.01000000013</v>
      </c>
      <c r="N457">
        <f t="shared" si="29"/>
        <v>26.752860866728632</v>
      </c>
      <c r="O457">
        <f t="shared" si="30"/>
        <v>982339.15384615387</v>
      </c>
    </row>
    <row r="458" spans="1:15" x14ac:dyDescent="0.2">
      <c r="A458" s="14">
        <v>43965</v>
      </c>
      <c r="B458" s="2" t="s">
        <v>18</v>
      </c>
      <c r="C458" s="2">
        <v>14385</v>
      </c>
      <c r="D458" s="2">
        <v>1223491.5</v>
      </c>
      <c r="E458" s="2">
        <v>977925.73100000003</v>
      </c>
      <c r="F458" s="3">
        <v>285708.40769230766</v>
      </c>
      <c r="G458" cm="1">
        <f t="array" ref="G458">INDEX(Лист2!C:C, MATCH(1, (Лист1!A460=Лист2!A:A) * (Лист1!B460=Лист2!B:B), 0))</f>
        <v>15</v>
      </c>
      <c r="H458" cm="1">
        <f t="array" ref="H458">INDEX(Лист2!D:D, MATCH(1, (Лист1!A458=Лист2!A:A) * (Лист1!B458=Лист2!B:B), 0))</f>
        <v>890</v>
      </c>
      <c r="I458" cm="1">
        <f t="array" ref="I458">INDEX(Лист2!E:E, MATCH(1, (Лист1!A458=Лист2!A:A) * (Лист1!B458=Лист2!B:B), 0))</f>
        <v>777</v>
      </c>
      <c r="J458" t="str">
        <f>Table26[[#This Row],[Дата]] &amp; _xlfn.SINGLE(Table26[Территория])</f>
        <v>43965Пермь</v>
      </c>
      <c r="K458">
        <f t="shared" si="28"/>
        <v>20</v>
      </c>
      <c r="L458">
        <f t="shared" si="31"/>
        <v>76.648108491778842</v>
      </c>
      <c r="M458">
        <f>Table26[[#This Row],[Товарооборот, руб]]-Table26[[#This Row],[Товарооборот в себестоимости]]</f>
        <v>245565.76899999997</v>
      </c>
      <c r="N458">
        <f t="shared" si="29"/>
        <v>25.110881247484013</v>
      </c>
      <c r="O458">
        <f t="shared" si="30"/>
        <v>937783.09230769239</v>
      </c>
    </row>
    <row r="459" spans="1:15" x14ac:dyDescent="0.2">
      <c r="A459" s="15">
        <v>43966</v>
      </c>
      <c r="B459" s="4" t="s">
        <v>18</v>
      </c>
      <c r="C459" s="4">
        <v>16498.5</v>
      </c>
      <c r="D459" s="4">
        <v>1370482.5</v>
      </c>
      <c r="E459" s="4">
        <v>1095453.1229999999</v>
      </c>
      <c r="F459" s="5">
        <v>250663.81538461539</v>
      </c>
      <c r="G459" cm="1">
        <f t="array" ref="G459">INDEX(Лист2!C:C, MATCH(1, (Лист1!A461=Лист2!A:A) * (Лист1!B461=Лист2!B:B), 0))</f>
        <v>15</v>
      </c>
      <c r="H459" cm="1">
        <f t="array" ref="H459">INDEX(Лист2!D:D, MATCH(1, (Лист1!A459=Лист2!A:A) * (Лист1!B459=Лист2!B:B), 0))</f>
        <v>980</v>
      </c>
      <c r="I459" cm="1">
        <f t="array" ref="I459">INDEX(Лист2!E:E, MATCH(1, (Лист1!A459=Лист2!A:A) * (Лист1!B459=Лист2!B:B), 0))</f>
        <v>867</v>
      </c>
      <c r="J459" t="str">
        <f>Table26[[#This Row],[Дата]] &amp; _xlfn.SINGLE(Table26[Территория])</f>
        <v>43966Пермь</v>
      </c>
      <c r="K459">
        <f t="shared" si="28"/>
        <v>20</v>
      </c>
      <c r="L459">
        <f t="shared" si="31"/>
        <v>81.709812756849104</v>
      </c>
      <c r="M459">
        <f>Table26[[#This Row],[Товарооборот, руб]]-Table26[[#This Row],[Товарооборот в себестоимости]]</f>
        <v>275029.37700000009</v>
      </c>
      <c r="N459">
        <f t="shared" si="29"/>
        <v>25.106448758556336</v>
      </c>
      <c r="O459">
        <f t="shared" si="30"/>
        <v>1119818.6846153846</v>
      </c>
    </row>
    <row r="460" spans="1:15" x14ac:dyDescent="0.2">
      <c r="A460" s="14">
        <v>43978</v>
      </c>
      <c r="B460" s="2" t="s">
        <v>19</v>
      </c>
      <c r="C460" s="2">
        <v>13203</v>
      </c>
      <c r="D460" s="2">
        <v>1211457</v>
      </c>
      <c r="E460" s="2">
        <v>964554.21099999989</v>
      </c>
      <c r="F460" s="3">
        <v>156117.80846153846</v>
      </c>
      <c r="G460" cm="1">
        <f t="array" ref="G460">INDEX(Лист2!C:C, MATCH(1, (Лист1!A462=Лист2!A:A) * (Лист1!B462=Лист2!B:B), 0))</f>
        <v>16</v>
      </c>
      <c r="H460" cm="1">
        <f t="array" ref="H460">INDEX(Лист2!D:D, MATCH(1, (Лист1!A460=Лист2!A:A) * (Лист1!B460=Лист2!B:B), 0))</f>
        <v>809</v>
      </c>
      <c r="I460" cm="1">
        <f t="array" ref="I460">INDEX(Лист2!E:E, MATCH(1, (Лист1!A460=Лист2!A:A) * (Лист1!B460=Лист2!B:B), 0))</f>
        <v>702</v>
      </c>
      <c r="J460" t="str">
        <f>Table26[[#This Row],[Дата]] &amp; _xlfn.SINGLE(Table26[Территория])</f>
        <v>43978Ростов-на-Дону</v>
      </c>
      <c r="K460">
        <f t="shared" si="28"/>
        <v>22</v>
      </c>
      <c r="L460">
        <f t="shared" si="31"/>
        <v>87.113219168196764</v>
      </c>
      <c r="M460">
        <f>Table26[[#This Row],[Товарооборот, руб]]-Table26[[#This Row],[Товарооборот в себестоимости]]</f>
        <v>246902.78900000011</v>
      </c>
      <c r="N460">
        <f t="shared" si="29"/>
        <v>25.597606250044159</v>
      </c>
      <c r="O460">
        <f t="shared" si="30"/>
        <v>1055339.1915384615</v>
      </c>
    </row>
    <row r="461" spans="1:15" x14ac:dyDescent="0.2">
      <c r="A461" s="15">
        <v>43973</v>
      </c>
      <c r="B461" s="4" t="s">
        <v>19</v>
      </c>
      <c r="C461" s="4">
        <v>15802.5</v>
      </c>
      <c r="D461" s="4">
        <v>1411909.5</v>
      </c>
      <c r="E461" s="4">
        <v>1158841.584</v>
      </c>
      <c r="F461" s="5">
        <v>186035.59738461539</v>
      </c>
      <c r="G461" cm="1">
        <f t="array" ref="G461">INDEX(Лист2!C:C, MATCH(1, (Лист1!A463=Лист2!A:A) * (Лист1!B463=Лист2!B:B), 0))</f>
        <v>15</v>
      </c>
      <c r="H461" cm="1">
        <f t="array" ref="H461">INDEX(Лист2!D:D, MATCH(1, (Лист1!A461=Лист2!A:A) * (Лист1!B461=Лист2!B:B), 0))</f>
        <v>903</v>
      </c>
      <c r="I461" cm="1">
        <f t="array" ref="I461">INDEX(Лист2!E:E, MATCH(1, (Лист1!A461=Лист2!A:A) * (Лист1!B461=Лист2!B:B), 0))</f>
        <v>792</v>
      </c>
      <c r="J461" t="str">
        <f>Table26[[#This Row],[Дата]] &amp; _xlfn.SINGLE(Table26[Территория])</f>
        <v>43973Ростов-на-Дону</v>
      </c>
      <c r="K461">
        <f t="shared" si="28"/>
        <v>21</v>
      </c>
      <c r="L461">
        <f t="shared" si="31"/>
        <v>86.823829899535681</v>
      </c>
      <c r="M461">
        <f>Table26[[#This Row],[Товарооборот, руб]]-Table26[[#This Row],[Товарооборот в себестоимости]]</f>
        <v>253067.91599999997</v>
      </c>
      <c r="N461">
        <f t="shared" si="29"/>
        <v>21.838007842839023</v>
      </c>
      <c r="O461">
        <f t="shared" si="30"/>
        <v>1225873.9026153847</v>
      </c>
    </row>
    <row r="462" spans="1:15" x14ac:dyDescent="0.2">
      <c r="A462" s="14">
        <v>43983</v>
      </c>
      <c r="B462" s="2" t="s">
        <v>19</v>
      </c>
      <c r="C462" s="2">
        <v>16476</v>
      </c>
      <c r="D462" s="2">
        <v>1565632.5</v>
      </c>
      <c r="E462" s="2">
        <v>1234060.9909999999</v>
      </c>
      <c r="F462" s="3">
        <v>194827.87672307692</v>
      </c>
      <c r="G462" cm="1">
        <f t="array" ref="G462">INDEX(Лист2!C:C, MATCH(1, (Лист1!A464=Лист2!A:A) * (Лист1!B464=Лист2!B:B), 0))</f>
        <v>17</v>
      </c>
      <c r="H462" cm="1">
        <f t="array" ref="H462">INDEX(Лист2!D:D, MATCH(1, (Лист1!A462=Лист2!A:A) * (Лист1!B462=Лист2!B:B), 0))</f>
        <v>1019</v>
      </c>
      <c r="I462" cm="1">
        <f t="array" ref="I462">INDEX(Лист2!E:E, MATCH(1, (Лист1!A462=Лист2!A:A) * (Лист1!B462=Лист2!B:B), 0))</f>
        <v>895</v>
      </c>
      <c r="J462" t="str">
        <f>Table26[[#This Row],[Дата]] &amp; _xlfn.SINGLE(Table26[Территория])</f>
        <v>43983Ростов-на-Дону</v>
      </c>
      <c r="K462">
        <f t="shared" si="28"/>
        <v>23</v>
      </c>
      <c r="L462">
        <f t="shared" si="31"/>
        <v>87.555963693709927</v>
      </c>
      <c r="M462">
        <f>Table26[[#This Row],[Товарооборот, руб]]-Table26[[#This Row],[Товарооборот в себестоимости]]</f>
        <v>331571.50900000008</v>
      </c>
      <c r="N462">
        <f t="shared" si="29"/>
        <v>26.868324290140382</v>
      </c>
      <c r="O462">
        <f t="shared" si="30"/>
        <v>1370804.6232769231</v>
      </c>
    </row>
    <row r="463" spans="1:15" x14ac:dyDescent="0.2">
      <c r="A463" s="15">
        <v>43962</v>
      </c>
      <c r="B463" s="4" t="s">
        <v>19</v>
      </c>
      <c r="C463" s="4">
        <v>12654</v>
      </c>
      <c r="D463" s="4">
        <v>1081158</v>
      </c>
      <c r="E463" s="4">
        <v>927698.82299999986</v>
      </c>
      <c r="F463" s="5">
        <v>197299.08136923076</v>
      </c>
      <c r="G463" cm="1">
        <f t="array" ref="G463">INDEX(Лист2!C:C, MATCH(1, (Лист1!A465=Лист2!A:A) * (Лист1!B465=Лист2!B:B), 0))</f>
        <v>15</v>
      </c>
      <c r="H463" cm="1">
        <f t="array" ref="H463">INDEX(Лист2!D:D, MATCH(1, (Лист1!A463=Лист2!A:A) * (Лист1!B463=Лист2!B:B), 0))</f>
        <v>684</v>
      </c>
      <c r="I463" cm="1">
        <f t="array" ref="I463">INDEX(Лист2!E:E, MATCH(1, (Лист1!A463=Лист2!A:A) * (Лист1!B463=Лист2!B:B), 0))</f>
        <v>585</v>
      </c>
      <c r="J463" t="str">
        <f>Table26[[#This Row],[Дата]] &amp; _xlfn.SINGLE(Table26[Территория])</f>
        <v>43962Ростов-на-Дону</v>
      </c>
      <c r="K463">
        <f t="shared" si="28"/>
        <v>20</v>
      </c>
      <c r="L463">
        <f t="shared" si="31"/>
        <v>81.751133380206156</v>
      </c>
      <c r="M463">
        <f>Table26[[#This Row],[Товарооборот, руб]]-Table26[[#This Row],[Товарооборот в себестоимости]]</f>
        <v>153459.17700000014</v>
      </c>
      <c r="N463">
        <f t="shared" si="29"/>
        <v>16.541917828864179</v>
      </c>
      <c r="O463">
        <f t="shared" si="30"/>
        <v>883858.91863076924</v>
      </c>
    </row>
    <row r="464" spans="1:15" x14ac:dyDescent="0.2">
      <c r="A464" s="14">
        <v>43980</v>
      </c>
      <c r="B464" s="2" t="s">
        <v>18</v>
      </c>
      <c r="C464" s="2">
        <v>19647</v>
      </c>
      <c r="D464" s="2">
        <v>1764669</v>
      </c>
      <c r="E464" s="2">
        <v>1409485.402</v>
      </c>
      <c r="F464" s="3">
        <v>182377.32307692306</v>
      </c>
      <c r="G464" cm="1">
        <f t="array" ref="G464">INDEX(Лист2!C:C, MATCH(1, (Лист1!A466=Лист2!A:A) * (Лист1!B466=Лист2!B:B), 0))</f>
        <v>15</v>
      </c>
      <c r="H464" cm="1">
        <f t="array" ref="H464">INDEX(Лист2!D:D, MATCH(1, (Лист1!A464=Лист2!A:A) * (Лист1!B464=Лист2!B:B), 0))</f>
        <v>1296</v>
      </c>
      <c r="I464" cm="1">
        <f t="array" ref="I464">INDEX(Лист2!E:E, MATCH(1, (Лист1!A464=Лист2!A:A) * (Лист1!B464=Лист2!B:B), 0))</f>
        <v>1153</v>
      </c>
      <c r="J464" t="str">
        <f>Table26[[#This Row],[Дата]] &amp; _xlfn.SINGLE(Table26[Территория])</f>
        <v>43980Пермь</v>
      </c>
      <c r="K464">
        <f t="shared" si="28"/>
        <v>22</v>
      </c>
      <c r="L464">
        <f t="shared" si="31"/>
        <v>89.665069025583648</v>
      </c>
      <c r="M464">
        <f>Table26[[#This Row],[Товарооборот, руб]]-Table26[[#This Row],[Товарооборот в себестоимости]]</f>
        <v>355183.598</v>
      </c>
      <c r="N464">
        <f t="shared" si="29"/>
        <v>25.199522995840152</v>
      </c>
      <c r="O464">
        <f t="shared" si="30"/>
        <v>1582291.6769230769</v>
      </c>
    </row>
    <row r="465" spans="1:15" x14ac:dyDescent="0.2">
      <c r="A465" s="15">
        <v>43969</v>
      </c>
      <c r="B465" s="4" t="s">
        <v>19</v>
      </c>
      <c r="C465" s="4">
        <v>12450</v>
      </c>
      <c r="D465" s="4">
        <v>1115146.5</v>
      </c>
      <c r="E465" s="4">
        <v>897555.51099999994</v>
      </c>
      <c r="F465" s="5">
        <v>150809.61403846153</v>
      </c>
      <c r="G465" cm="1">
        <f t="array" ref="G465">INDEX(Лист2!C:C, MATCH(1, (Лист1!A467=Лист2!A:A) * (Лист1!B467=Лист2!B:B), 0))</f>
        <v>15</v>
      </c>
      <c r="H465" cm="1">
        <f t="array" ref="H465">INDEX(Лист2!D:D, MATCH(1, (Лист1!A465=Лист2!A:A) * (Лист1!B465=Лист2!B:B), 0))</f>
        <v>729</v>
      </c>
      <c r="I465" cm="1">
        <f t="array" ref="I465">INDEX(Лист2!E:E, MATCH(1, (Лист1!A465=Лист2!A:A) * (Лист1!B465=Лист2!B:B), 0))</f>
        <v>636</v>
      </c>
      <c r="J465" t="str">
        <f>Table26[[#This Row],[Дата]] &amp; _xlfn.SINGLE(Table26[Территория])</f>
        <v>43969Ростов-на-Дону</v>
      </c>
      <c r="K465">
        <f t="shared" si="28"/>
        <v>21</v>
      </c>
      <c r="L465">
        <f t="shared" si="31"/>
        <v>86.476250964473138</v>
      </c>
      <c r="M465">
        <f>Table26[[#This Row],[Товарооборот, руб]]-Table26[[#This Row],[Товарооборот в себестоимости]]</f>
        <v>217590.98900000006</v>
      </c>
      <c r="N465">
        <f t="shared" si="29"/>
        <v>24.242621913999933</v>
      </c>
      <c r="O465">
        <f t="shared" si="30"/>
        <v>964336.88596153841</v>
      </c>
    </row>
    <row r="466" spans="1:15" x14ac:dyDescent="0.2">
      <c r="A466" s="14">
        <v>43965</v>
      </c>
      <c r="B466" s="2" t="s">
        <v>19</v>
      </c>
      <c r="C466" s="2">
        <v>11161.5</v>
      </c>
      <c r="D466" s="2">
        <v>963502.5</v>
      </c>
      <c r="E466" s="2">
        <v>812962.67800000007</v>
      </c>
      <c r="F466" s="3">
        <v>193118.32307692309</v>
      </c>
      <c r="G466" cm="1">
        <f t="array" ref="G466">INDEX(Лист2!C:C, MATCH(1, (Лист1!A468=Лист2!A:A) * (Лист1!B468=Лист2!B:B), 0))</f>
        <v>20</v>
      </c>
      <c r="H466" cm="1">
        <f t="array" ref="H466">INDEX(Лист2!D:D, MATCH(1, (Лист1!A466=Лист2!A:A) * (Лист1!B466=Лист2!B:B), 0))</f>
        <v>638</v>
      </c>
      <c r="I466" cm="1">
        <f t="array" ref="I466">INDEX(Лист2!E:E, MATCH(1, (Лист1!A466=Лист2!A:A) * (Лист1!B466=Лист2!B:B), 0))</f>
        <v>548</v>
      </c>
      <c r="J466" t="str">
        <f>Table26[[#This Row],[Дата]] &amp; _xlfn.SINGLE(Table26[Территория])</f>
        <v>43965Ростов-на-Дону</v>
      </c>
      <c r="K466">
        <f t="shared" si="28"/>
        <v>20</v>
      </c>
      <c r="L466">
        <f t="shared" si="31"/>
        <v>79.956634977395169</v>
      </c>
      <c r="M466">
        <f>Table26[[#This Row],[Товарооборот, руб]]-Table26[[#This Row],[Товарооборот в себестоимости]]</f>
        <v>150539.82199999993</v>
      </c>
      <c r="N466">
        <f t="shared" si="29"/>
        <v>18.517433342739494</v>
      </c>
      <c r="O466">
        <f t="shared" si="30"/>
        <v>770384.17692307686</v>
      </c>
    </row>
    <row r="467" spans="1:15" x14ac:dyDescent="0.2">
      <c r="A467" s="15">
        <v>43966</v>
      </c>
      <c r="B467" s="4" t="s">
        <v>19</v>
      </c>
      <c r="C467" s="4">
        <v>12229.5</v>
      </c>
      <c r="D467" s="4">
        <v>1122730.5</v>
      </c>
      <c r="E467" s="4">
        <v>921566.44700000004</v>
      </c>
      <c r="F467" s="5">
        <v>147588</v>
      </c>
      <c r="G467" cm="1">
        <f t="array" ref="G467">INDEX(Лист2!C:C, MATCH(1, (Лист1!A469=Лист2!A:A) * (Лист1!B469=Лист2!B:B), 0))</f>
        <v>19</v>
      </c>
      <c r="H467" cm="1">
        <f t="array" ref="H467">INDEX(Лист2!D:D, MATCH(1, (Лист1!A467=Лист2!A:A) * (Лист1!B467=Лист2!B:B), 0))</f>
        <v>688</v>
      </c>
      <c r="I467" cm="1">
        <f t="array" ref="I467">INDEX(Лист2!E:E, MATCH(1, (Лист1!A467=Лист2!A:A) * (Лист1!B467=Лист2!B:B), 0))</f>
        <v>598</v>
      </c>
      <c r="J467" t="str">
        <f>Table26[[#This Row],[Дата]] &amp; _xlfn.SINGLE(Table26[Территория])</f>
        <v>43966Ростов-на-Дону</v>
      </c>
      <c r="K467">
        <f t="shared" si="28"/>
        <v>20</v>
      </c>
      <c r="L467">
        <f t="shared" si="31"/>
        <v>86.854547907979693</v>
      </c>
      <c r="M467">
        <f>Table26[[#This Row],[Товарооборот, руб]]-Table26[[#This Row],[Товарооборот в себестоимости]]</f>
        <v>201164.05299999996</v>
      </c>
      <c r="N467">
        <f t="shared" si="29"/>
        <v>21.828491440292201</v>
      </c>
      <c r="O467">
        <f t="shared" si="30"/>
        <v>975142.5</v>
      </c>
    </row>
    <row r="468" spans="1:15" x14ac:dyDescent="0.2">
      <c r="A468" s="14">
        <v>43978</v>
      </c>
      <c r="B468" s="2" t="s">
        <v>20</v>
      </c>
      <c r="C468" s="2">
        <v>28050</v>
      </c>
      <c r="D468" s="2">
        <v>2458555.5</v>
      </c>
      <c r="E468" s="2">
        <v>1979227.4479999999</v>
      </c>
      <c r="F468" s="3">
        <v>122940.53466153846</v>
      </c>
      <c r="G468" cm="1">
        <f t="array" ref="G468">INDEX(Лист2!C:C, MATCH(1, (Лист1!A470=Лист2!A:A) * (Лист1!B470=Лист2!B:B), 0))</f>
        <v>21</v>
      </c>
      <c r="H468" cm="1">
        <f t="array" ref="H468">INDEX(Лист2!D:D, MATCH(1, (Лист1!A468=Лист2!A:A) * (Лист1!B468=Лист2!B:B), 0))</f>
        <v>1873</v>
      </c>
      <c r="I468" cm="1">
        <f t="array" ref="I468">INDEX(Лист2!E:E, MATCH(1, (Лист1!A468=Лист2!A:A) * (Лист1!B468=Лист2!B:B), 0))</f>
        <v>1715</v>
      </c>
      <c r="J468" t="str">
        <f>Table26[[#This Row],[Дата]] &amp; _xlfn.SINGLE(Table26[Территория])</f>
        <v>43978Краснодар</v>
      </c>
      <c r="K468">
        <f t="shared" si="28"/>
        <v>22</v>
      </c>
      <c r="L468">
        <f t="shared" si="31"/>
        <v>94.9994810098231</v>
      </c>
      <c r="M468">
        <f>Table26[[#This Row],[Товарооборот, руб]]-Table26[[#This Row],[Товарооборот в себестоимости]]</f>
        <v>479328.05200000014</v>
      </c>
      <c r="N468">
        <f t="shared" si="29"/>
        <v>24.217936775500913</v>
      </c>
      <c r="O468">
        <f t="shared" si="30"/>
        <v>2335614.9653384616</v>
      </c>
    </row>
    <row r="469" spans="1:15" x14ac:dyDescent="0.2">
      <c r="A469" s="15">
        <v>43973</v>
      </c>
      <c r="B469" s="4" t="s">
        <v>20</v>
      </c>
      <c r="C469" s="4">
        <v>30781.5</v>
      </c>
      <c r="D469" s="4">
        <v>2540715</v>
      </c>
      <c r="E469" s="4">
        <v>2108065.5690000001</v>
      </c>
      <c r="F469" s="5">
        <v>90381.169230769228</v>
      </c>
      <c r="G469" cm="1">
        <f t="array" ref="G469">INDEX(Лист2!C:C, MATCH(1, (Лист1!A471=Лист2!A:A) * (Лист1!B471=Лист2!B:B), 0))</f>
        <v>19</v>
      </c>
      <c r="H469" cm="1">
        <f t="array" ref="H469">INDEX(Лист2!D:D, MATCH(1, (Лист1!A469=Лист2!A:A) * (Лист1!B469=Лист2!B:B), 0))</f>
        <v>1859</v>
      </c>
      <c r="I469" cm="1">
        <f t="array" ref="I469">INDEX(Лист2!E:E, MATCH(1, (Лист1!A469=Лист2!A:A) * (Лист1!B469=Лист2!B:B), 0))</f>
        <v>1697</v>
      </c>
      <c r="J469" t="str">
        <f>Table26[[#This Row],[Дата]] &amp; _xlfn.SINGLE(Table26[Территория])</f>
        <v>43973Краснодар</v>
      </c>
      <c r="K469">
        <f t="shared" si="28"/>
        <v>21</v>
      </c>
      <c r="L469">
        <f t="shared" si="31"/>
        <v>96.442687620186859</v>
      </c>
      <c r="M469">
        <f>Table26[[#This Row],[Товарооборот, руб]]-Table26[[#This Row],[Товарооборот в себестоимости]]</f>
        <v>432649.43099999987</v>
      </c>
      <c r="N469">
        <f t="shared" si="29"/>
        <v>20.523528174943586</v>
      </c>
      <c r="O469">
        <f t="shared" si="30"/>
        <v>2450333.8307692306</v>
      </c>
    </row>
    <row r="470" spans="1:15" x14ac:dyDescent="0.2">
      <c r="A470" s="14">
        <v>43983</v>
      </c>
      <c r="B470" s="2" t="s">
        <v>20</v>
      </c>
      <c r="C470" s="2">
        <v>27960</v>
      </c>
      <c r="D470" s="2">
        <v>2538967.5</v>
      </c>
      <c r="E470" s="2">
        <v>1983277.5959999997</v>
      </c>
      <c r="F470" s="3">
        <v>134168.53587692307</v>
      </c>
      <c r="G470" cm="1">
        <f t="array" ref="G470">INDEX(Лист2!C:C, MATCH(1, (Лист1!A472=Лист2!A:A) * (Лист1!B472=Лист2!B:B), 0))</f>
        <v>16</v>
      </c>
      <c r="H470" cm="1">
        <f t="array" ref="H470">INDEX(Лист2!D:D, MATCH(1, (Лист1!A470=Лист2!A:A) * (Лист1!B470=Лист2!B:B), 0))</f>
        <v>1879</v>
      </c>
      <c r="I470" cm="1">
        <f t="array" ref="I470">INDEX(Лист2!E:E, MATCH(1, (Лист1!A470=Лист2!A:A) * (Лист1!B470=Лист2!B:B), 0))</f>
        <v>1720</v>
      </c>
      <c r="J470" t="str">
        <f>Table26[[#This Row],[Дата]] &amp; _xlfn.SINGLE(Table26[Территория])</f>
        <v>43983Краснодар</v>
      </c>
      <c r="K470">
        <f t="shared" si="28"/>
        <v>23</v>
      </c>
      <c r="L470">
        <f t="shared" si="31"/>
        <v>94.715626100888514</v>
      </c>
      <c r="M470">
        <f>Table26[[#This Row],[Товарооборот, руб]]-Table26[[#This Row],[Товарооборот в себестоимости]]</f>
        <v>555689.90400000033</v>
      </c>
      <c r="N470">
        <f t="shared" si="29"/>
        <v>28.018765760312682</v>
      </c>
      <c r="O470">
        <f t="shared" si="30"/>
        <v>2404798.9641230768</v>
      </c>
    </row>
    <row r="471" spans="1:15" x14ac:dyDescent="0.2">
      <c r="A471" s="15">
        <v>43962</v>
      </c>
      <c r="B471" s="4" t="s">
        <v>20</v>
      </c>
      <c r="C471" s="4">
        <v>23629.5</v>
      </c>
      <c r="D471" s="4">
        <v>2164365</v>
      </c>
      <c r="E471" s="4">
        <v>1678039.8589999999</v>
      </c>
      <c r="F471" s="5">
        <v>151098.71538461538</v>
      </c>
      <c r="G471" cm="1">
        <f t="array" ref="G471">INDEX(Лист2!C:C, MATCH(1, (Лист1!A473=Лист2!A:A) * (Лист1!B473=Лист2!B:B), 0))</f>
        <v>19</v>
      </c>
      <c r="H471" cm="1">
        <f t="array" ref="H471">INDEX(Лист2!D:D, MATCH(1, (Лист1!A471=Лист2!A:A) * (Лист1!B471=Лист2!B:B), 0))</f>
        <v>1527</v>
      </c>
      <c r="I471" cm="1">
        <f t="array" ref="I471">INDEX(Лист2!E:E, MATCH(1, (Лист1!A471=Лист2!A:A) * (Лист1!B471=Лист2!B:B), 0))</f>
        <v>1389</v>
      </c>
      <c r="J471" t="str">
        <f>Table26[[#This Row],[Дата]] &amp; _xlfn.SINGLE(Table26[Территория])</f>
        <v>43962Краснодар</v>
      </c>
      <c r="K471">
        <f t="shared" si="28"/>
        <v>20</v>
      </c>
      <c r="L471">
        <f t="shared" si="31"/>
        <v>93.018796950393508</v>
      </c>
      <c r="M471">
        <f>Table26[[#This Row],[Товарооборот, руб]]-Table26[[#This Row],[Товарооборот в себестоимости]]</f>
        <v>486325.14100000006</v>
      </c>
      <c r="N471">
        <f t="shared" si="29"/>
        <v>28.981739521361398</v>
      </c>
      <c r="O471">
        <f t="shared" si="30"/>
        <v>2013266.2846153846</v>
      </c>
    </row>
    <row r="472" spans="1:15" x14ac:dyDescent="0.2">
      <c r="A472" s="14">
        <v>43980</v>
      </c>
      <c r="B472" s="2" t="s">
        <v>19</v>
      </c>
      <c r="C472" s="2">
        <v>17052</v>
      </c>
      <c r="D472" s="2">
        <v>1549020</v>
      </c>
      <c r="E472" s="2">
        <v>1246591.997</v>
      </c>
      <c r="F472" s="3">
        <v>104864.4846153846</v>
      </c>
      <c r="G472" cm="1">
        <f t="array" ref="G472">INDEX(Лист2!C:C, MATCH(1, (Лист1!A474=Лист2!A:A) * (Лист1!B474=Лист2!B:B), 0))</f>
        <v>19</v>
      </c>
      <c r="H472" cm="1">
        <f t="array" ref="H472">INDEX(Лист2!D:D, MATCH(1, (Лист1!A472=Лист2!A:A) * (Лист1!B472=Лист2!B:B), 0))</f>
        <v>981</v>
      </c>
      <c r="I472" cm="1">
        <f t="array" ref="I472">INDEX(Лист2!E:E, MATCH(1, (Лист1!A472=Лист2!A:A) * (Лист1!B472=Лист2!B:B), 0))</f>
        <v>859</v>
      </c>
      <c r="J472" t="str">
        <f>Table26[[#This Row],[Дата]] &amp; _xlfn.SINGLE(Table26[Территория])</f>
        <v>43980Ростов-на-Дону</v>
      </c>
      <c r="K472">
        <f t="shared" si="28"/>
        <v>22</v>
      </c>
      <c r="L472">
        <f t="shared" si="31"/>
        <v>93.23026916273615</v>
      </c>
      <c r="M472">
        <f>Table26[[#This Row],[Товарооборот, руб]]-Table26[[#This Row],[Товарооборот в себестоимости]]</f>
        <v>302428.00300000003</v>
      </c>
      <c r="N472">
        <f t="shared" si="29"/>
        <v>24.2603838086408</v>
      </c>
      <c r="O472">
        <f t="shared" si="30"/>
        <v>1444155.5153846154</v>
      </c>
    </row>
    <row r="473" spans="1:15" x14ac:dyDescent="0.2">
      <c r="A473" s="15">
        <v>43969</v>
      </c>
      <c r="B473" s="4" t="s">
        <v>20</v>
      </c>
      <c r="C473" s="4">
        <v>27181.5</v>
      </c>
      <c r="D473" s="4">
        <v>2324490</v>
      </c>
      <c r="E473" s="4">
        <v>1796459.4790000001</v>
      </c>
      <c r="F473" s="5">
        <v>129793.76153846155</v>
      </c>
      <c r="G473" cm="1">
        <f t="array" ref="G473">INDEX(Лист2!C:C, MATCH(1, (Лист1!A475=Лист2!A:A) * (Лист1!B475=Лист2!B:B), 0))</f>
        <v>19</v>
      </c>
      <c r="H473" cm="1">
        <f t="array" ref="H473">INDEX(Лист2!D:D, MATCH(1, (Лист1!A473=Лист2!A:A) * (Лист1!B473=Лист2!B:B), 0))</f>
        <v>1741</v>
      </c>
      <c r="I473" cm="1">
        <f t="array" ref="I473">INDEX(Лист2!E:E, MATCH(1, (Лист1!A473=Лист2!A:A) * (Лист1!B473=Лист2!B:B), 0))</f>
        <v>1597</v>
      </c>
      <c r="J473" t="str">
        <f>Table26[[#This Row],[Дата]] &amp; _xlfn.SINGLE(Table26[Территория])</f>
        <v>43969Краснодар</v>
      </c>
      <c r="K473">
        <f t="shared" si="28"/>
        <v>21</v>
      </c>
      <c r="L473">
        <f t="shared" si="31"/>
        <v>94.416247798938173</v>
      </c>
      <c r="M473">
        <f>Table26[[#This Row],[Товарооборот, руб]]-Table26[[#This Row],[Товарооборот в себестоимости]]</f>
        <v>528030.52099999995</v>
      </c>
      <c r="N473">
        <f t="shared" si="29"/>
        <v>29.392843377348449</v>
      </c>
      <c r="O473">
        <f t="shared" si="30"/>
        <v>2194696.2384615382</v>
      </c>
    </row>
    <row r="474" spans="1:15" x14ac:dyDescent="0.2">
      <c r="A474" s="14">
        <v>43965</v>
      </c>
      <c r="B474" s="2" t="s">
        <v>20</v>
      </c>
      <c r="C474" s="2">
        <v>25656</v>
      </c>
      <c r="D474" s="2">
        <v>2225341.5</v>
      </c>
      <c r="E474" s="2">
        <v>1766450.28</v>
      </c>
      <c r="F474" s="3">
        <v>91828.489107692309</v>
      </c>
      <c r="G474" cm="1">
        <f t="array" ref="G474">INDEX(Лист2!C:C, MATCH(1, (Лист1!A476=Лист2!A:A) * (Лист1!B476=Лист2!B:B), 0))</f>
        <v>20</v>
      </c>
      <c r="H474" cm="1">
        <f t="array" ref="H474">INDEX(Лист2!D:D, MATCH(1, (Лист1!A474=Лист2!A:A) * (Лист1!B474=Лист2!B:B), 0))</f>
        <v>1635</v>
      </c>
      <c r="I474" cm="1">
        <f t="array" ref="I474">INDEX(Лист2!E:E, MATCH(1, (Лист1!A474=Лист2!A:A) * (Лист1!B474=Лист2!B:B), 0))</f>
        <v>1487</v>
      </c>
      <c r="J474" t="str">
        <f>Table26[[#This Row],[Дата]] &amp; _xlfn.SINGLE(Table26[Территория])</f>
        <v>43965Краснодар</v>
      </c>
      <c r="K474">
        <f t="shared" si="28"/>
        <v>20</v>
      </c>
      <c r="L474">
        <f t="shared" si="31"/>
        <v>95.873510240666775</v>
      </c>
      <c r="M474">
        <f>Table26[[#This Row],[Товарооборот, руб]]-Table26[[#This Row],[Товарооборот в себестоимости]]</f>
        <v>458891.22</v>
      </c>
      <c r="N474">
        <f t="shared" si="29"/>
        <v>25.978156600026125</v>
      </c>
      <c r="O474">
        <f t="shared" si="30"/>
        <v>2133513.0108923079</v>
      </c>
    </row>
    <row r="475" spans="1:15" x14ac:dyDescent="0.2">
      <c r="A475" s="15">
        <v>43966</v>
      </c>
      <c r="B475" s="4" t="s">
        <v>20</v>
      </c>
      <c r="C475" s="4">
        <v>29283</v>
      </c>
      <c r="D475" s="4">
        <v>2477487</v>
      </c>
      <c r="E475" s="4">
        <v>2005719.3469999998</v>
      </c>
      <c r="F475" s="5">
        <v>77264.32873846154</v>
      </c>
      <c r="G475" cm="1">
        <f t="array" ref="G475">INDEX(Лист2!C:C, MATCH(1, (Лист1!A477=Лист2!A:A) * (Лист1!B477=Лист2!B:B), 0))</f>
        <v>59</v>
      </c>
      <c r="H475" cm="1">
        <f t="array" ref="H475">INDEX(Лист2!D:D, MATCH(1, (Лист1!A475=Лист2!A:A) * (Лист1!B475=Лист2!B:B), 0))</f>
        <v>1780</v>
      </c>
      <c r="I475" cm="1">
        <f t="array" ref="I475">INDEX(Лист2!E:E, MATCH(1, (Лист1!A475=Лист2!A:A) * (Лист1!B475=Лист2!B:B), 0))</f>
        <v>1615</v>
      </c>
      <c r="J475" t="str">
        <f>Table26[[#This Row],[Дата]] &amp; _xlfn.SINGLE(Table26[Территория])</f>
        <v>43966Краснодар</v>
      </c>
      <c r="K475">
        <f t="shared" si="28"/>
        <v>20</v>
      </c>
      <c r="L475">
        <f t="shared" si="31"/>
        <v>96.881342717904801</v>
      </c>
      <c r="M475">
        <f>Table26[[#This Row],[Товарооборот, руб]]-Table26[[#This Row],[Товарооборот в себестоимости]]</f>
        <v>471767.65300000017</v>
      </c>
      <c r="N475">
        <f t="shared" si="29"/>
        <v>23.52111992665543</v>
      </c>
      <c r="O475">
        <f t="shared" si="30"/>
        <v>2400222.6712615383</v>
      </c>
    </row>
    <row r="476" spans="1:15" x14ac:dyDescent="0.2">
      <c r="A476" s="14">
        <v>43980</v>
      </c>
      <c r="B476" s="2" t="s">
        <v>20</v>
      </c>
      <c r="C476" s="2">
        <v>32782.5</v>
      </c>
      <c r="D476" s="2">
        <v>2854741.5</v>
      </c>
      <c r="E476" s="2">
        <v>2293738.9569999999</v>
      </c>
      <c r="F476" s="3">
        <v>58400.799200000001</v>
      </c>
      <c r="G476" cm="1">
        <f t="array" ref="G476">INDEX(Лист2!C:C, MATCH(1, (Лист1!A478=Лист2!A:A) * (Лист1!B478=Лист2!B:B), 0))</f>
        <v>60</v>
      </c>
      <c r="H476" cm="1">
        <f t="array" ref="H476">INDEX(Лист2!D:D, MATCH(1, (Лист1!A476=Лист2!A:A) * (Лист1!B476=Лист2!B:B), 0))</f>
        <v>2064</v>
      </c>
      <c r="I476" cm="1">
        <f t="array" ref="I476">INDEX(Лист2!E:E, MATCH(1, (Лист1!A476=Лист2!A:A) * (Лист1!B476=Лист2!B:B), 0))</f>
        <v>1896</v>
      </c>
      <c r="J476" t="str">
        <f>Table26[[#This Row],[Дата]] &amp; _xlfn.SINGLE(Table26[Территория])</f>
        <v>43980Краснодар</v>
      </c>
      <c r="K476">
        <f t="shared" si="28"/>
        <v>22</v>
      </c>
      <c r="L476">
        <f t="shared" si="31"/>
        <v>97.954252628477917</v>
      </c>
      <c r="M476">
        <f>Table26[[#This Row],[Товарооборот, руб]]-Table26[[#This Row],[Товарооборот в себестоимости]]</f>
        <v>561002.54300000006</v>
      </c>
      <c r="N476">
        <f t="shared" si="29"/>
        <v>24.457994284307745</v>
      </c>
      <c r="O476">
        <f t="shared" si="30"/>
        <v>2796340.7008000002</v>
      </c>
    </row>
    <row r="477" spans="1:15" x14ac:dyDescent="0.2">
      <c r="A477" s="15">
        <v>43978</v>
      </c>
      <c r="B477" s="4" t="s">
        <v>21</v>
      </c>
      <c r="C477" s="4">
        <v>215592</v>
      </c>
      <c r="D477" s="4">
        <v>22342300.5</v>
      </c>
      <c r="E477" s="4">
        <v>16240834.603999998</v>
      </c>
      <c r="F477" s="5">
        <v>285591.72307692305</v>
      </c>
      <c r="G477" cm="1">
        <f t="array" ref="G477">INDEX(Лист2!C:C, MATCH(1, (Лист1!A479=Лист2!A:A) * (Лист1!B479=Лист2!B:B), 0))</f>
        <v>59</v>
      </c>
      <c r="H477" cm="1">
        <f t="array" ref="H477">INDEX(Лист2!D:D, MATCH(1, (Лист1!A477=Лист2!A:A) * (Лист1!B477=Лист2!B:B), 0))</f>
        <v>13942</v>
      </c>
      <c r="I477" cm="1">
        <f t="array" ref="I477">INDEX(Лист2!E:E, MATCH(1, (Лист1!A477=Лист2!A:A) * (Лист1!B477=Лист2!B:B), 0))</f>
        <v>12986</v>
      </c>
      <c r="J477" t="str">
        <f>Table26[[#This Row],[Дата]] &amp; _xlfn.SINGLE(Table26[Территория])</f>
        <v>43978Москва Запад</v>
      </c>
      <c r="K477">
        <f t="shared" si="28"/>
        <v>22</v>
      </c>
      <c r="L477">
        <f t="shared" si="31"/>
        <v>98.721744329430521</v>
      </c>
      <c r="M477">
        <f>Table26[[#This Row],[Товарооборот, руб]]-Table26[[#This Row],[Товарооборот в себестоимости]]</f>
        <v>6101465.8960000016</v>
      </c>
      <c r="N477">
        <f t="shared" si="29"/>
        <v>37.568672083497823</v>
      </c>
      <c r="O477">
        <f t="shared" si="30"/>
        <v>22056708.776923075</v>
      </c>
    </row>
    <row r="478" spans="1:15" x14ac:dyDescent="0.2">
      <c r="A478" s="14">
        <v>43973</v>
      </c>
      <c r="B478" s="2" t="s">
        <v>21</v>
      </c>
      <c r="C478" s="2">
        <v>228334.5</v>
      </c>
      <c r="D478" s="2">
        <v>22380772.5</v>
      </c>
      <c r="E478" s="2">
        <v>17031004.072999999</v>
      </c>
      <c r="F478" s="3">
        <v>275436.23846153845</v>
      </c>
      <c r="G478" cm="1">
        <f t="array" ref="G478">INDEX(Лист2!C:C, MATCH(1, (Лист1!A480=Лист2!A:A) * (Лист1!B480=Лист2!B:B), 0))</f>
        <v>60</v>
      </c>
      <c r="H478" cm="1">
        <f t="array" ref="H478">INDEX(Лист2!D:D, MATCH(1, (Лист1!A478=Лист2!A:A) * (Лист1!B478=Лист2!B:B), 0))</f>
        <v>14050</v>
      </c>
      <c r="I478" cm="1">
        <f t="array" ref="I478">INDEX(Лист2!E:E, MATCH(1, (Лист1!A478=Лист2!A:A) * (Лист1!B478=Лист2!B:B), 0))</f>
        <v>13027</v>
      </c>
      <c r="J478" t="str">
        <f>Table26[[#This Row],[Дата]] &amp; _xlfn.SINGLE(Table26[Территория])</f>
        <v>43973Москва Запад</v>
      </c>
      <c r="K478">
        <f t="shared" si="28"/>
        <v>21</v>
      </c>
      <c r="L478">
        <f t="shared" si="31"/>
        <v>98.769317553888996</v>
      </c>
      <c r="M478">
        <f>Table26[[#This Row],[Товарооборот, руб]]-Table26[[#This Row],[Товарооборот в себестоимости]]</f>
        <v>5349768.4270000011</v>
      </c>
      <c r="N478">
        <f t="shared" si="29"/>
        <v>31.411937922563382</v>
      </c>
      <c r="O478">
        <f t="shared" si="30"/>
        <v>22105336.261538461</v>
      </c>
    </row>
    <row r="479" spans="1:15" x14ac:dyDescent="0.2">
      <c r="A479" s="15">
        <v>43983</v>
      </c>
      <c r="B479" s="4" t="s">
        <v>21</v>
      </c>
      <c r="C479" s="4">
        <v>188776.5</v>
      </c>
      <c r="D479" s="4">
        <v>19465372.5</v>
      </c>
      <c r="E479" s="4">
        <v>14354207.141999999</v>
      </c>
      <c r="F479" s="5">
        <v>467483.70729230763</v>
      </c>
      <c r="G479" cm="1">
        <f t="array" ref="G479">INDEX(Лист2!C:C, MATCH(1, (Лист1!A481=Лист2!A:A) * (Лист1!B481=Лист2!B:B), 0))</f>
        <v>60</v>
      </c>
      <c r="H479" cm="1">
        <f t="array" ref="H479">INDEX(Лист2!D:D, MATCH(1, (Лист1!A479=Лист2!A:A) * (Лист1!B479=Лист2!B:B), 0))</f>
        <v>12299</v>
      </c>
      <c r="I479" cm="1">
        <f t="array" ref="I479">INDEX(Лист2!E:E, MATCH(1, (Лист1!A479=Лист2!A:A) * (Лист1!B479=Лист2!B:B), 0))</f>
        <v>11448</v>
      </c>
      <c r="J479" t="str">
        <f>Table26[[#This Row],[Дата]] &amp; _xlfn.SINGLE(Table26[Территория])</f>
        <v>43983Москва Запад</v>
      </c>
      <c r="K479">
        <f t="shared" si="28"/>
        <v>23</v>
      </c>
      <c r="L479">
        <f t="shared" si="31"/>
        <v>97.598382937227086</v>
      </c>
      <c r="M479">
        <f>Table26[[#This Row],[Товарооборот, руб]]-Table26[[#This Row],[Товарооборот в себестоимости]]</f>
        <v>5111165.3580000009</v>
      </c>
      <c r="N479">
        <f t="shared" si="29"/>
        <v>35.607437648331533</v>
      </c>
      <c r="O479">
        <f t="shared" si="30"/>
        <v>18997888.792707693</v>
      </c>
    </row>
    <row r="480" spans="1:15" x14ac:dyDescent="0.2">
      <c r="A480" s="14">
        <v>43962</v>
      </c>
      <c r="B480" s="2" t="s">
        <v>21</v>
      </c>
      <c r="C480" s="2">
        <v>175293</v>
      </c>
      <c r="D480" s="2">
        <v>17919144</v>
      </c>
      <c r="E480" s="2">
        <v>12903628.608999999</v>
      </c>
      <c r="F480" s="3">
        <v>355401.60769230768</v>
      </c>
      <c r="G480" cm="1">
        <f t="array" ref="G480">INDEX(Лист2!C:C, MATCH(1, (Лист1!A482=Лист2!A:A) * (Лист1!B482=Лист2!B:B), 0))</f>
        <v>60</v>
      </c>
      <c r="H480" cm="1">
        <f t="array" ref="H480">INDEX(Лист2!D:D, MATCH(1, (Лист1!A480=Лист2!A:A) * (Лист1!B480=Лист2!B:B), 0))</f>
        <v>11100</v>
      </c>
      <c r="I480" cm="1">
        <f t="array" ref="I480">INDEX(Лист2!E:E, MATCH(1, (Лист1!A480=Лист2!A:A) * (Лист1!B480=Лист2!B:B), 0))</f>
        <v>10407</v>
      </c>
      <c r="J480" t="str">
        <f>Table26[[#This Row],[Дата]] &amp; _xlfn.SINGLE(Table26[Территория])</f>
        <v>43962Москва Запад</v>
      </c>
      <c r="K480">
        <f t="shared" si="28"/>
        <v>20</v>
      </c>
      <c r="L480">
        <f t="shared" si="31"/>
        <v>98.016637358948017</v>
      </c>
      <c r="M480">
        <f>Table26[[#This Row],[Товарооборот, руб]]-Table26[[#This Row],[Товарооборот в себестоимости]]</f>
        <v>5015515.3910000008</v>
      </c>
      <c r="N480">
        <f t="shared" si="29"/>
        <v>38.869030898035831</v>
      </c>
      <c r="O480">
        <f t="shared" si="30"/>
        <v>17563742.392307691</v>
      </c>
    </row>
    <row r="481" spans="1:15" x14ac:dyDescent="0.2">
      <c r="A481" s="15">
        <v>43969</v>
      </c>
      <c r="B481" s="4" t="s">
        <v>21</v>
      </c>
      <c r="C481" s="4">
        <v>201999</v>
      </c>
      <c r="D481" s="4">
        <v>20422435.5</v>
      </c>
      <c r="E481" s="4">
        <v>14541626.939999998</v>
      </c>
      <c r="F481" s="5">
        <v>279597.86153846153</v>
      </c>
      <c r="G481" cm="1">
        <f t="array" ref="G481">INDEX(Лист2!C:C, MATCH(1, (Лист1!A483=Лист2!A:A) * (Лист1!B483=Лист2!B:B), 0))</f>
        <v>60</v>
      </c>
      <c r="H481" cm="1">
        <f t="array" ref="H481">INDEX(Лист2!D:D, MATCH(1, (Лист1!A481=Лист2!A:A) * (Лист1!B481=Лист2!B:B), 0))</f>
        <v>12460</v>
      </c>
      <c r="I481" cm="1">
        <f t="array" ref="I481">INDEX(Лист2!E:E, MATCH(1, (Лист1!A481=Лист2!A:A) * (Лист1!B481=Лист2!B:B), 0))</f>
        <v>11665</v>
      </c>
      <c r="J481" t="str">
        <f>Table26[[#This Row],[Дата]] &amp; _xlfn.SINGLE(Table26[Территория])</f>
        <v>43969Москва Запад</v>
      </c>
      <c r="K481">
        <f t="shared" si="28"/>
        <v>21</v>
      </c>
      <c r="L481">
        <f t="shared" si="31"/>
        <v>98.63092792464218</v>
      </c>
      <c r="M481">
        <f>Table26[[#This Row],[Товарооборот, руб]]-Table26[[#This Row],[Товарооборот в себестоимости]]</f>
        <v>5880808.5600000024</v>
      </c>
      <c r="N481">
        <f t="shared" si="29"/>
        <v>40.441200866070375</v>
      </c>
      <c r="O481">
        <f t="shared" si="30"/>
        <v>20142837.638461538</v>
      </c>
    </row>
    <row r="482" spans="1:15" x14ac:dyDescent="0.2">
      <c r="A482" s="14">
        <v>43965</v>
      </c>
      <c r="B482" s="2" t="s">
        <v>21</v>
      </c>
      <c r="C482" s="2">
        <v>197946</v>
      </c>
      <c r="D482" s="2">
        <v>19942435.5</v>
      </c>
      <c r="E482" s="2">
        <v>14561721.772999998</v>
      </c>
      <c r="F482" s="3">
        <v>363750.55692307692</v>
      </c>
      <c r="G482" cm="1">
        <f t="array" ref="G482">INDEX(Лист2!C:C, MATCH(1, (Лист1!A484=Лист2!A:A) * (Лист1!B484=Лист2!B:B), 0))</f>
        <v>54</v>
      </c>
      <c r="H482" cm="1">
        <f t="array" ref="H482">INDEX(Лист2!D:D, MATCH(1, (Лист1!A482=Лист2!A:A) * (Лист1!B482=Лист2!B:B), 0))</f>
        <v>11935</v>
      </c>
      <c r="I482" cm="1">
        <f t="array" ref="I482">INDEX(Лист2!E:E, MATCH(1, (Лист1!A482=Лист2!A:A) * (Лист1!B482=Лист2!B:B), 0))</f>
        <v>11178</v>
      </c>
      <c r="J482" t="str">
        <f>Table26[[#This Row],[Дата]] &amp; _xlfn.SINGLE(Table26[Территория])</f>
        <v>43965Москва Запад</v>
      </c>
      <c r="K482">
        <f t="shared" si="28"/>
        <v>20</v>
      </c>
      <c r="L482">
        <f t="shared" si="31"/>
        <v>98.17599732528619</v>
      </c>
      <c r="M482">
        <f>Table26[[#This Row],[Товарооборот, руб]]-Table26[[#This Row],[Товарооборот в себестоимости]]</f>
        <v>5380713.7270000018</v>
      </c>
      <c r="N482">
        <f t="shared" si="29"/>
        <v>36.951081821771893</v>
      </c>
      <c r="O482">
        <f t="shared" si="30"/>
        <v>19578684.943076923</v>
      </c>
    </row>
    <row r="483" spans="1:15" x14ac:dyDescent="0.2">
      <c r="A483" s="15">
        <v>43966</v>
      </c>
      <c r="B483" s="4" t="s">
        <v>21</v>
      </c>
      <c r="C483" s="4">
        <v>230896.5</v>
      </c>
      <c r="D483" s="4">
        <v>23085222</v>
      </c>
      <c r="E483" s="4">
        <v>17099721.813000001</v>
      </c>
      <c r="F483" s="5">
        <v>329754.63076923077</v>
      </c>
      <c r="G483" cm="1">
        <f t="array" ref="G483">INDEX(Лист2!C:C, MATCH(1, (Лист1!A485=Лист2!A:A) * (Лист1!B485=Лист2!B:B), 0))</f>
        <v>54</v>
      </c>
      <c r="H483" cm="1">
        <f t="array" ref="H483">INDEX(Лист2!D:D, MATCH(1, (Лист1!A483=Лист2!A:A) * (Лист1!B483=Лист2!B:B), 0))</f>
        <v>13544</v>
      </c>
      <c r="I483" cm="1">
        <f t="array" ref="I483">INDEX(Лист2!E:E, MATCH(1, (Лист1!A483=Лист2!A:A) * (Лист1!B483=Лист2!B:B), 0))</f>
        <v>12643</v>
      </c>
      <c r="J483" t="str">
        <f>Table26[[#This Row],[Дата]] &amp; _xlfn.SINGLE(Table26[Территория])</f>
        <v>43966Москва Запад</v>
      </c>
      <c r="K483">
        <f t="shared" si="28"/>
        <v>20</v>
      </c>
      <c r="L483">
        <f t="shared" si="31"/>
        <v>98.571576956161692</v>
      </c>
      <c r="M483">
        <f>Table26[[#This Row],[Товарооборот, руб]]-Table26[[#This Row],[Товарооборот в себестоимости]]</f>
        <v>5985500.186999999</v>
      </c>
      <c r="N483">
        <f t="shared" si="29"/>
        <v>35.003494515621561</v>
      </c>
      <c r="O483">
        <f t="shared" si="30"/>
        <v>22755467.36923077</v>
      </c>
    </row>
    <row r="484" spans="1:15" x14ac:dyDescent="0.2">
      <c r="A484" s="14">
        <v>43978</v>
      </c>
      <c r="B484" s="2" t="s">
        <v>22</v>
      </c>
      <c r="C484" s="2">
        <v>203532</v>
      </c>
      <c r="D484" s="2">
        <v>20953324.5</v>
      </c>
      <c r="E484" s="2">
        <v>15301120.521000002</v>
      </c>
      <c r="F484" s="3">
        <v>356339.00384615385</v>
      </c>
      <c r="G484" cm="1">
        <f t="array" ref="G484">INDEX(Лист2!C:C, MATCH(1, (Лист1!A486=Лист2!A:A) * (Лист1!B486=Лист2!B:B), 0))</f>
        <v>54</v>
      </c>
      <c r="H484" cm="1">
        <f t="array" ref="H484">INDEX(Лист2!D:D, MATCH(1, (Лист1!A484=Лист2!A:A) * (Лист1!B484=Лист2!B:B), 0))</f>
        <v>13091</v>
      </c>
      <c r="I484" cm="1">
        <f t="array" ref="I484">INDEX(Лист2!E:E, MATCH(1, (Лист1!A484=Лист2!A:A) * (Лист1!B484=Лист2!B:B), 0))</f>
        <v>12216</v>
      </c>
      <c r="J484" t="str">
        <f>Table26[[#This Row],[Дата]] &amp; _xlfn.SINGLE(Table26[Территория])</f>
        <v>43978Москва Восток</v>
      </c>
      <c r="K484">
        <f t="shared" si="28"/>
        <v>22</v>
      </c>
      <c r="L484">
        <f t="shared" si="31"/>
        <v>98.299367702503943</v>
      </c>
      <c r="M484">
        <f>Table26[[#This Row],[Товарооборот, руб]]-Table26[[#This Row],[Товарооборот в себестоимости]]</f>
        <v>5652203.9789999984</v>
      </c>
      <c r="N484">
        <f t="shared" si="29"/>
        <v>36.939804318531046</v>
      </c>
      <c r="O484">
        <f t="shared" si="30"/>
        <v>20596985.496153846</v>
      </c>
    </row>
    <row r="485" spans="1:15" x14ac:dyDescent="0.2">
      <c r="A485" s="15">
        <v>43973</v>
      </c>
      <c r="B485" s="4" t="s">
        <v>22</v>
      </c>
      <c r="C485" s="4">
        <v>214428</v>
      </c>
      <c r="D485" s="4">
        <v>20812585.5</v>
      </c>
      <c r="E485" s="4">
        <v>15857489.721000001</v>
      </c>
      <c r="F485" s="5">
        <v>256649.16153846151</v>
      </c>
      <c r="G485" cm="1">
        <f t="array" ref="G485">INDEX(Лист2!C:C, MATCH(1, (Лист1!A487=Лист2!A:A) * (Лист1!B487=Лист2!B:B), 0))</f>
        <v>54</v>
      </c>
      <c r="H485" cm="1">
        <f t="array" ref="H485">INDEX(Лист2!D:D, MATCH(1, (Лист1!A485=Лист2!A:A) * (Лист1!B485=Лист2!B:B), 0))</f>
        <v>13014</v>
      </c>
      <c r="I485" cm="1">
        <f t="array" ref="I485">INDEX(Лист2!E:E, MATCH(1, (Лист1!A485=Лист2!A:A) * (Лист1!B485=Лист2!B:B), 0))</f>
        <v>12095</v>
      </c>
      <c r="J485" t="str">
        <f>Table26[[#This Row],[Дата]] &amp; _xlfn.SINGLE(Table26[Территория])</f>
        <v>43973Москва Восток</v>
      </c>
      <c r="K485">
        <f t="shared" si="28"/>
        <v>21</v>
      </c>
      <c r="L485">
        <f t="shared" si="31"/>
        <v>98.766855941379973</v>
      </c>
      <c r="M485">
        <f>Table26[[#This Row],[Товарооборот, руб]]-Table26[[#This Row],[Товарооборот в себестоимости]]</f>
        <v>4955095.7789999992</v>
      </c>
      <c r="N485">
        <f t="shared" si="29"/>
        <v>31.247668238674553</v>
      </c>
      <c r="O485">
        <f t="shared" si="30"/>
        <v>20555936.338461537</v>
      </c>
    </row>
    <row r="486" spans="1:15" x14ac:dyDescent="0.2">
      <c r="A486" s="14">
        <v>43983</v>
      </c>
      <c r="B486" s="2" t="s">
        <v>22</v>
      </c>
      <c r="C486" s="2">
        <v>183228</v>
      </c>
      <c r="D486" s="2">
        <v>18914194.5</v>
      </c>
      <c r="E486" s="2">
        <v>13959979.012</v>
      </c>
      <c r="F486" s="3">
        <v>464232.54846153839</v>
      </c>
      <c r="G486" cm="1">
        <f t="array" ref="G486">INDEX(Лист2!C:C, MATCH(1, (Лист1!A488=Лист2!A:A) * (Лист1!B488=Лист2!B:B), 0))</f>
        <v>59</v>
      </c>
      <c r="H486" cm="1">
        <f t="array" ref="H486">INDEX(Лист2!D:D, MATCH(1, (Лист1!A486=Лист2!A:A) * (Лист1!B486=Лист2!B:B), 0))</f>
        <v>11864</v>
      </c>
      <c r="I486" cm="1">
        <f t="array" ref="I486">INDEX(Лист2!E:E, MATCH(1, (Лист1!A486=Лист2!A:A) * (Лист1!B486=Лист2!B:B), 0))</f>
        <v>11071</v>
      </c>
      <c r="J486" t="str">
        <f>Table26[[#This Row],[Дата]] &amp; _xlfn.SINGLE(Table26[Территория])</f>
        <v>43983Москва Восток</v>
      </c>
      <c r="K486">
        <f t="shared" si="28"/>
        <v>23</v>
      </c>
      <c r="L486">
        <f t="shared" si="31"/>
        <v>97.545586472310319</v>
      </c>
      <c r="M486">
        <f>Table26[[#This Row],[Товарооборот, руб]]-Table26[[#This Row],[Товарооборот в себестоимости]]</f>
        <v>4954215.4879999999</v>
      </c>
      <c r="N486">
        <f t="shared" si="29"/>
        <v>35.488702982585828</v>
      </c>
      <c r="O486">
        <f t="shared" si="30"/>
        <v>18449961.951538462</v>
      </c>
    </row>
    <row r="487" spans="1:15" x14ac:dyDescent="0.2">
      <c r="A487" s="15">
        <v>43962</v>
      </c>
      <c r="B487" s="4" t="s">
        <v>22</v>
      </c>
      <c r="C487" s="4">
        <v>166948.5</v>
      </c>
      <c r="D487" s="4">
        <v>16971231</v>
      </c>
      <c r="E487" s="4">
        <v>12200989.641000001</v>
      </c>
      <c r="F487" s="5">
        <v>416475.07692307688</v>
      </c>
      <c r="G487" cm="1">
        <f t="array" ref="G487">INDEX(Лист2!C:C, MATCH(1, (Лист1!A489=Лист2!A:A) * (Лист1!B489=Лист2!B:B), 0))</f>
        <v>54</v>
      </c>
      <c r="H487" cm="1">
        <f t="array" ref="H487">INDEX(Лист2!D:D, MATCH(1, (Лист1!A487=Лист2!A:A) * (Лист1!B487=Лист2!B:B), 0))</f>
        <v>10570</v>
      </c>
      <c r="I487" cm="1">
        <f t="array" ref="I487">INDEX(Лист2!E:E, MATCH(1, (Лист1!A487=Лист2!A:A) * (Лист1!B487=Лист2!B:B), 0))</f>
        <v>9926</v>
      </c>
      <c r="J487" t="str">
        <f>Table26[[#This Row],[Дата]] &amp; _xlfn.SINGLE(Table26[Территория])</f>
        <v>43962Москва Восток</v>
      </c>
      <c r="K487">
        <f t="shared" si="28"/>
        <v>20</v>
      </c>
      <c r="L487">
        <f t="shared" si="31"/>
        <v>97.545993705918704</v>
      </c>
      <c r="M487">
        <f>Table26[[#This Row],[Товарооборот, руб]]-Table26[[#This Row],[Товарооборот в себестоимости]]</f>
        <v>4770241.3589999992</v>
      </c>
      <c r="N487">
        <f t="shared" si="29"/>
        <v>39.097167519675288</v>
      </c>
      <c r="O487">
        <f t="shared" si="30"/>
        <v>16554755.923076924</v>
      </c>
    </row>
    <row r="488" spans="1:15" x14ac:dyDescent="0.2">
      <c r="A488" s="14">
        <v>43980</v>
      </c>
      <c r="B488" s="2" t="s">
        <v>21</v>
      </c>
      <c r="C488" s="2">
        <v>232102.5</v>
      </c>
      <c r="D488" s="2">
        <v>23120443.5</v>
      </c>
      <c r="E488" s="2">
        <v>17632080.519000001</v>
      </c>
      <c r="F488" s="3">
        <v>331721.66923076921</v>
      </c>
      <c r="G488" cm="1">
        <f t="array" ref="G488">INDEX(Лист2!C:C, MATCH(1, (Лист1!A490=Лист2!A:A) * (Лист1!B490=Лист2!B:B), 0))</f>
        <v>54</v>
      </c>
      <c r="H488" cm="1">
        <f t="array" ref="H488">INDEX(Лист2!D:D, MATCH(1, (Лист1!A488=Лист2!A:A) * (Лист1!B488=Лист2!B:B), 0))</f>
        <v>14507</v>
      </c>
      <c r="I488" cm="1">
        <f t="array" ref="I488">INDEX(Лист2!E:E, MATCH(1, (Лист1!A488=Лист2!A:A) * (Лист1!B488=Лист2!B:B), 0))</f>
        <v>13386</v>
      </c>
      <c r="J488" t="str">
        <f>Table26[[#This Row],[Дата]] &amp; _xlfn.SINGLE(Table26[Территория])</f>
        <v>43980Москва Запад</v>
      </c>
      <c r="K488">
        <f t="shared" si="28"/>
        <v>22</v>
      </c>
      <c r="L488">
        <f t="shared" si="31"/>
        <v>98.56524521585942</v>
      </c>
      <c r="M488">
        <f>Table26[[#This Row],[Товарооборот, руб]]-Table26[[#This Row],[Товарооборот в себестоимости]]</f>
        <v>5488362.9809999987</v>
      </c>
      <c r="N488">
        <f t="shared" si="29"/>
        <v>31.127143362837078</v>
      </c>
      <c r="O488">
        <f t="shared" si="30"/>
        <v>22788721.83076923</v>
      </c>
    </row>
    <row r="489" spans="1:15" x14ac:dyDescent="0.2">
      <c r="A489" s="15">
        <v>43969</v>
      </c>
      <c r="B489" s="4" t="s">
        <v>22</v>
      </c>
      <c r="C489" s="4">
        <v>196560</v>
      </c>
      <c r="D489" s="4">
        <v>19855122</v>
      </c>
      <c r="E489" s="4">
        <v>14172342.450999999</v>
      </c>
      <c r="F489" s="5">
        <v>269626.30769230769</v>
      </c>
      <c r="G489" cm="1">
        <f t="array" ref="G489">INDEX(Лист2!C:C, MATCH(1, (Лист1!A491=Лист2!A:A) * (Лист1!B491=Лист2!B:B), 0))</f>
        <v>54</v>
      </c>
      <c r="H489" cm="1">
        <f t="array" ref="H489">INDEX(Лист2!D:D, MATCH(1, (Лист1!A489=Лист2!A:A) * (Лист1!B489=Лист2!B:B), 0))</f>
        <v>12012</v>
      </c>
      <c r="I489" cm="1">
        <f t="array" ref="I489">INDEX(Лист2!E:E, MATCH(1, (Лист1!A489=Лист2!A:A) * (Лист1!B489=Лист2!B:B), 0))</f>
        <v>11308</v>
      </c>
      <c r="J489" t="str">
        <f>Table26[[#This Row],[Дата]] &amp; _xlfn.SINGLE(Table26[Территория])</f>
        <v>43969Москва Восток</v>
      </c>
      <c r="K489">
        <f t="shared" si="28"/>
        <v>21</v>
      </c>
      <c r="L489">
        <f t="shared" si="31"/>
        <v>98.642031473328103</v>
      </c>
      <c r="M489">
        <f>Table26[[#This Row],[Товарооборот, руб]]-Table26[[#This Row],[Товарооборот в себестоимости]]</f>
        <v>5682779.5490000006</v>
      </c>
      <c r="N489">
        <f t="shared" si="29"/>
        <v>40.097673116832034</v>
      </c>
      <c r="O489">
        <f t="shared" si="30"/>
        <v>19585495.692307692</v>
      </c>
    </row>
    <row r="490" spans="1:15" x14ac:dyDescent="0.2">
      <c r="A490" s="14">
        <v>43965</v>
      </c>
      <c r="B490" s="2" t="s">
        <v>22</v>
      </c>
      <c r="C490" s="2">
        <v>186496.5</v>
      </c>
      <c r="D490" s="2">
        <v>18640998</v>
      </c>
      <c r="E490" s="2">
        <v>13641908.620999999</v>
      </c>
      <c r="F490" s="3">
        <v>364896.93846153846</v>
      </c>
      <c r="G490" cm="1">
        <f t="array" ref="G490">INDEX(Лист2!C:C, MATCH(1, (Лист1!A492=Лист2!A:A) * (Лист1!B492=Лист2!B:B), 0))</f>
        <v>54</v>
      </c>
      <c r="H490" cm="1">
        <f t="array" ref="H490">INDEX(Лист2!D:D, MATCH(1, (Лист1!A490=Лист2!A:A) * (Лист1!B490=Лист2!B:B), 0))</f>
        <v>11194</v>
      </c>
      <c r="I490" cm="1">
        <f t="array" ref="I490">INDEX(Лист2!E:E, MATCH(1, (Лист1!A490=Лист2!A:A) * (Лист1!B490=Лист2!B:B), 0))</f>
        <v>10554</v>
      </c>
      <c r="J490" t="str">
        <f>Table26[[#This Row],[Дата]] &amp; _xlfn.SINGLE(Table26[Территория])</f>
        <v>43965Москва Восток</v>
      </c>
      <c r="K490">
        <f t="shared" si="28"/>
        <v>20</v>
      </c>
      <c r="L490">
        <f t="shared" si="31"/>
        <v>98.042503204702143</v>
      </c>
      <c r="M490">
        <f>Table26[[#This Row],[Товарооборот, руб]]-Table26[[#This Row],[Товарооборот в себестоимости]]</f>
        <v>4999089.3790000007</v>
      </c>
      <c r="N490">
        <f t="shared" si="29"/>
        <v>36.645087706455769</v>
      </c>
      <c r="O490">
        <f t="shared" si="30"/>
        <v>18276101.061538462</v>
      </c>
    </row>
    <row r="491" spans="1:15" x14ac:dyDescent="0.2">
      <c r="A491" s="15">
        <v>43966</v>
      </c>
      <c r="B491" s="4" t="s">
        <v>22</v>
      </c>
      <c r="C491" s="4">
        <v>219772.5</v>
      </c>
      <c r="D491" s="4">
        <v>21895294.5</v>
      </c>
      <c r="E491" s="4">
        <v>16241999.308</v>
      </c>
      <c r="F491" s="5">
        <v>317179.04615384614</v>
      </c>
      <c r="G491" cm="1">
        <f t="array" ref="G491">INDEX(Лист2!C:C, MATCH(1, (Лист1!A493=Лист2!A:A) * (Лист1!B493=Лист2!B:B), 0))</f>
        <v>7</v>
      </c>
      <c r="H491" cm="1">
        <f t="array" ref="H491">INDEX(Лист2!D:D, MATCH(1, (Лист1!A491=Лист2!A:A) * (Лист1!B491=Лист2!B:B), 0))</f>
        <v>12791</v>
      </c>
      <c r="I491" cm="1">
        <f t="array" ref="I491">INDEX(Лист2!E:E, MATCH(1, (Лист1!A491=Лист2!A:A) * (Лист1!B491=Лист2!B:B), 0))</f>
        <v>11950</v>
      </c>
      <c r="J491" t="str">
        <f>Table26[[#This Row],[Дата]] &amp; _xlfn.SINGLE(Table26[Территория])</f>
        <v>43966Москва Восток</v>
      </c>
      <c r="K491">
        <f t="shared" si="28"/>
        <v>20</v>
      </c>
      <c r="L491">
        <f t="shared" si="31"/>
        <v>98.551382598878277</v>
      </c>
      <c r="M491">
        <f>Table26[[#This Row],[Товарооборот, руб]]-Table26[[#This Row],[Товарооборот в себестоимости]]</f>
        <v>5653295.1919999998</v>
      </c>
      <c r="N491">
        <f t="shared" si="29"/>
        <v>34.806645935611314</v>
      </c>
      <c r="O491">
        <f t="shared" si="30"/>
        <v>21578115.453846153</v>
      </c>
    </row>
    <row r="492" spans="1:15" x14ac:dyDescent="0.2">
      <c r="A492" s="14">
        <v>43980</v>
      </c>
      <c r="B492" s="2" t="s">
        <v>22</v>
      </c>
      <c r="C492" s="2">
        <v>226476</v>
      </c>
      <c r="D492" s="2">
        <v>22416151.5</v>
      </c>
      <c r="E492" s="2">
        <v>17175270.221000001</v>
      </c>
      <c r="F492" s="3">
        <v>306548.18846153846</v>
      </c>
      <c r="G492" cm="1">
        <f t="array" ref="G492">INDEX(Лист2!C:C, MATCH(1, (Лист1!A494=Лист2!A:A) * (Лист1!B494=Лист2!B:B), 0))</f>
        <v>18</v>
      </c>
      <c r="H492" cm="1">
        <f t="array" ref="H492">INDEX(Лист2!D:D, MATCH(1, (Лист1!A492=Лист2!A:A) * (Лист1!B492=Лист2!B:B), 0))</f>
        <v>14031</v>
      </c>
      <c r="I492" cm="1">
        <f t="array" ref="I492">INDEX(Лист2!E:E, MATCH(1, (Лист1!A492=Лист2!A:A) * (Лист1!B492=Лист2!B:B), 0))</f>
        <v>12943</v>
      </c>
      <c r="J492" t="str">
        <f>Table26[[#This Row],[Дата]] &amp; _xlfn.SINGLE(Table26[Территория])</f>
        <v>43980Москва Восток</v>
      </c>
      <c r="K492">
        <f t="shared" si="28"/>
        <v>22</v>
      </c>
      <c r="L492">
        <f t="shared" si="31"/>
        <v>98.632467359700271</v>
      </c>
      <c r="M492">
        <f>Table26[[#This Row],[Товарооборот, руб]]-Table26[[#This Row],[Товарооборот в себестоимости]]</f>
        <v>5240881.2789999992</v>
      </c>
      <c r="N492">
        <f t="shared" si="29"/>
        <v>30.514112509228735</v>
      </c>
      <c r="O492">
        <f t="shared" si="30"/>
        <v>22109603.311538462</v>
      </c>
    </row>
    <row r="493" spans="1:15" x14ac:dyDescent="0.2">
      <c r="A493" s="15">
        <v>43978</v>
      </c>
      <c r="B493" s="4" t="s">
        <v>24</v>
      </c>
      <c r="C493" s="4">
        <v>8362.5</v>
      </c>
      <c r="D493" s="4">
        <v>687684</v>
      </c>
      <c r="E493" s="4">
        <v>597300.38899999997</v>
      </c>
      <c r="F493" s="5">
        <v>48380.499253846152</v>
      </c>
      <c r="G493" cm="1">
        <f t="array" ref="G493">INDEX(Лист2!C:C, MATCH(1, (Лист1!A495=Лист2!A:A) * (Лист1!B495=Лист2!B:B), 0))</f>
        <v>9</v>
      </c>
      <c r="H493" cm="1">
        <f t="array" ref="H493">INDEX(Лист2!D:D, MATCH(1, (Лист1!A493=Лист2!A:A) * (Лист1!B493=Лист2!B:B), 0))</f>
        <v>409</v>
      </c>
      <c r="I493" cm="1">
        <f t="array" ref="I493">INDEX(Лист2!E:E, MATCH(1, (Лист1!A493=Лист2!A:A) * (Лист1!B493=Лист2!B:B), 0))</f>
        <v>329</v>
      </c>
      <c r="J493" t="str">
        <f>Table26[[#This Row],[Дата]] &amp; _xlfn.SINGLE(Table26[Территория])</f>
        <v>43978Тюмень</v>
      </c>
      <c r="K493">
        <f t="shared" si="28"/>
        <v>22</v>
      </c>
      <c r="L493">
        <f t="shared" si="31"/>
        <v>92.964719369093046</v>
      </c>
      <c r="M493">
        <f>Table26[[#This Row],[Товарооборот, руб]]-Table26[[#This Row],[Товарооборот в себестоимости]]</f>
        <v>90383.611000000034</v>
      </c>
      <c r="N493">
        <f t="shared" si="29"/>
        <v>15.132019443570133</v>
      </c>
      <c r="O493">
        <f t="shared" si="30"/>
        <v>639303.50074615388</v>
      </c>
    </row>
    <row r="494" spans="1:15" x14ac:dyDescent="0.2">
      <c r="A494" s="14">
        <v>43973</v>
      </c>
      <c r="B494" s="2" t="s">
        <v>23</v>
      </c>
      <c r="C494" s="2">
        <v>17008.5</v>
      </c>
      <c r="D494" s="2">
        <v>1398771</v>
      </c>
      <c r="E494" s="2">
        <v>1144986.3970000001</v>
      </c>
      <c r="F494" s="3">
        <v>158820.4117</v>
      </c>
      <c r="G494" cm="1">
        <f t="array" ref="G494">INDEX(Лист2!C:C, MATCH(1, (Лист1!A496=Лист2!A:A) * (Лист1!B496=Лист2!B:B), 0))</f>
        <v>15</v>
      </c>
      <c r="H494" cm="1">
        <f t="array" ref="H494">INDEX(Лист2!D:D, MATCH(1, (Лист1!A494=Лист2!A:A) * (Лист1!B494=Лист2!B:B), 0))</f>
        <v>985</v>
      </c>
      <c r="I494" cm="1">
        <f t="array" ref="I494">INDEX(Лист2!E:E, MATCH(1, (Лист1!A494=Лист2!A:A) * (Лист1!B494=Лист2!B:B), 0))</f>
        <v>861</v>
      </c>
      <c r="J494" t="str">
        <f>Table26[[#This Row],[Дата]] &amp; _xlfn.SINGLE(Table26[Территория])</f>
        <v>43973Новосибирск</v>
      </c>
      <c r="K494">
        <f t="shared" si="28"/>
        <v>21</v>
      </c>
      <c r="L494">
        <f t="shared" si="31"/>
        <v>88.645717440524578</v>
      </c>
      <c r="M494">
        <f>Table26[[#This Row],[Товарооборот, руб]]-Table26[[#This Row],[Товарооборот в себестоимости]]</f>
        <v>253784.60299999989</v>
      </c>
      <c r="N494">
        <f t="shared" si="29"/>
        <v>22.164857474721586</v>
      </c>
      <c r="O494">
        <f t="shared" si="30"/>
        <v>1239950.5882999999</v>
      </c>
    </row>
    <row r="495" spans="1:15" x14ac:dyDescent="0.2">
      <c r="A495" s="15">
        <v>43983</v>
      </c>
      <c r="B495" s="4" t="s">
        <v>25</v>
      </c>
      <c r="C495" s="4">
        <v>5166</v>
      </c>
      <c r="D495" s="4">
        <v>389013</v>
      </c>
      <c r="E495" s="4">
        <v>357353.07299999997</v>
      </c>
      <c r="F495" s="5">
        <v>141592.70844615385</v>
      </c>
      <c r="G495" cm="1">
        <f t="array" ref="G495">INDEX(Лист2!C:C, MATCH(1, (Лист1!A497=Лист2!A:A) * (Лист1!B497=Лист2!B:B), 0))</f>
        <v>16</v>
      </c>
      <c r="H495" cm="1">
        <f t="array" ref="H495">INDEX(Лист2!D:D, MATCH(1, (Лист1!A495=Лист2!A:A) * (Лист1!B495=Лист2!B:B), 0))</f>
        <v>294</v>
      </c>
      <c r="I495" cm="1">
        <f t="array" ref="I495">INDEX(Лист2!E:E, MATCH(1, (Лист1!A495=Лист2!A:A) * (Лист1!B495=Лист2!B:B), 0))</f>
        <v>224</v>
      </c>
      <c r="J495" t="str">
        <f>Table26[[#This Row],[Дата]] &amp; _xlfn.SINGLE(Table26[Территория])</f>
        <v>43983Томск</v>
      </c>
      <c r="K495">
        <f t="shared" si="28"/>
        <v>23</v>
      </c>
      <c r="L495">
        <f t="shared" si="31"/>
        <v>63.602062541315107</v>
      </c>
      <c r="M495">
        <f>Table26[[#This Row],[Товарооборот, руб]]-Table26[[#This Row],[Товарооборот в себестоимости]]</f>
        <v>31659.927000000025</v>
      </c>
      <c r="N495">
        <f t="shared" si="29"/>
        <v>8.8595647811877161</v>
      </c>
      <c r="O495">
        <f t="shared" si="30"/>
        <v>247420.29155384615</v>
      </c>
    </row>
    <row r="496" spans="1:15" x14ac:dyDescent="0.2">
      <c r="A496" s="14">
        <v>43962</v>
      </c>
      <c r="B496" s="2" t="s">
        <v>23</v>
      </c>
      <c r="C496" s="2">
        <v>10941</v>
      </c>
      <c r="D496" s="2">
        <v>880356</v>
      </c>
      <c r="E496" s="2">
        <v>723289.05500000005</v>
      </c>
      <c r="F496" s="3">
        <v>166333.57363076921</v>
      </c>
      <c r="G496" cm="1">
        <f t="array" ref="G496">INDEX(Лист2!C:C, MATCH(1, (Лист1!A498=Лист2!A:A) * (Лист1!B498=Лист2!B:B), 0))</f>
        <v>16</v>
      </c>
      <c r="H496" cm="1">
        <f t="array" ref="H496">INDEX(Лист2!D:D, MATCH(1, (Лист1!A496=Лист2!A:A) * (Лист1!B496=Лист2!B:B), 0))</f>
        <v>654</v>
      </c>
      <c r="I496" cm="1">
        <f t="array" ref="I496">INDEX(Лист2!E:E, MATCH(1, (Лист1!A496=Лист2!A:A) * (Лист1!B496=Лист2!B:B), 0))</f>
        <v>564</v>
      </c>
      <c r="J496" t="str">
        <f>Table26[[#This Row],[Дата]] &amp; _xlfn.SINGLE(Table26[Территория])</f>
        <v>43962Новосибирск</v>
      </c>
      <c r="K496">
        <f t="shared" si="28"/>
        <v>20</v>
      </c>
      <c r="L496">
        <f t="shared" si="31"/>
        <v>81.106100982924033</v>
      </c>
      <c r="M496">
        <f>Table26[[#This Row],[Товарооборот, руб]]-Table26[[#This Row],[Товарооборот в себестоимости]]</f>
        <v>157066.94499999995</v>
      </c>
      <c r="N496">
        <f t="shared" si="29"/>
        <v>21.715653501766308</v>
      </c>
      <c r="O496">
        <f t="shared" si="30"/>
        <v>714022.42636923073</v>
      </c>
    </row>
    <row r="497" spans="1:15" x14ac:dyDescent="0.2">
      <c r="A497" s="15">
        <v>43969</v>
      </c>
      <c r="B497" s="4" t="s">
        <v>23</v>
      </c>
      <c r="C497" s="4">
        <v>14497.5</v>
      </c>
      <c r="D497" s="4">
        <v>1230711</v>
      </c>
      <c r="E497" s="4">
        <v>1005560.455</v>
      </c>
      <c r="F497" s="5">
        <v>171097.83406153845</v>
      </c>
      <c r="G497" cm="1">
        <f t="array" ref="G497">INDEX(Лист2!C:C, MATCH(1, (Лист1!A499=Лист2!A:A) * (Лист1!B499=Лист2!B:B), 0))</f>
        <v>16</v>
      </c>
      <c r="H497" cm="1">
        <f t="array" ref="H497">INDEX(Лист2!D:D, MATCH(1, (Лист1!A497=Лист2!A:A) * (Лист1!B497=Лист2!B:B), 0))</f>
        <v>864</v>
      </c>
      <c r="I497" cm="1">
        <f t="array" ref="I497">INDEX(Лист2!E:E, MATCH(1, (Лист1!A497=Лист2!A:A) * (Лист1!B497=Лист2!B:B), 0))</f>
        <v>765</v>
      </c>
      <c r="J497" t="str">
        <f>Table26[[#This Row],[Дата]] &amp; _xlfn.SINGLE(Table26[Территория])</f>
        <v>43969Новосибирск</v>
      </c>
      <c r="K497">
        <f t="shared" si="28"/>
        <v>21</v>
      </c>
      <c r="L497">
        <f t="shared" si="31"/>
        <v>86.0976432272452</v>
      </c>
      <c r="M497">
        <f>Table26[[#This Row],[Товарооборот, руб]]-Table26[[#This Row],[Товарооборот в себестоимости]]</f>
        <v>225150.54500000004</v>
      </c>
      <c r="N497">
        <f t="shared" si="29"/>
        <v>22.39055283851631</v>
      </c>
      <c r="O497">
        <f t="shared" si="30"/>
        <v>1059613.1659384617</v>
      </c>
    </row>
    <row r="498" spans="1:15" x14ac:dyDescent="0.2">
      <c r="A498" s="14">
        <v>43965</v>
      </c>
      <c r="B498" s="2" t="s">
        <v>23</v>
      </c>
      <c r="C498" s="2">
        <v>13810.5</v>
      </c>
      <c r="D498" s="2">
        <v>1131676.5</v>
      </c>
      <c r="E498" s="2">
        <v>966968.63599999994</v>
      </c>
      <c r="F498" s="3">
        <v>195740.02307692307</v>
      </c>
      <c r="G498" cm="1">
        <f t="array" ref="G498">INDEX(Лист2!C:C, MATCH(1, (Лист1!A500=Лист2!A:A) * (Лист1!B500=Лист2!B:B), 0))</f>
        <v>18</v>
      </c>
      <c r="H498" cm="1">
        <f t="array" ref="H498">INDEX(Лист2!D:D, MATCH(1, (Лист1!A498=Лист2!A:A) * (Лист1!B498=Лист2!B:B), 0))</f>
        <v>834</v>
      </c>
      <c r="I498" cm="1">
        <f t="array" ref="I498">INDEX(Лист2!E:E, MATCH(1, (Лист1!A498=Лист2!A:A) * (Лист1!B498=Лист2!B:B), 0))</f>
        <v>735</v>
      </c>
      <c r="J498" t="str">
        <f>Table26[[#This Row],[Дата]] &amp; _xlfn.SINGLE(Table26[Территория])</f>
        <v>43965Новосибирск</v>
      </c>
      <c r="K498">
        <f t="shared" si="28"/>
        <v>20</v>
      </c>
      <c r="L498">
        <f t="shared" si="31"/>
        <v>82.703535588401536</v>
      </c>
      <c r="M498">
        <f>Table26[[#This Row],[Товарооборот, руб]]-Table26[[#This Row],[Товарооборот в себестоимости]]</f>
        <v>164707.86400000006</v>
      </c>
      <c r="N498">
        <f t="shared" si="29"/>
        <v>17.033423615613533</v>
      </c>
      <c r="O498">
        <f t="shared" si="30"/>
        <v>935936.4769230769</v>
      </c>
    </row>
    <row r="499" spans="1:15" x14ac:dyDescent="0.2">
      <c r="A499" s="15">
        <v>43966</v>
      </c>
      <c r="B499" s="4" t="s">
        <v>23</v>
      </c>
      <c r="C499" s="4">
        <v>13752</v>
      </c>
      <c r="D499" s="4">
        <v>1091040</v>
      </c>
      <c r="E499" s="4">
        <v>898790.64599999995</v>
      </c>
      <c r="F499" s="5">
        <v>149313.46028461537</v>
      </c>
      <c r="G499" cm="1">
        <f t="array" ref="G499">INDEX(Лист2!C:C, MATCH(1, (Лист1!A501=Лист2!A:A) * (Лист1!B501=Лист2!B:B), 0))</f>
        <v>6</v>
      </c>
      <c r="H499" cm="1">
        <f t="array" ref="H499">INDEX(Лист2!D:D, MATCH(1, (Лист1!A499=Лист2!A:A) * (Лист1!B499=Лист2!B:B), 0))</f>
        <v>817</v>
      </c>
      <c r="I499" cm="1">
        <f t="array" ref="I499">INDEX(Лист2!E:E, MATCH(1, (Лист1!A499=Лист2!A:A) * (Лист1!B499=Лист2!B:B), 0))</f>
        <v>718</v>
      </c>
      <c r="J499" t="str">
        <f>Table26[[#This Row],[Дата]] &amp; _xlfn.SINGLE(Table26[Территория])</f>
        <v>43966Новосибирск</v>
      </c>
      <c r="K499">
        <f t="shared" si="28"/>
        <v>20</v>
      </c>
      <c r="L499">
        <f t="shared" si="31"/>
        <v>86.314575058236599</v>
      </c>
      <c r="M499">
        <f>Table26[[#This Row],[Товарооборот, руб]]-Table26[[#This Row],[Товарооборот в себестоимости]]</f>
        <v>192249.35400000005</v>
      </c>
      <c r="N499">
        <f t="shared" si="29"/>
        <v>21.389781352931443</v>
      </c>
      <c r="O499">
        <f t="shared" si="30"/>
        <v>941726.5397153846</v>
      </c>
    </row>
    <row r="500" spans="1:15" x14ac:dyDescent="0.2">
      <c r="A500" s="14">
        <v>43978</v>
      </c>
      <c r="B500" s="2" t="s">
        <v>23</v>
      </c>
      <c r="C500" s="2">
        <v>15276</v>
      </c>
      <c r="D500" s="2">
        <v>1350199.5</v>
      </c>
      <c r="E500" s="2">
        <v>1100106.21</v>
      </c>
      <c r="F500" s="3">
        <v>107692.85196923077</v>
      </c>
      <c r="G500" cm="1">
        <f t="array" ref="G500">INDEX(Лист2!C:C, MATCH(1, (Лист1!A502=Лист2!A:A) * (Лист1!B502=Лист2!B:B), 0))</f>
        <v>7</v>
      </c>
      <c r="H500" cm="1">
        <f t="array" ref="H500">INDEX(Лист2!D:D, MATCH(1, (Лист1!A500=Лист2!A:A) * (Лист1!B500=Лист2!B:B), 0))</f>
        <v>962</v>
      </c>
      <c r="I500" cm="1">
        <f t="array" ref="I500">INDEX(Лист2!E:E, MATCH(1, (Лист1!A500=Лист2!A:A) * (Лист1!B500=Лист2!B:B), 0))</f>
        <v>859</v>
      </c>
      <c r="J500" t="str">
        <f>Table26[[#This Row],[Дата]] &amp; _xlfn.SINGLE(Table26[Территория])</f>
        <v>43978Новосибирск</v>
      </c>
      <c r="K500">
        <f t="shared" si="28"/>
        <v>22</v>
      </c>
      <c r="L500">
        <f t="shared" si="31"/>
        <v>92.023930391825004</v>
      </c>
      <c r="M500">
        <f>Table26[[#This Row],[Товарооборот, руб]]-Table26[[#This Row],[Товарооборот в себестоимости]]</f>
        <v>250093.29000000004</v>
      </c>
      <c r="N500">
        <f t="shared" si="29"/>
        <v>22.733558607945685</v>
      </c>
      <c r="O500">
        <f t="shared" si="30"/>
        <v>1242506.6480307693</v>
      </c>
    </row>
    <row r="501" spans="1:15" x14ac:dyDescent="0.2">
      <c r="A501" s="15">
        <v>43983</v>
      </c>
      <c r="B501" s="4" t="s">
        <v>26</v>
      </c>
      <c r="C501" s="4">
        <v>4408.5</v>
      </c>
      <c r="D501" s="4">
        <v>410892</v>
      </c>
      <c r="E501" s="4">
        <v>346029.05</v>
      </c>
      <c r="F501" s="5">
        <v>36168.753846153842</v>
      </c>
      <c r="G501" cm="1">
        <f t="array" ref="G501">INDEX(Лист2!C:C, MATCH(1, (Лист1!A503=Лист2!A:A) * (Лист1!B503=Лист2!B:B), 0))</f>
        <v>7</v>
      </c>
      <c r="H501" cm="1">
        <f t="array" ref="H501">INDEX(Лист2!D:D, MATCH(1, (Лист1!A501=Лист2!A:A) * (Лист1!B501=Лист2!B:B), 0))</f>
        <v>237</v>
      </c>
      <c r="I501" cm="1">
        <f t="array" ref="I501">INDEX(Лист2!E:E, MATCH(1, (Лист1!A501=Лист2!A:A) * (Лист1!B501=Лист2!B:B), 0))</f>
        <v>175</v>
      </c>
      <c r="J501" t="str">
        <f>Table26[[#This Row],[Дата]] &amp; _xlfn.SINGLE(Table26[Территория])</f>
        <v>43983Уфа</v>
      </c>
      <c r="K501">
        <f t="shared" si="28"/>
        <v>23</v>
      </c>
      <c r="L501">
        <f t="shared" si="31"/>
        <v>91.197503517675244</v>
      </c>
      <c r="M501">
        <f>Table26[[#This Row],[Товарооборот, руб]]-Table26[[#This Row],[Товарооборот в себестоимости]]</f>
        <v>64862.950000000012</v>
      </c>
      <c r="N501">
        <f t="shared" si="29"/>
        <v>18.744943524250353</v>
      </c>
      <c r="O501">
        <f t="shared" si="30"/>
        <v>374723.24615384615</v>
      </c>
    </row>
    <row r="502" spans="1:15" x14ac:dyDescent="0.2">
      <c r="A502" s="14">
        <v>43980</v>
      </c>
      <c r="B502" s="2" t="s">
        <v>24</v>
      </c>
      <c r="C502" s="2">
        <v>9927</v>
      </c>
      <c r="D502" s="2">
        <v>850840.5</v>
      </c>
      <c r="E502" s="2">
        <v>733232.38899999997</v>
      </c>
      <c r="F502" s="3">
        <v>51066.353846153841</v>
      </c>
      <c r="G502" cm="1">
        <f t="array" ref="G502">INDEX(Лист2!C:C, MATCH(1, (Лист1!A504=Лист2!A:A) * (Лист1!B504=Лист2!B:B), 0))</f>
        <v>18</v>
      </c>
      <c r="H502" cm="1">
        <f t="array" ref="H502">INDEX(Лист2!D:D, MATCH(1, (Лист1!A502=Лист2!A:A) * (Лист1!B502=Лист2!B:B), 0))</f>
        <v>491</v>
      </c>
      <c r="I502" cm="1">
        <f t="array" ref="I502">INDEX(Лист2!E:E, MATCH(1, (Лист1!A502=Лист2!A:A) * (Лист1!B502=Лист2!B:B), 0))</f>
        <v>411</v>
      </c>
      <c r="J502" t="str">
        <f>Table26[[#This Row],[Дата]] &amp; _xlfn.SINGLE(Table26[Территория])</f>
        <v>43980Тюмень</v>
      </c>
      <c r="K502">
        <f t="shared" si="28"/>
        <v>22</v>
      </c>
      <c r="L502">
        <f t="shared" si="31"/>
        <v>93.998128456960643</v>
      </c>
      <c r="M502">
        <f>Table26[[#This Row],[Товарооборот, руб]]-Table26[[#This Row],[Товарооборот в себестоимости]]</f>
        <v>117608.11100000003</v>
      </c>
      <c r="N502">
        <f t="shared" si="29"/>
        <v>16.03967756530734</v>
      </c>
      <c r="O502">
        <f t="shared" si="30"/>
        <v>799774.14615384617</v>
      </c>
    </row>
    <row r="503" spans="1:15" x14ac:dyDescent="0.2">
      <c r="A503" s="15">
        <v>43983</v>
      </c>
      <c r="B503" s="4" t="s">
        <v>24</v>
      </c>
      <c r="C503" s="4">
        <v>9474</v>
      </c>
      <c r="D503" s="4">
        <v>802447.5</v>
      </c>
      <c r="E503" s="4">
        <v>682814.14599999995</v>
      </c>
      <c r="F503" s="5">
        <v>81560.983369230773</v>
      </c>
      <c r="G503" cm="1">
        <f t="array" ref="G503">INDEX(Лист2!C:C, MATCH(1, (Лист1!A505=Лист2!A:A) * (Лист1!B505=Лист2!B:B), 0))</f>
        <v>18</v>
      </c>
      <c r="H503" cm="1">
        <f t="array" ref="H503">INDEX(Лист2!D:D, MATCH(1, (Лист1!A503=Лист2!A:A) * (Лист1!B503=Лист2!B:B), 0))</f>
        <v>500</v>
      </c>
      <c r="I503" cm="1">
        <f t="array" ref="I503">INDEX(Лист2!E:E, MATCH(1, (Лист1!A503=Лист2!A:A) * (Лист1!B503=Лист2!B:B), 0))</f>
        <v>418</v>
      </c>
      <c r="J503" t="str">
        <f>Table26[[#This Row],[Дата]] &amp; _xlfn.SINGLE(Table26[Территория])</f>
        <v>43983Тюмень</v>
      </c>
      <c r="K503">
        <f t="shared" si="28"/>
        <v>23</v>
      </c>
      <c r="L503">
        <f t="shared" si="31"/>
        <v>89.835972650019997</v>
      </c>
      <c r="M503">
        <f>Table26[[#This Row],[Товарооборот, руб]]-Table26[[#This Row],[Товарооборот в себестоимости]]</f>
        <v>119633.35400000005</v>
      </c>
      <c r="N503">
        <f t="shared" si="29"/>
        <v>17.520632034474584</v>
      </c>
      <c r="O503">
        <f t="shared" si="30"/>
        <v>720886.51663076924</v>
      </c>
    </row>
    <row r="504" spans="1:15" x14ac:dyDescent="0.2">
      <c r="A504" s="14">
        <v>43980</v>
      </c>
      <c r="B504" s="2" t="s">
        <v>23</v>
      </c>
      <c r="C504" s="2">
        <v>16878</v>
      </c>
      <c r="D504" s="2">
        <v>1438255.5</v>
      </c>
      <c r="E504" s="2">
        <v>1180692.7039999999</v>
      </c>
      <c r="F504" s="3">
        <v>102040.10621538461</v>
      </c>
      <c r="G504" cm="1">
        <f t="array" ref="G504">INDEX(Лист2!C:C, MATCH(1, (Лист1!A506=Лист2!A:A) * (Лист1!B506=Лист2!B:B), 0))</f>
        <v>0</v>
      </c>
      <c r="H504" cm="1">
        <f t="array" ref="H504">INDEX(Лист2!D:D, MATCH(1, (Лист1!A504=Лист2!A:A) * (Лист1!B504=Лист2!B:B), 0))</f>
        <v>1014</v>
      </c>
      <c r="I504" cm="1">
        <f t="array" ref="I504">INDEX(Лист2!E:E, MATCH(1, (Лист1!A504=Лист2!A:A) * (Лист1!B504=Лист2!B:B), 0))</f>
        <v>893</v>
      </c>
      <c r="J504" t="str">
        <f>Table26[[#This Row],[Дата]] &amp; _xlfn.SINGLE(Table26[Территория])</f>
        <v>43980Новосибирск</v>
      </c>
      <c r="K504">
        <f t="shared" si="28"/>
        <v>22</v>
      </c>
      <c r="L504">
        <f t="shared" si="31"/>
        <v>92.905286563104781</v>
      </c>
      <c r="M504">
        <f>Table26[[#This Row],[Товарооборот, руб]]-Table26[[#This Row],[Товарооборот в себестоимости]]</f>
        <v>257562.79600000009</v>
      </c>
      <c r="N504">
        <f t="shared" si="29"/>
        <v>21.81454963915828</v>
      </c>
      <c r="O504">
        <f t="shared" si="30"/>
        <v>1336215.3937846154</v>
      </c>
    </row>
    <row r="505" spans="1:15" x14ac:dyDescent="0.2">
      <c r="A505" s="16">
        <v>43983</v>
      </c>
      <c r="B505" s="6" t="s">
        <v>23</v>
      </c>
      <c r="C505" s="6">
        <v>14238</v>
      </c>
      <c r="D505" s="6">
        <v>1293219</v>
      </c>
      <c r="E505" s="6">
        <v>1006008.1159999999</v>
      </c>
      <c r="F505" s="7">
        <v>129348.2923076923</v>
      </c>
      <c r="G505" cm="1">
        <f t="array" ref="G505">INDEX(Лист2!C:C, MATCH(1, (Лист1!A507=Лист2!A:A) * (Лист1!B507=Лист2!B:B), 0))</f>
        <v>0</v>
      </c>
      <c r="H505" cm="1">
        <f t="array" ref="H505">INDEX(Лист2!D:D, MATCH(1, (Лист1!A505=Лист2!A:A) * (Лист1!B505=Лист2!B:B), 0))</f>
        <v>923</v>
      </c>
      <c r="I505" cm="1">
        <f t="array" ref="I505">INDEX(Лист2!E:E, MATCH(1, (Лист1!A505=Лист2!A:A) * (Лист1!B505=Лист2!B:B), 0))</f>
        <v>824</v>
      </c>
      <c r="J505" t="str">
        <f>Table26[[#This Row],[Дата]] &amp; _xlfn.SINGLE(Table26[Территория])</f>
        <v>43983Новосибирск</v>
      </c>
      <c r="K505">
        <f t="shared" si="28"/>
        <v>23</v>
      </c>
      <c r="L505">
        <f t="shared" si="31"/>
        <v>89.997959177239721</v>
      </c>
      <c r="M505">
        <f>Table26[[#This Row],[Товарооборот, руб]]-Table26[[#This Row],[Товарооборот в себестоимости]]</f>
        <v>287210.88400000008</v>
      </c>
      <c r="N505">
        <f t="shared" si="29"/>
        <v>28.54955933576187</v>
      </c>
      <c r="O505">
        <f t="shared" si="30"/>
        <v>1163870.7076923077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794C-C3E1-8445-95FA-C1F561691992}">
  <dimension ref="E3:G11"/>
  <sheetViews>
    <sheetView workbookViewId="0">
      <selection activeCell="F11" sqref="F11"/>
    </sheetView>
  </sheetViews>
  <sheetFormatPr baseColWidth="10" defaultRowHeight="15" x14ac:dyDescent="0.2"/>
  <cols>
    <col min="1" max="1" width="12.1640625" bestFit="1" customWidth="1"/>
    <col min="2" max="2" width="16.33203125" bestFit="1" customWidth="1"/>
    <col min="3" max="3" width="22.33203125" bestFit="1" customWidth="1"/>
    <col min="5" max="5" width="12.1640625" bestFit="1" customWidth="1"/>
    <col min="6" max="6" width="22.33203125" bestFit="1" customWidth="1"/>
    <col min="7" max="7" width="16.33203125" bestFit="1" customWidth="1"/>
  </cols>
  <sheetData>
    <row r="3" spans="5:7" x14ac:dyDescent="0.2">
      <c r="E3" s="11" t="s">
        <v>28</v>
      </c>
      <c r="F3" t="s">
        <v>36</v>
      </c>
      <c r="G3" t="s">
        <v>37</v>
      </c>
    </row>
    <row r="4" spans="5:7" x14ac:dyDescent="0.2">
      <c r="E4" s="12">
        <v>18</v>
      </c>
      <c r="F4">
        <v>836803032</v>
      </c>
      <c r="G4">
        <v>817576196.400231</v>
      </c>
    </row>
    <row r="5" spans="5:7" x14ac:dyDescent="0.2">
      <c r="E5" s="12">
        <v>19</v>
      </c>
      <c r="F5">
        <v>983915409.85664999</v>
      </c>
      <c r="G5">
        <v>953179192.44418836</v>
      </c>
    </row>
    <row r="6" spans="5:7" x14ac:dyDescent="0.2">
      <c r="E6" s="12">
        <v>20</v>
      </c>
      <c r="F6">
        <v>947263006.72395003</v>
      </c>
      <c r="G6">
        <v>921425410.08621895</v>
      </c>
    </row>
    <row r="7" spans="5:7" x14ac:dyDescent="0.2">
      <c r="E7" s="12">
        <v>21</v>
      </c>
      <c r="F7">
        <v>1002691883.0466</v>
      </c>
      <c r="G7">
        <v>975300970.67404616</v>
      </c>
    </row>
    <row r="8" spans="5:7" x14ac:dyDescent="0.2">
      <c r="E8" s="12">
        <v>22</v>
      </c>
      <c r="F8">
        <v>1055653508.75385</v>
      </c>
      <c r="G8">
        <v>1032177721.2754961</v>
      </c>
    </row>
    <row r="9" spans="5:7" x14ac:dyDescent="0.2">
      <c r="E9" s="12">
        <v>23</v>
      </c>
      <c r="F9">
        <v>136032376.68134999</v>
      </c>
      <c r="G9">
        <v>130725570.21502693</v>
      </c>
    </row>
    <row r="10" spans="5:7" x14ac:dyDescent="0.2">
      <c r="E10" s="12" t="s">
        <v>29</v>
      </c>
    </row>
    <row r="11" spans="5:7" x14ac:dyDescent="0.2">
      <c r="E11" s="12" t="s">
        <v>30</v>
      </c>
      <c r="F11">
        <v>4962359217.0623999</v>
      </c>
      <c r="G11">
        <v>4830385061.0952072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FF70-4E0D-F240-A2B1-5734359A00CE}">
  <dimension ref="A1:B22"/>
  <sheetViews>
    <sheetView workbookViewId="0">
      <selection activeCell="B2" sqref="B2"/>
    </sheetView>
  </sheetViews>
  <sheetFormatPr baseColWidth="10" defaultRowHeight="15" x14ac:dyDescent="0.2"/>
  <cols>
    <col min="1" max="1" width="19.33203125" bestFit="1" customWidth="1"/>
    <col min="2" max="3" width="22.33203125" bestFit="1" customWidth="1"/>
  </cols>
  <sheetData>
    <row r="1" spans="1:2" x14ac:dyDescent="0.2">
      <c r="A1" s="11" t="s">
        <v>31</v>
      </c>
      <c r="B1" s="12">
        <v>23</v>
      </c>
    </row>
    <row r="3" spans="1:2" x14ac:dyDescent="0.2">
      <c r="A3" s="11" t="s">
        <v>28</v>
      </c>
      <c r="B3" t="s">
        <v>36</v>
      </c>
    </row>
    <row r="4" spans="1:2" x14ac:dyDescent="0.2">
      <c r="A4" s="12" t="s">
        <v>16</v>
      </c>
      <c r="B4" s="18">
        <v>4.2639040363066878E-2</v>
      </c>
    </row>
    <row r="5" spans="1:2" x14ac:dyDescent="0.2">
      <c r="A5" s="12" t="s">
        <v>11</v>
      </c>
      <c r="B5" s="18">
        <v>5.0208058306580927E-2</v>
      </c>
    </row>
    <row r="6" spans="1:2" x14ac:dyDescent="0.2">
      <c r="A6" s="12" t="s">
        <v>17</v>
      </c>
      <c r="B6" s="18">
        <v>2.8414198842193168E-2</v>
      </c>
    </row>
    <row r="7" spans="1:2" x14ac:dyDescent="0.2">
      <c r="A7" s="12" t="s">
        <v>10</v>
      </c>
      <c r="B7" s="18">
        <v>2.1649518826673295E-2</v>
      </c>
    </row>
    <row r="8" spans="1:2" x14ac:dyDescent="0.2">
      <c r="A8" s="12" t="s">
        <v>20</v>
      </c>
      <c r="B8" s="18">
        <v>1.866443534944201E-2</v>
      </c>
    </row>
    <row r="9" spans="1:2" x14ac:dyDescent="0.2">
      <c r="A9" s="12" t="s">
        <v>22</v>
      </c>
      <c r="B9" s="18">
        <v>0.13904185872092562</v>
      </c>
    </row>
    <row r="10" spans="1:2" x14ac:dyDescent="0.2">
      <c r="A10" s="12" t="s">
        <v>21</v>
      </c>
      <c r="B10" s="18">
        <v>0.14309367354212152</v>
      </c>
    </row>
    <row r="11" spans="1:2" x14ac:dyDescent="0.2">
      <c r="A11" s="12" t="s">
        <v>13</v>
      </c>
      <c r="B11" s="18">
        <v>2.2152902665657476E-2</v>
      </c>
    </row>
    <row r="12" spans="1:2" x14ac:dyDescent="0.2">
      <c r="A12" s="12" t="s">
        <v>23</v>
      </c>
      <c r="B12" s="18">
        <v>9.5067000338405466E-3</v>
      </c>
    </row>
    <row r="13" spans="1:2" x14ac:dyDescent="0.2">
      <c r="A13" s="12" t="s">
        <v>18</v>
      </c>
      <c r="B13" s="18">
        <v>1.1222390854612612E-2</v>
      </c>
    </row>
    <row r="14" spans="1:2" x14ac:dyDescent="0.2">
      <c r="A14" s="12" t="s">
        <v>19</v>
      </c>
      <c r="B14" s="18">
        <v>1.1509263737025098E-2</v>
      </c>
    </row>
    <row r="15" spans="1:2" x14ac:dyDescent="0.2">
      <c r="A15" s="12" t="s">
        <v>9</v>
      </c>
      <c r="B15" s="18">
        <v>4.6778937156307342E-3</v>
      </c>
    </row>
    <row r="16" spans="1:2" x14ac:dyDescent="0.2">
      <c r="A16" s="12" t="s">
        <v>15</v>
      </c>
      <c r="B16" s="18">
        <v>0.27388950403053602</v>
      </c>
    </row>
    <row r="17" spans="1:2" x14ac:dyDescent="0.2">
      <c r="A17" s="12" t="s">
        <v>14</v>
      </c>
      <c r="B17" s="18">
        <v>0.20414325749119455</v>
      </c>
    </row>
    <row r="18" spans="1:2" x14ac:dyDescent="0.2">
      <c r="A18" s="12" t="s">
        <v>12</v>
      </c>
      <c r="B18" s="18">
        <v>7.4081040454111336E-3</v>
      </c>
    </row>
    <row r="19" spans="1:2" x14ac:dyDescent="0.2">
      <c r="A19" s="12" t="s">
        <v>25</v>
      </c>
      <c r="B19" s="18">
        <v>2.8597089126160477E-3</v>
      </c>
    </row>
    <row r="20" spans="1:2" x14ac:dyDescent="0.2">
      <c r="A20" s="12" t="s">
        <v>24</v>
      </c>
      <c r="B20" s="18">
        <v>5.8989449392602969E-3</v>
      </c>
    </row>
    <row r="21" spans="1:2" x14ac:dyDescent="0.2">
      <c r="A21" s="12" t="s">
        <v>26</v>
      </c>
      <c r="B21" s="18">
        <v>3.0205456232121628E-3</v>
      </c>
    </row>
    <row r="22" spans="1:2" x14ac:dyDescent="0.2">
      <c r="A22" s="12" t="s">
        <v>30</v>
      </c>
      <c r="B22" s="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60E0-1AFB-8643-B9EE-E3C2F375D644}">
  <dimension ref="A1:C22"/>
  <sheetViews>
    <sheetView workbookViewId="0">
      <selection activeCell="D25" sqref="D25"/>
    </sheetView>
  </sheetViews>
  <sheetFormatPr baseColWidth="10" defaultRowHeight="15" x14ac:dyDescent="0.2"/>
  <cols>
    <col min="1" max="1" width="19.33203125" bestFit="1" customWidth="1"/>
    <col min="2" max="2" width="23.33203125" bestFit="1" customWidth="1"/>
    <col min="3" max="4" width="22.33203125" bestFit="1" customWidth="1"/>
  </cols>
  <sheetData>
    <row r="1" spans="1:3" x14ac:dyDescent="0.2">
      <c r="A1" s="11" t="s">
        <v>31</v>
      </c>
      <c r="B1" s="12">
        <v>23</v>
      </c>
    </row>
    <row r="3" spans="1:3" x14ac:dyDescent="0.2">
      <c r="A3" s="11" t="s">
        <v>28</v>
      </c>
      <c r="B3" t="s">
        <v>38</v>
      </c>
      <c r="C3" t="s">
        <v>36</v>
      </c>
    </row>
    <row r="4" spans="1:3" x14ac:dyDescent="0.2">
      <c r="A4" s="12" t="s">
        <v>16</v>
      </c>
      <c r="B4">
        <v>124</v>
      </c>
      <c r="C4">
        <v>5800290</v>
      </c>
    </row>
    <row r="5" spans="1:3" x14ac:dyDescent="0.2">
      <c r="A5" s="12" t="s">
        <v>11</v>
      </c>
      <c r="B5">
        <v>31</v>
      </c>
      <c r="C5">
        <v>6829921.5</v>
      </c>
    </row>
    <row r="6" spans="1:3" x14ac:dyDescent="0.2">
      <c r="A6" s="12" t="s">
        <v>17</v>
      </c>
      <c r="B6">
        <v>37</v>
      </c>
      <c r="C6">
        <v>3865251</v>
      </c>
    </row>
    <row r="7" spans="1:3" x14ac:dyDescent="0.2">
      <c r="A7" s="12" t="s">
        <v>10</v>
      </c>
      <c r="B7">
        <v>20</v>
      </c>
      <c r="C7">
        <v>2945035.5</v>
      </c>
    </row>
    <row r="8" spans="1:3" x14ac:dyDescent="0.2">
      <c r="A8" s="12" t="s">
        <v>20</v>
      </c>
      <c r="B8">
        <v>16</v>
      </c>
      <c r="C8">
        <v>2538967.5</v>
      </c>
    </row>
    <row r="9" spans="1:3" x14ac:dyDescent="0.2">
      <c r="A9" s="12" t="s">
        <v>22</v>
      </c>
      <c r="B9">
        <v>59</v>
      </c>
      <c r="C9">
        <v>18914194.5</v>
      </c>
    </row>
    <row r="10" spans="1:3" x14ac:dyDescent="0.2">
      <c r="A10" s="12" t="s">
        <v>21</v>
      </c>
      <c r="B10">
        <v>60</v>
      </c>
      <c r="C10">
        <v>19465372.5</v>
      </c>
    </row>
    <row r="11" spans="1:3" x14ac:dyDescent="0.2">
      <c r="A11" s="12" t="s">
        <v>13</v>
      </c>
      <c r="B11">
        <v>19</v>
      </c>
      <c r="C11">
        <v>3013512</v>
      </c>
    </row>
    <row r="12" spans="1:3" x14ac:dyDescent="0.2">
      <c r="A12" s="12" t="s">
        <v>23</v>
      </c>
      <c r="B12">
        <v>0</v>
      </c>
      <c r="C12">
        <v>1293219</v>
      </c>
    </row>
    <row r="13" spans="1:3" x14ac:dyDescent="0.2">
      <c r="A13" s="12" t="s">
        <v>18</v>
      </c>
      <c r="B13">
        <v>16</v>
      </c>
      <c r="C13">
        <v>1526608.5</v>
      </c>
    </row>
    <row r="14" spans="1:3" x14ac:dyDescent="0.2">
      <c r="A14" s="12" t="s">
        <v>19</v>
      </c>
      <c r="B14">
        <v>17</v>
      </c>
      <c r="C14">
        <v>1565632.5</v>
      </c>
    </row>
    <row r="15" spans="1:3" x14ac:dyDescent="0.2">
      <c r="A15" s="12" t="s">
        <v>9</v>
      </c>
      <c r="B15">
        <v>7</v>
      </c>
      <c r="C15">
        <v>636345</v>
      </c>
    </row>
    <row r="16" spans="1:3" x14ac:dyDescent="0.2">
      <c r="A16" s="12" t="s">
        <v>15</v>
      </c>
      <c r="B16">
        <v>129</v>
      </c>
      <c r="C16">
        <v>37257840.18135</v>
      </c>
    </row>
    <row r="17" spans="1:3" x14ac:dyDescent="0.2">
      <c r="A17" s="12" t="s">
        <v>14</v>
      </c>
      <c r="B17">
        <v>129</v>
      </c>
      <c r="C17">
        <v>27770092.5</v>
      </c>
    </row>
    <row r="18" spans="1:3" x14ac:dyDescent="0.2">
      <c r="A18" s="12" t="s">
        <v>12</v>
      </c>
      <c r="B18">
        <v>31</v>
      </c>
      <c r="C18">
        <v>1007742</v>
      </c>
    </row>
    <row r="19" spans="1:3" x14ac:dyDescent="0.2">
      <c r="A19" s="12" t="s">
        <v>25</v>
      </c>
      <c r="B19">
        <v>16</v>
      </c>
      <c r="C19">
        <v>389013</v>
      </c>
    </row>
    <row r="20" spans="1:3" x14ac:dyDescent="0.2">
      <c r="A20" s="12" t="s">
        <v>24</v>
      </c>
      <c r="B20">
        <v>18</v>
      </c>
      <c r="C20">
        <v>802447.5</v>
      </c>
    </row>
    <row r="21" spans="1:3" x14ac:dyDescent="0.2">
      <c r="A21" s="12" t="s">
        <v>26</v>
      </c>
      <c r="B21">
        <v>7</v>
      </c>
      <c r="C21">
        <v>410892</v>
      </c>
    </row>
    <row r="22" spans="1:3" x14ac:dyDescent="0.2">
      <c r="A22" s="12" t="s">
        <v>30</v>
      </c>
      <c r="B22">
        <v>736</v>
      </c>
      <c r="C22">
        <v>136032376.68134999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Лист1</vt:lpstr>
      <vt:lpstr>Лист2</vt:lpstr>
      <vt:lpstr>данные</vt:lpstr>
      <vt:lpstr>Task2a</vt:lpstr>
      <vt:lpstr>Task2a1</vt:lpstr>
      <vt:lpstr>Task2a2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Madina Jumaly</cp:lastModifiedBy>
  <dcterms:created xsi:type="dcterms:W3CDTF">2021-09-13T10:17:58Z</dcterms:created>
  <dcterms:modified xsi:type="dcterms:W3CDTF">2024-11-09T09:46:23Z</dcterms:modified>
</cp:coreProperties>
</file>