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12BCACE1-D18D-4D05-974B-E72AC5687022}" xr6:coauthVersionLast="47" xr6:coauthVersionMax="47" xr10:uidLastSave="{00000000-0000-0000-0000-000000000000}"/>
  <bookViews>
    <workbookView minimized="1" xWindow="21015" yWindow="7185" windowWidth="7500" windowHeight="6000" xr2:uid="{00000000-000D-0000-FFFF-FFFF00000000}"/>
  </bookViews>
  <sheets>
    <sheet name="Graficos" sheetId="63" r:id="rId1"/>
    <sheet name="Proyecto_1" sheetId="1" r:id="rId2"/>
    <sheet name="Proyecto_3" sheetId="2" r:id="rId3"/>
    <sheet name="Proyecto_4" sheetId="3" r:id="rId4"/>
    <sheet name="Proyecto_5" sheetId="4" r:id="rId5"/>
    <sheet name="Proyecto_6" sheetId="5" r:id="rId6"/>
    <sheet name="Proyecto_7" sheetId="6" r:id="rId7"/>
    <sheet name="Proyecto_8" sheetId="7" r:id="rId8"/>
    <sheet name="Proyecto_9" sheetId="8" r:id="rId9"/>
    <sheet name="Proyecto_13" sheetId="9" r:id="rId10"/>
    <sheet name="Proyecto_14" sheetId="10" r:id="rId11"/>
    <sheet name="Proyecto_16" sheetId="11" r:id="rId12"/>
    <sheet name="Proyecto_17" sheetId="12" r:id="rId13"/>
    <sheet name="Proyecto_20" sheetId="13" r:id="rId14"/>
    <sheet name="Proyecto_21" sheetId="14" r:id="rId15"/>
    <sheet name="Proyecto_23" sheetId="15" r:id="rId16"/>
    <sheet name="Proyecto_25" sheetId="16" r:id="rId17"/>
    <sheet name="Proyecto_26" sheetId="17" r:id="rId18"/>
    <sheet name="Proyecto_27" sheetId="18" r:id="rId19"/>
    <sheet name="Proyecto_28" sheetId="19" r:id="rId20"/>
    <sheet name="Proyecto_29" sheetId="20" r:id="rId21"/>
    <sheet name="Proyecto_32" sheetId="21" r:id="rId22"/>
    <sheet name="Proyecto_33" sheetId="22" r:id="rId23"/>
    <sheet name="Proyecto_36" sheetId="23" r:id="rId24"/>
    <sheet name="Proyecto_38" sheetId="24" r:id="rId25"/>
    <sheet name="Proyecto_40" sheetId="25" r:id="rId26"/>
    <sheet name="Proyecto_41" sheetId="26" r:id="rId27"/>
    <sheet name="Proyecto_42" sheetId="27" r:id="rId28"/>
    <sheet name="Proyecto_43" sheetId="28" r:id="rId29"/>
    <sheet name="Proyecto_44" sheetId="29" r:id="rId30"/>
    <sheet name="Proyecto_46" sheetId="30" r:id="rId31"/>
    <sheet name="Proyecto_47" sheetId="31" r:id="rId32"/>
    <sheet name="Proyecto_52" sheetId="32" r:id="rId33"/>
    <sheet name="Proyecto_54" sheetId="33" r:id="rId34"/>
    <sheet name="Proyecto_57" sheetId="34" r:id="rId35"/>
    <sheet name="Proyecto_65" sheetId="35" r:id="rId36"/>
    <sheet name="Proyecto_66" sheetId="36" r:id="rId37"/>
    <sheet name="Proyecto_67" sheetId="37" r:id="rId38"/>
    <sheet name="Proyecto_68" sheetId="38" r:id="rId39"/>
    <sheet name="Proyecto_70" sheetId="39" r:id="rId40"/>
    <sheet name="Proyecto_72" sheetId="40" r:id="rId41"/>
    <sheet name="Proyecto_73" sheetId="41" r:id="rId42"/>
    <sheet name="Proyecto_74" sheetId="42" r:id="rId43"/>
    <sheet name="Proyecto_76" sheetId="43" r:id="rId44"/>
    <sheet name="Proyecto_77" sheetId="44" r:id="rId45"/>
    <sheet name="Proyecto_78" sheetId="45" r:id="rId46"/>
    <sheet name="Proyecto_79" sheetId="46" r:id="rId47"/>
    <sheet name="Proyecto_80" sheetId="47" r:id="rId48"/>
    <sheet name="Proyecto_81" sheetId="48" r:id="rId49"/>
    <sheet name="Proyecto_82" sheetId="49" r:id="rId50"/>
    <sheet name="Proyecto_83" sheetId="50" r:id="rId51"/>
    <sheet name="Proyecto_84" sheetId="51" r:id="rId52"/>
    <sheet name="Proyecto_85" sheetId="52" r:id="rId53"/>
    <sheet name="Proyecto_86" sheetId="53" r:id="rId54"/>
    <sheet name="Proyecto_87" sheetId="54" r:id="rId55"/>
    <sheet name="Proyecto_88" sheetId="55" r:id="rId56"/>
    <sheet name="Proyecto_89" sheetId="56" r:id="rId57"/>
    <sheet name="Proyecto_91" sheetId="57" r:id="rId58"/>
    <sheet name="Proyecto_93" sheetId="58" r:id="rId59"/>
    <sheet name="Proyecto_94" sheetId="59" r:id="rId60"/>
    <sheet name="Proyecto_95" sheetId="60" r:id="rId61"/>
    <sheet name="Proyecto_96" sheetId="61" r:id="rId62"/>
    <sheet name="Proyecto_97" sheetId="62" r:id="rId63"/>
  </sheets>
  <externalReferences>
    <externalReference r:id="rId64"/>
    <externalReference r:id="rId6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3" l="1"/>
  <c r="H5" i="63" a="1"/>
  <c r="K5" i="63" a="1"/>
  <c r="J5" i="63" a="1"/>
  <c r="I5" i="63" a="1"/>
  <c r="I5" i="63" l="1"/>
  <c r="J5" i="63"/>
  <c r="K5" i="63"/>
  <c r="H5" i="63"/>
  <c r="L38" i="63" l="1"/>
  <c r="L34" i="63"/>
  <c r="L30" i="63"/>
  <c r="L26" i="63"/>
  <c r="L22" i="63"/>
  <c r="L18" i="63"/>
  <c r="L14" i="63"/>
  <c r="L10" i="63"/>
  <c r="L37" i="63"/>
  <c r="L33" i="63"/>
  <c r="L29" i="63"/>
  <c r="L25" i="63"/>
  <c r="L21" i="63"/>
  <c r="L17" i="63"/>
  <c r="L13" i="63"/>
  <c r="L9" i="63"/>
  <c r="L36" i="63"/>
  <c r="L32" i="63"/>
  <c r="L28" i="63"/>
  <c r="L24" i="63"/>
  <c r="L20" i="63"/>
  <c r="L16" i="63"/>
  <c r="L12" i="63"/>
  <c r="L35" i="63"/>
  <c r="L31" i="63"/>
  <c r="L27" i="63"/>
  <c r="L23" i="63"/>
  <c r="L19" i="63"/>
  <c r="L15" i="63"/>
  <c r="L11" i="63"/>
  <c r="N29" i="63" l="1"/>
  <c r="M29" i="63"/>
  <c r="N37" i="63"/>
  <c r="M37" i="63"/>
  <c r="N24" i="63"/>
  <c r="M24" i="63"/>
  <c r="N10" i="63"/>
  <c r="M10" i="63"/>
  <c r="N28" i="63"/>
  <c r="M28" i="63"/>
  <c r="N14" i="63"/>
  <c r="M14" i="63"/>
  <c r="N35" i="63"/>
  <c r="M35" i="63"/>
  <c r="N20" i="63"/>
  <c r="M20" i="63"/>
  <c r="M11" i="63"/>
  <c r="N11" i="63"/>
  <c r="N32" i="63"/>
  <c r="M32" i="63"/>
  <c r="N18" i="63"/>
  <c r="M18" i="63"/>
  <c r="M15" i="63"/>
  <c r="N15" i="63"/>
  <c r="N36" i="63"/>
  <c r="M36" i="63"/>
  <c r="N22" i="63"/>
  <c r="M22" i="63"/>
  <c r="N12" i="63"/>
  <c r="M12" i="63"/>
  <c r="M19" i="63"/>
  <c r="N19" i="63"/>
  <c r="N9" i="63"/>
  <c r="M9" i="63"/>
  <c r="N26" i="63"/>
  <c r="M26" i="63"/>
  <c r="N33" i="63"/>
  <c r="M33" i="63"/>
  <c r="M23" i="63"/>
  <c r="N23" i="63"/>
  <c r="N13" i="63"/>
  <c r="M13" i="63"/>
  <c r="N30" i="63"/>
  <c r="M30" i="63"/>
  <c r="N16" i="63"/>
  <c r="M16" i="63"/>
  <c r="M27" i="63"/>
  <c r="N27" i="63"/>
  <c r="N17" i="63"/>
  <c r="M17" i="63"/>
  <c r="N34" i="63"/>
  <c r="M34" i="63"/>
  <c r="N25" i="63"/>
  <c r="M25" i="63"/>
  <c r="N31" i="63"/>
  <c r="M31" i="63"/>
  <c r="N21" i="63"/>
  <c r="M21" i="63"/>
  <c r="N38" i="63"/>
  <c r="M38" i="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<sst xmlns="http://schemas.openxmlformats.org/spreadsheetml/2006/main" count="260" uniqueCount="12">
  <si>
    <t>a</t>
  </si>
  <si>
    <t>b</t>
  </si>
  <si>
    <t>c</t>
  </si>
  <si>
    <t>desv</t>
  </si>
  <si>
    <t>Gráfico interactivo</t>
  </si>
  <si>
    <t>Dia</t>
  </si>
  <si>
    <t>NIVEL</t>
  </si>
  <si>
    <t>Proyecto:</t>
  </si>
  <si>
    <t>Mes</t>
  </si>
  <si>
    <t>Promedio</t>
  </si>
  <si>
    <t>Nivel +</t>
  </si>
  <si>
    <t>Nivel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</si>
</sst>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69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</a:t>
            </a:r>
            <a:r>
              <a:rPr lang="es-ES" baseline="0"/>
              <a:t> Proyecto por Mes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Graficos!$L$8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Graficos!$L$9:$L$38</c:f>
              <c:numCache>
                <c:formatCode>General</c:formatCode>
                <c:ptCount val="30"/>
                <c:pt idx="0">
                  <c:v>7.3064173882265964</c:v>
                </c:pt>
                <c:pt idx="1">
                  <c:v>6.6081439720251733</c:v>
                </c:pt>
                <c:pt idx="2">
                  <c:v>6.0109546719940168</c:v>
                </c:pt>
                <c:pt idx="3">
                  <c:v>5.5148494881331267</c:v>
                </c:pt>
                <c:pt idx="4">
                  <c:v>5.119828420442504</c:v>
                </c:pt>
                <c:pt idx="5">
                  <c:v>4.8258914689221468</c:v>
                </c:pt>
                <c:pt idx="6">
                  <c:v>4.6330386335720561</c:v>
                </c:pt>
                <c:pt idx="7">
                  <c:v>4.5412699143922328</c:v>
                </c:pt>
                <c:pt idx="8">
                  <c:v>4.550585311382676</c:v>
                </c:pt>
                <c:pt idx="9">
                  <c:v>4.6609848245433847</c:v>
                </c:pt>
                <c:pt idx="10">
                  <c:v>4.8724684538743599</c:v>
                </c:pt>
                <c:pt idx="11">
                  <c:v>5.1850361993756025</c:v>
                </c:pt>
                <c:pt idx="12">
                  <c:v>5.5986880610471133</c:v>
                </c:pt>
                <c:pt idx="13">
                  <c:v>6.113424038888887</c:v>
                </c:pt>
                <c:pt idx="14">
                  <c:v>6.7292441329009289</c:v>
                </c:pt>
                <c:pt idx="15">
                  <c:v>7.4461483430832374</c:v>
                </c:pt>
                <c:pt idx="16">
                  <c:v>8.264136669435814</c:v>
                </c:pt>
                <c:pt idx="17">
                  <c:v>9.1832091119586554</c:v>
                </c:pt>
                <c:pt idx="18">
                  <c:v>10.20336567065176</c:v>
                </c:pt>
                <c:pt idx="19">
                  <c:v>11.324606345515136</c:v>
                </c:pt>
                <c:pt idx="20">
                  <c:v>12.546931136548778</c:v>
                </c:pt>
                <c:pt idx="21">
                  <c:v>13.870340043752684</c:v>
                </c:pt>
                <c:pt idx="22">
                  <c:v>15.294833067126859</c:v>
                </c:pt>
                <c:pt idx="23">
                  <c:v>16.820410206671298</c:v>
                </c:pt>
                <c:pt idx="24">
                  <c:v>18.447071462386006</c:v>
                </c:pt>
                <c:pt idx="25">
                  <c:v>20.174816834270985</c:v>
                </c:pt>
                <c:pt idx="26">
                  <c:v>22.003646322326222</c:v>
                </c:pt>
                <c:pt idx="27">
                  <c:v>23.933559926551727</c:v>
                </c:pt>
                <c:pt idx="28">
                  <c:v>25.964557646947501</c:v>
                </c:pt>
                <c:pt idx="29">
                  <c:v>28.096639483513542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4E-41A9-A936-ABC063A74C2D}"/>
            </c:ext>
          </c:extLst>
        </c:ser>
        <c:ser>
          <c:idx val="1"/>
          <c:order val="1"/>
          <c:tx>
            <c:strRef>
              <c:f>Graficos!$M$8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Graficos!$M$9:$M$38</c:f>
              <c:numCache>
                <c:formatCode>General</c:formatCode>
                <c:ptCount val="30"/>
                <c:pt idx="0">
                  <c:v>19.945034557250782</c:v>
                </c:pt>
                <c:pt idx="1">
                  <c:v>19.246761141049358</c:v>
                </c:pt>
                <c:pt idx="2">
                  <c:v>18.649571841018201</c:v>
                </c:pt>
                <c:pt idx="3">
                  <c:v>18.15346665715731</c:v>
                </c:pt>
                <c:pt idx="4">
                  <c:v>17.758445589466689</c:v>
                </c:pt>
                <c:pt idx="5">
                  <c:v>17.464508637946331</c:v>
                </c:pt>
                <c:pt idx="6">
                  <c:v>17.271655802596243</c:v>
                </c:pt>
                <c:pt idx="7">
                  <c:v>17.179887083416418</c:v>
                </c:pt>
                <c:pt idx="8">
                  <c:v>17.189202480406863</c:v>
                </c:pt>
                <c:pt idx="9">
                  <c:v>17.29960199356757</c:v>
                </c:pt>
                <c:pt idx="10">
                  <c:v>17.511085622898545</c:v>
                </c:pt>
                <c:pt idx="11">
                  <c:v>17.823653368399789</c:v>
                </c:pt>
                <c:pt idx="12">
                  <c:v>18.2373052300713</c:v>
                </c:pt>
                <c:pt idx="13">
                  <c:v>18.752041207913074</c:v>
                </c:pt>
                <c:pt idx="14">
                  <c:v>19.367861301925114</c:v>
                </c:pt>
                <c:pt idx="15">
                  <c:v>20.084765512107424</c:v>
                </c:pt>
                <c:pt idx="16">
                  <c:v>20.902753838460001</c:v>
                </c:pt>
                <c:pt idx="17">
                  <c:v>21.82182628098284</c:v>
                </c:pt>
                <c:pt idx="18">
                  <c:v>22.841982839675943</c:v>
                </c:pt>
                <c:pt idx="19">
                  <c:v>23.963223514539322</c:v>
                </c:pt>
                <c:pt idx="20">
                  <c:v>25.185548305572965</c:v>
                </c:pt>
                <c:pt idx="21">
                  <c:v>26.50895721277687</c:v>
                </c:pt>
                <c:pt idx="22">
                  <c:v>27.933450236151046</c:v>
                </c:pt>
                <c:pt idx="23">
                  <c:v>29.459027375695484</c:v>
                </c:pt>
                <c:pt idx="24">
                  <c:v>31.085688631410193</c:v>
                </c:pt>
                <c:pt idx="25">
                  <c:v>32.813434003295171</c:v>
                </c:pt>
                <c:pt idx="26">
                  <c:v>34.642263491350406</c:v>
                </c:pt>
                <c:pt idx="27">
                  <c:v>36.57217709557591</c:v>
                </c:pt>
                <c:pt idx="28">
                  <c:v>38.603174815971684</c:v>
                </c:pt>
                <c:pt idx="29">
                  <c:v>40.735256652537728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4E-41A9-A936-ABC063A74C2D}"/>
            </c:ext>
          </c:extLst>
        </c:ser>
        <c:ser>
          <c:idx val="2"/>
          <c:order val="2"/>
          <c:tx>
            <c:strRef>
              <c:f>Graficos!$N$8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Graficos!$N$9:$N$38</c:f>
              <c:numCache>
                <c:formatCode>General</c:formatCode>
                <c:ptCount val="30"/>
                <c:pt idx="0">
                  <c:v>-5.3321997807975885</c:v>
                </c:pt>
                <c:pt idx="1">
                  <c:v>-6.0304731969990115</c:v>
                </c:pt>
                <c:pt idx="2">
                  <c:v>-6.6276624970301681</c:v>
                </c:pt>
                <c:pt idx="3">
                  <c:v>-7.1237676808910582</c:v>
                </c:pt>
                <c:pt idx="4">
                  <c:v>-7.5187887485816809</c:v>
                </c:pt>
                <c:pt idx="5">
                  <c:v>-7.812725700102038</c:v>
                </c:pt>
                <c:pt idx="6">
                  <c:v>-8.0055785354521287</c:v>
                </c:pt>
                <c:pt idx="7">
                  <c:v>-8.097347254631952</c:v>
                </c:pt>
                <c:pt idx="8">
                  <c:v>-8.0880318576415089</c:v>
                </c:pt>
                <c:pt idx="9">
                  <c:v>-7.9776323444808002</c:v>
                </c:pt>
                <c:pt idx="10">
                  <c:v>-7.766148715149825</c:v>
                </c:pt>
                <c:pt idx="11">
                  <c:v>-7.4535809696485824</c:v>
                </c:pt>
                <c:pt idx="12">
                  <c:v>-7.0399291079770716</c:v>
                </c:pt>
                <c:pt idx="13">
                  <c:v>-6.5251931301352979</c:v>
                </c:pt>
                <c:pt idx="14">
                  <c:v>-5.9093730361232559</c:v>
                </c:pt>
                <c:pt idx="15">
                  <c:v>-5.1924688259409475</c:v>
                </c:pt>
                <c:pt idx="16">
                  <c:v>-4.3744804995883708</c:v>
                </c:pt>
                <c:pt idx="17">
                  <c:v>-3.4554080570655294</c:v>
                </c:pt>
                <c:pt idx="18">
                  <c:v>-2.4352514983724252</c:v>
                </c:pt>
                <c:pt idx="19">
                  <c:v>-1.3140108235090491</c:v>
                </c:pt>
                <c:pt idx="20">
                  <c:v>-9.168603247540652E-2</c:v>
                </c:pt>
                <c:pt idx="21">
                  <c:v>1.231722874728499</c:v>
                </c:pt>
                <c:pt idx="22">
                  <c:v>2.6562158981026744</c:v>
                </c:pt>
                <c:pt idx="23">
                  <c:v>4.1817930376471129</c:v>
                </c:pt>
                <c:pt idx="24">
                  <c:v>5.8084542933618213</c:v>
                </c:pt>
                <c:pt idx="25">
                  <c:v>7.5361996652467997</c:v>
                </c:pt>
                <c:pt idx="26">
                  <c:v>9.3650291533020376</c:v>
                </c:pt>
                <c:pt idx="27">
                  <c:v>11.294942757527542</c:v>
                </c:pt>
                <c:pt idx="28">
                  <c:v>13.325940477923316</c:v>
                </c:pt>
                <c:pt idx="29">
                  <c:v>15.458022314489357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4E-41A9-A936-ABC063A74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611919"/>
        <c:axId val="1973612399"/>
      </c:lineChart>
      <c:catAx>
        <c:axId val="197361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3612399"/>
        <c:crosses val="autoZero"/>
        <c:auto val="1"/>
        <c:lblAlgn val="ctr"/>
        <c:lblOffset val="100"/>
        <c:noMultiLvlLbl val="0"/>
      </c:catAx>
      <c:valAx>
        <c:axId val="197361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36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7</xdr:row>
      <xdr:rowOff>4761</xdr:rowOff>
    </xdr:from>
    <xdr:to>
      <xdr:col>9</xdr:col>
      <xdr:colOff>485774</xdr:colOff>
      <xdr:row>31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9E1D94-A7D5-44A5-B896-1DE19CAF9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Modelos_Feather\ModeloProyMesGasto.xlsx" TargetMode="External"/><Relationship Id="rId1" Type="http://schemas.openxmlformats.org/officeDocument/2006/relationships/externalLinkPath" Target="ModeloProyMesGast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ICS%20Anomal&#237;as\C&#243;digos_An&#225;lisis\Modelos_Feather\ModeloProyMesVenta.xlsx" TargetMode="External"/><Relationship Id="rId1" Type="http://schemas.openxmlformats.org/officeDocument/2006/relationships/externalLinkPath" Target="file:///C:\Users\mario\OneDrive\Documentos\ICS%20Anomal&#237;as\C&#243;digos_An&#225;lisis\Modelos_Feather\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_1"/>
      <sheetName val="Proyecto_3"/>
      <sheetName val="Proyecto_4"/>
      <sheetName val="Proyecto_5"/>
      <sheetName val="Proyecto_6"/>
      <sheetName val="Proyecto_7"/>
      <sheetName val="Proyecto_8"/>
      <sheetName val="Proyecto_9"/>
      <sheetName val="Proyecto_13"/>
      <sheetName val="Proyecto_14"/>
      <sheetName val="Proyecto_16"/>
      <sheetName val="Proyecto_17"/>
      <sheetName val="Proyecto_20"/>
      <sheetName val="Proyecto_21"/>
      <sheetName val="Proyecto_23"/>
      <sheetName val="Proyecto_25"/>
      <sheetName val="Proyecto_26"/>
      <sheetName val="Proyecto_27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4"/>
      <sheetName val="Proyecto_46"/>
      <sheetName val="Proyecto_52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8">
          <cell r="L8" t="str">
            <v>Promedio</v>
          </cell>
          <cell r="M8" t="str">
            <v>Nivel +</v>
          </cell>
          <cell r="N8" t="str">
            <v>Nivel -</v>
          </cell>
        </row>
        <row r="9">
          <cell r="L9">
            <v>-3.9693553033497517</v>
          </cell>
          <cell r="M9">
            <v>-2.4498308882811628</v>
          </cell>
          <cell r="N9">
            <v>-5.4888797184183407</v>
          </cell>
        </row>
        <row r="10">
          <cell r="L10">
            <v>-3.9172474237328934</v>
          </cell>
          <cell r="M10">
            <v>-2.3977230086643044</v>
          </cell>
          <cell r="N10">
            <v>-5.4367718388014818</v>
          </cell>
        </row>
        <row r="11">
          <cell r="L11">
            <v>-3.8936552288661512</v>
          </cell>
          <cell r="M11">
            <v>-2.3741308137975623</v>
          </cell>
          <cell r="N11">
            <v>-5.4131796439347397</v>
          </cell>
        </row>
        <row r="12">
          <cell r="L12">
            <v>-3.8985787187495244</v>
          </cell>
          <cell r="M12">
            <v>-2.3790543036809355</v>
          </cell>
          <cell r="N12">
            <v>-5.4181031338181134</v>
          </cell>
        </row>
        <row r="13">
          <cell r="L13">
            <v>-3.9320178933830139</v>
          </cell>
          <cell r="M13">
            <v>-2.412493478314425</v>
          </cell>
          <cell r="N13">
            <v>-5.4515423084516028</v>
          </cell>
        </row>
        <row r="14">
          <cell r="L14">
            <v>-3.9939727527666187</v>
          </cell>
          <cell r="M14">
            <v>-2.4744483376980297</v>
          </cell>
          <cell r="N14">
            <v>-5.513497167835208</v>
          </cell>
        </row>
        <row r="15">
          <cell r="L15">
            <v>-4.0844432969003392</v>
          </cell>
          <cell r="M15">
            <v>-2.5649188818317503</v>
          </cell>
          <cell r="N15">
            <v>-5.6039677119689282</v>
          </cell>
        </row>
        <row r="16">
          <cell r="L16">
            <v>-4.2034295257841761</v>
          </cell>
          <cell r="M16">
            <v>-2.6839051107155871</v>
          </cell>
          <cell r="N16">
            <v>-5.722953940852765</v>
          </cell>
        </row>
        <row r="17">
          <cell r="L17">
            <v>-4.3509314394181278</v>
          </cell>
          <cell r="M17">
            <v>-2.8314070243495388</v>
          </cell>
          <cell r="N17">
            <v>-5.8704558544867167</v>
          </cell>
        </row>
        <row r="18">
          <cell r="L18">
            <v>-4.5269490378021962</v>
          </cell>
          <cell r="M18">
            <v>-3.0074246227336072</v>
          </cell>
          <cell r="N18">
            <v>-6.0464734528707851</v>
          </cell>
        </row>
        <row r="19">
          <cell r="L19">
            <v>-4.7314823209363794</v>
          </cell>
          <cell r="M19">
            <v>-3.2119579058677905</v>
          </cell>
          <cell r="N19">
            <v>-6.2510067360049684</v>
          </cell>
        </row>
        <row r="20">
          <cell r="L20">
            <v>-4.9645312888206794</v>
          </cell>
          <cell r="M20">
            <v>-3.4450068737520905</v>
          </cell>
          <cell r="N20">
            <v>-6.4840557038892683</v>
          </cell>
        </row>
        <row r="21">
          <cell r="L21">
            <v>-5.2260959414550952</v>
          </cell>
          <cell r="M21">
            <v>-3.7065715263865062</v>
          </cell>
          <cell r="N21">
            <v>-6.7456203565236841</v>
          </cell>
        </row>
        <row r="22">
          <cell r="L22">
            <v>-5.5161762788396258</v>
          </cell>
          <cell r="M22">
            <v>-3.9966518637710369</v>
          </cell>
          <cell r="N22">
            <v>-7.0357006939082147</v>
          </cell>
        </row>
        <row r="23">
          <cell r="L23">
            <v>-5.8347723009742722</v>
          </cell>
          <cell r="M23">
            <v>-4.3152478859056833</v>
          </cell>
          <cell r="N23">
            <v>-7.3542967160428612</v>
          </cell>
        </row>
        <row r="24">
          <cell r="L24">
            <v>-6.1818840078590354</v>
          </cell>
          <cell r="M24">
            <v>-4.6623595927904464</v>
          </cell>
          <cell r="N24">
            <v>-7.7014084229276243</v>
          </cell>
        </row>
        <row r="25">
          <cell r="L25">
            <v>-6.5575113994939134</v>
          </cell>
          <cell r="M25">
            <v>-5.0379869844253244</v>
          </cell>
          <cell r="N25">
            <v>-8.0770358145625032</v>
          </cell>
        </row>
        <row r="26">
          <cell r="L26">
            <v>-6.9616544758789072</v>
          </cell>
          <cell r="M26">
            <v>-5.4421300608103182</v>
          </cell>
          <cell r="N26">
            <v>-8.481178890947497</v>
          </cell>
        </row>
        <row r="27">
          <cell r="L27">
            <v>-7.3943132370140177</v>
          </cell>
          <cell r="M27">
            <v>-5.8747888219454287</v>
          </cell>
          <cell r="N27">
            <v>-8.9138376520826057</v>
          </cell>
        </row>
        <row r="28">
          <cell r="L28">
            <v>-7.855487682899243</v>
          </cell>
          <cell r="M28">
            <v>-6.3359632678306541</v>
          </cell>
          <cell r="N28">
            <v>-9.3750120979678329</v>
          </cell>
        </row>
        <row r="29">
          <cell r="L29">
            <v>-8.3451778135345833</v>
          </cell>
          <cell r="M29">
            <v>-6.8256533984659944</v>
          </cell>
          <cell r="N29">
            <v>-9.8647022286031714</v>
          </cell>
        </row>
        <row r="30">
          <cell r="L30">
            <v>-8.8633836289200403</v>
          </cell>
          <cell r="M30">
            <v>-7.3438592138514514</v>
          </cell>
          <cell r="N30">
            <v>-10.382908043988628</v>
          </cell>
        </row>
        <row r="31">
          <cell r="L31">
            <v>-9.4101051290556157</v>
          </cell>
          <cell r="M31">
            <v>-7.8905807139870268</v>
          </cell>
          <cell r="N31">
            <v>-10.929629544124204</v>
          </cell>
        </row>
        <row r="32">
          <cell r="L32">
            <v>-9.9853423139413025</v>
          </cell>
          <cell r="M32">
            <v>-8.4658178988727144</v>
          </cell>
          <cell r="N32">
            <v>-11.50486672900989</v>
          </cell>
        </row>
        <row r="33">
          <cell r="L33">
            <v>-10.589095183577108</v>
          </cell>
          <cell r="M33">
            <v>-9.0695707685085196</v>
          </cell>
          <cell r="N33">
            <v>-12.108619598645696</v>
          </cell>
        </row>
        <row r="34">
          <cell r="L34">
            <v>-11.221363737963028</v>
          </cell>
          <cell r="M34">
            <v>-9.7018393228944397</v>
          </cell>
          <cell r="N34">
            <v>-12.740888153031616</v>
          </cell>
        </row>
        <row r="35">
          <cell r="L35">
            <v>-11.882147977099063</v>
          </cell>
          <cell r="M35">
            <v>-10.362623562030475</v>
          </cell>
          <cell r="N35">
            <v>-13.401672392167651</v>
          </cell>
        </row>
        <row r="36">
          <cell r="L36">
            <v>-12.571447900985216</v>
          </cell>
          <cell r="M36">
            <v>-11.051923485916628</v>
          </cell>
          <cell r="N36">
            <v>-14.090972316053804</v>
          </cell>
        </row>
        <row r="37">
          <cell r="L37">
            <v>-13.289263509621485</v>
          </cell>
          <cell r="M37">
            <v>-11.769739094552897</v>
          </cell>
          <cell r="N37">
            <v>-14.808787924690073</v>
          </cell>
        </row>
        <row r="38">
          <cell r="L38">
            <v>-14.035594803007864</v>
          </cell>
          <cell r="M38">
            <v>-12.516070387939276</v>
          </cell>
          <cell r="N38">
            <v>-15.555119218076452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/>
      <sheetData sheetId="1">
        <row r="2">
          <cell r="A2">
            <v>74</v>
          </cell>
          <cell r="B2" t="str">
            <v>INTEROPTICS S.A.</v>
          </cell>
        </row>
        <row r="3">
          <cell r="A3">
            <v>6</v>
          </cell>
          <cell r="B3" t="str">
            <v>CIENA COMMUNICATIONS INC</v>
          </cell>
        </row>
        <row r="4">
          <cell r="A4">
            <v>4</v>
          </cell>
          <cell r="B4" t="str">
            <v>CIENA COMMUNICATIONS INC</v>
          </cell>
        </row>
        <row r="5">
          <cell r="A5">
            <v>42</v>
          </cell>
          <cell r="B5" t="str">
            <v>INTEROPTICS S.A.</v>
          </cell>
        </row>
        <row r="6">
          <cell r="A6">
            <v>77</v>
          </cell>
          <cell r="B6" t="str">
            <v>LEADAKI S.A.</v>
          </cell>
        </row>
        <row r="7">
          <cell r="A7">
            <v>5</v>
          </cell>
          <cell r="B7" t="str">
            <v>CIENA COMMUNICATIONS INC</v>
          </cell>
        </row>
        <row r="8">
          <cell r="A8">
            <v>78</v>
          </cell>
          <cell r="B8" t="str">
            <v>INTEROPTICS S.A.</v>
          </cell>
        </row>
        <row r="9">
          <cell r="A9">
            <v>79</v>
          </cell>
          <cell r="B9" t="str">
            <v>TELEFONICA MOVILES ARGENTINA SA</v>
          </cell>
        </row>
        <row r="10">
          <cell r="A10">
            <v>14</v>
          </cell>
          <cell r="B10" t="str">
            <v>TELEFONICA DE ARGENTINA S.A.</v>
          </cell>
        </row>
        <row r="11">
          <cell r="A11">
            <v>26</v>
          </cell>
          <cell r="B11" t="str">
            <v>TELEFONICA MOVILES ARGENTINA SA</v>
          </cell>
        </row>
        <row r="12">
          <cell r="A12">
            <v>13</v>
          </cell>
          <cell r="B12" t="str">
            <v>TELEFONICA DE ARGENTINA S.A.</v>
          </cell>
        </row>
        <row r="13">
          <cell r="A13">
            <v>46</v>
          </cell>
          <cell r="B13" t="str">
            <v>TELECENTRO S.A.</v>
          </cell>
        </row>
        <row r="14">
          <cell r="A14">
            <v>38</v>
          </cell>
          <cell r="B14" t="str">
            <v>TELECOM ARGENTINA S.A.</v>
          </cell>
        </row>
        <row r="15">
          <cell r="A15">
            <v>85</v>
          </cell>
          <cell r="B15" t="str">
            <v>INTEROPTICS S.A.</v>
          </cell>
        </row>
        <row r="16">
          <cell r="A16">
            <v>65</v>
          </cell>
          <cell r="B16" t="str">
            <v>C P S COMUNICACIONES S.A.U. (METROTEL)</v>
          </cell>
        </row>
        <row r="17">
          <cell r="A17">
            <v>7</v>
          </cell>
          <cell r="B17" t="str">
            <v>CIENA COMMUNICATIONS MEXICO SA DE CV SUC ARG</v>
          </cell>
        </row>
        <row r="18">
          <cell r="A18">
            <v>84</v>
          </cell>
          <cell r="B18" t="str">
            <v>INTEROPTICS S.A.</v>
          </cell>
        </row>
        <row r="19">
          <cell r="A19">
            <v>21</v>
          </cell>
          <cell r="B19" t="str">
            <v>TELEFONICA MOVILES ARGENTINA SA</v>
          </cell>
        </row>
        <row r="20">
          <cell r="A20">
            <v>20</v>
          </cell>
          <cell r="B20" t="str">
            <v>TELEFONICA MOVILES ARGENTINA SA</v>
          </cell>
        </row>
        <row r="21">
          <cell r="A21">
            <v>57</v>
          </cell>
          <cell r="B21" t="str">
            <v>TELECENTRO S.A.</v>
          </cell>
        </row>
        <row r="22">
          <cell r="A22">
            <v>8</v>
          </cell>
          <cell r="B22" t="str">
            <v>HUAWEI TECH INVESTMENT CO. LTD.</v>
          </cell>
        </row>
        <row r="23">
          <cell r="A23">
            <v>36</v>
          </cell>
          <cell r="B23" t="str">
            <v>NSS SA</v>
          </cell>
        </row>
        <row r="24">
          <cell r="A24">
            <v>17</v>
          </cell>
          <cell r="B24" t="str">
            <v>TELEFONICA DE ARGENTINA S.A.</v>
          </cell>
        </row>
        <row r="25">
          <cell r="A25">
            <v>52</v>
          </cell>
          <cell r="B25" t="str">
            <v>HUAWEI TECH INVESTMENT CO. LTD.</v>
          </cell>
        </row>
        <row r="26">
          <cell r="A26">
            <v>40</v>
          </cell>
          <cell r="B26" t="str">
            <v>NSS SA</v>
          </cell>
        </row>
        <row r="27">
          <cell r="A27">
            <v>3</v>
          </cell>
          <cell r="B27" t="str">
            <v>CIENA COMMUNICATIONS INC</v>
          </cell>
        </row>
        <row r="28">
          <cell r="A28">
            <v>25</v>
          </cell>
          <cell r="B28" t="str">
            <v>TELEFONICA DE ARGENTINA S.A.</v>
          </cell>
        </row>
        <row r="29">
          <cell r="A29">
            <v>28</v>
          </cell>
          <cell r="B29" t="str">
            <v>Oficina de Servicios para Proyectos de las Naciones Unidas (UNOPS)</v>
          </cell>
        </row>
        <row r="30">
          <cell r="A30">
            <v>33</v>
          </cell>
          <cell r="B30" t="str">
            <v>NSS SA</v>
          </cell>
        </row>
        <row r="31">
          <cell r="A31">
            <v>16</v>
          </cell>
          <cell r="B31" t="str">
            <v>TELEFONICA DE ARGENTINA S.A.</v>
          </cell>
        </row>
        <row r="32">
          <cell r="A32">
            <v>9</v>
          </cell>
          <cell r="B32" t="str">
            <v>Oracle Colombia Limitada</v>
          </cell>
        </row>
        <row r="33">
          <cell r="A33">
            <v>32</v>
          </cell>
          <cell r="B33" t="str">
            <v>TELXIUS CABLE ARGENTINA S.A.</v>
          </cell>
        </row>
        <row r="34">
          <cell r="A34">
            <v>66</v>
          </cell>
          <cell r="B34" t="str">
            <v>TELEFONICA MOVILES ARGENTINA SA</v>
          </cell>
        </row>
        <row r="35">
          <cell r="A35">
            <v>43</v>
          </cell>
          <cell r="B35" t="str">
            <v>INVAP S.E.</v>
          </cell>
        </row>
        <row r="36">
          <cell r="A36">
            <v>29</v>
          </cell>
          <cell r="B36" t="str">
            <v>TELXIUS TORRES ARGENTINA S.A</v>
          </cell>
        </row>
        <row r="37">
          <cell r="A37">
            <v>27</v>
          </cell>
          <cell r="B37" t="str">
            <v>TELEFONICA MOVILES ARGENTINA SA</v>
          </cell>
        </row>
        <row r="38">
          <cell r="A38">
            <v>44</v>
          </cell>
          <cell r="B38" t="str">
            <v>CENTRO MEDICO LAS HERAS S.R.L.</v>
          </cell>
        </row>
        <row r="39">
          <cell r="A39">
            <v>54</v>
          </cell>
          <cell r="B39" t="str">
            <v>TELEFONICA DE ARGENTINA S.A.</v>
          </cell>
        </row>
        <row r="40">
          <cell r="A40">
            <v>86</v>
          </cell>
          <cell r="B40" t="str">
            <v>INTEROPTICS S.A.</v>
          </cell>
        </row>
        <row r="41">
          <cell r="A41">
            <v>41</v>
          </cell>
          <cell r="B41" t="str">
            <v>CIENA COMMUNICATIONS MEXICO SA DE CV SUC ARG</v>
          </cell>
        </row>
        <row r="42">
          <cell r="A42">
            <v>67</v>
          </cell>
          <cell r="B42" t="str">
            <v>SAS INSTITUTE ARGENTINA SA</v>
          </cell>
        </row>
        <row r="43">
          <cell r="A43">
            <v>23</v>
          </cell>
          <cell r="B43" t="str">
            <v>TELEFONICA MOVILES ARGENTINA SA</v>
          </cell>
        </row>
        <row r="44">
          <cell r="A44">
            <v>68</v>
          </cell>
          <cell r="B44" t="str">
            <v>OPTINET ARGENTINA S.A.</v>
          </cell>
        </row>
        <row r="45">
          <cell r="A45">
            <v>1</v>
          </cell>
          <cell r="B45" t="str">
            <v>NOKIA SOLUTIONS AND NETWORKS ARGENTINA S.A.</v>
          </cell>
        </row>
        <row r="46">
          <cell r="A46">
            <v>70</v>
          </cell>
          <cell r="B46" t="str">
            <v>AMX ARGENTINA SOCIEDAD ANONIMA</v>
          </cell>
        </row>
        <row r="47">
          <cell r="A47">
            <v>89</v>
          </cell>
          <cell r="B47" t="str">
            <v>V.I.S. MEDIA GROUP S.A.</v>
          </cell>
        </row>
        <row r="48">
          <cell r="A48">
            <v>73</v>
          </cell>
          <cell r="B48" t="str">
            <v>TELMEX ARGENTINA S.A.</v>
          </cell>
        </row>
        <row r="49">
          <cell r="A49">
            <v>72</v>
          </cell>
          <cell r="B49" t="str">
            <v>BSG SERVICOS E SOLUCOES LTDA</v>
          </cell>
        </row>
        <row r="50">
          <cell r="A50">
            <v>76</v>
          </cell>
          <cell r="B50" t="str">
            <v>CIENA COMMUNICATIONS INC</v>
          </cell>
        </row>
        <row r="51">
          <cell r="A51">
            <v>82</v>
          </cell>
          <cell r="B51" t="str">
            <v>Comunicaciones y Consumos S.A.</v>
          </cell>
        </row>
        <row r="52">
          <cell r="A52">
            <v>83</v>
          </cell>
          <cell r="B52" t="str">
            <v>OPTECOM S.A.S</v>
          </cell>
        </row>
        <row r="53">
          <cell r="A53">
            <v>87</v>
          </cell>
          <cell r="B53" t="str">
            <v>TELECENTRO S.A.</v>
          </cell>
        </row>
        <row r="54">
          <cell r="A54">
            <v>80</v>
          </cell>
          <cell r="B54" t="str">
            <v xml:space="preserve">SIST GLOBAL SISTEMAS </v>
          </cell>
        </row>
        <row r="55">
          <cell r="A55">
            <v>81</v>
          </cell>
          <cell r="B55" t="str">
            <v>INTEROPTICS S.A.</v>
          </cell>
        </row>
        <row r="56">
          <cell r="A56">
            <v>88</v>
          </cell>
          <cell r="B56" t="str">
            <v>SAS INSTITUTE, S.A.U.</v>
          </cell>
        </row>
        <row r="57">
          <cell r="A57">
            <v>91</v>
          </cell>
          <cell r="B57" t="str">
            <v>AMX ARGENTINA SOCIEDAD ANONIMA</v>
          </cell>
        </row>
        <row r="58">
          <cell r="A58">
            <v>93</v>
          </cell>
          <cell r="B58" t="str">
            <v>C P S COMUNICACIONES S.A.U. (METROTEL)</v>
          </cell>
        </row>
        <row r="59">
          <cell r="A59">
            <v>94</v>
          </cell>
          <cell r="B59" t="str">
            <v>OPTINET ARGENTINA S.A.</v>
          </cell>
        </row>
        <row r="60">
          <cell r="A60">
            <v>95</v>
          </cell>
          <cell r="B60" t="str">
            <v>TELXIUS CABLE ARGENTINA S.A.</v>
          </cell>
        </row>
        <row r="61">
          <cell r="A61">
            <v>47</v>
          </cell>
          <cell r="B61" t="str">
            <v>Comunicaciones y Consumos S.A.</v>
          </cell>
        </row>
        <row r="62">
          <cell r="A62">
            <v>96</v>
          </cell>
          <cell r="B62" t="str">
            <v>Comunicaciones y Consumos S.A.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6506-BE97-4507-81CD-2BEAA229B61A}">
  <dimension ref="A1:AF150"/>
  <sheetViews>
    <sheetView tabSelected="1" workbookViewId="0">
      <selection activeCell="B6" sqref="B6"/>
    </sheetView>
  </sheetViews>
  <sheetFormatPr baseColWidth="10" defaultRowHeight="15" x14ac:dyDescent="0.25"/>
  <sheetData>
    <row r="1" spans="1:32" ht="33.75" x14ac:dyDescent="0.25">
      <c r="A1" s="2"/>
      <c r="B1" s="2"/>
      <c r="C1" s="2"/>
      <c r="D1" s="3" t="s">
        <v>4</v>
      </c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5"/>
      <c r="C4" s="2"/>
      <c r="D4" s="2"/>
      <c r="E4" s="2"/>
      <c r="F4" s="2"/>
      <c r="G4" s="6" t="s">
        <v>5</v>
      </c>
      <c r="H4" s="6" t="s">
        <v>0</v>
      </c>
      <c r="I4" s="6" t="s">
        <v>1</v>
      </c>
      <c r="J4" s="6" t="s">
        <v>2</v>
      </c>
      <c r="K4" s="6" t="s">
        <v>3</v>
      </c>
      <c r="L4" s="2"/>
      <c r="M4" s="7" t="s">
        <v>6</v>
      </c>
      <c r="N4" s="8">
        <v>1.28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7.25" x14ac:dyDescent="0.25">
      <c r="A5" s="9" t="s">
        <v>7</v>
      </c>
      <c r="B5" s="10">
        <v>46</v>
      </c>
      <c r="C5" s="11" t="str">
        <f>_xlfn.XLOOKUP(B5,[2]Proyectos!A2:A62,[2]Proyectos!B2:B62)</f>
        <v>TELECENTRO S.A.</v>
      </c>
      <c r="D5" s="12"/>
      <c r="E5" s="12"/>
      <c r="F5" s="13"/>
      <c r="G5" s="8">
        <v>1</v>
      </c>
      <c r="H5" s="8" cm="1">
        <f t="array" aca="1" ref="H5" ca="1">INDIRECT("Proyecto_" &amp; TEXT($B$5,"##") &amp; "!A" &amp; TEXT(2,"##"),1)</f>
        <v>5.0542058085133262E-2</v>
      </c>
      <c r="I5" s="8" cm="1">
        <f t="array" aca="1" ref="I5" ca="1">INDIRECT("Proyecto_" &amp; TEXT($B$5,"##") &amp; "!B" &amp; TEXT($G5+1,"##"),1)</f>
        <v>-0.84989959045682273</v>
      </c>
      <c r="J5" s="8" cm="1">
        <f t="array" aca="1" ref="J5" ca="1">INDIRECT("Proyecto_" &amp; TEXT($B$5,"##") &amp; "!C" &amp; TEXT($G5+1,"##"),1)</f>
        <v>8.1057749205982859</v>
      </c>
      <c r="K5" s="8" cm="1">
        <f t="array" aca="1" ref="K5" ca="1">INDIRECT("Proyecto_" &amp; TEXT($B$5,"##") &amp; "!D" &amp; TEXT($G5+1,"##"),1)</f>
        <v>9.8739196633001445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4" t="s">
        <v>8</v>
      </c>
      <c r="L8" s="14" t="s">
        <v>9</v>
      </c>
      <c r="M8" s="14" t="s">
        <v>10</v>
      </c>
      <c r="N8" s="14" t="s">
        <v>11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8">
        <v>1</v>
      </c>
      <c r="L9" s="8">
        <f ca="1">($H$5*$K9^2)+($I$5*$K9)+$J$5</f>
        <v>7.3064173882265964</v>
      </c>
      <c r="M9" s="8">
        <f ca="1">$L9+($N$4*$K$5)</f>
        <v>19.945034557250782</v>
      </c>
      <c r="N9" s="8">
        <f ca="1">$L9-($N$4*$K$5)</f>
        <v>-5.3321997807975885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8">
        <v>2</v>
      </c>
      <c r="L10" s="8">
        <f t="shared" ref="L10:L38" ca="1" si="0">($H$5*$K10^2)+($I$5*$K10)+$J$5</f>
        <v>6.6081439720251733</v>
      </c>
      <c r="M10" s="8">
        <f t="shared" ref="M10:M38" ca="1" si="1">$L10+($N$4*$K$5)</f>
        <v>19.246761141049358</v>
      </c>
      <c r="N10" s="8">
        <f t="shared" ref="N10:N38" ca="1" si="2">$L10-($N$4*$K$5)</f>
        <v>-6.0304731969990115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8">
        <v>3</v>
      </c>
      <c r="L11" s="8">
        <f t="shared" ca="1" si="0"/>
        <v>6.0109546719940168</v>
      </c>
      <c r="M11" s="8">
        <f t="shared" ca="1" si="1"/>
        <v>18.649571841018201</v>
      </c>
      <c r="N11" s="8">
        <f t="shared" ca="1" si="2"/>
        <v>-6.6276624970301681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8">
        <v>4</v>
      </c>
      <c r="L12" s="8">
        <f t="shared" ca="1" si="0"/>
        <v>5.5148494881331267</v>
      </c>
      <c r="M12" s="8">
        <f t="shared" ca="1" si="1"/>
        <v>18.15346665715731</v>
      </c>
      <c r="N12" s="8">
        <f t="shared" ca="1" si="2"/>
        <v>-7.1237676808910582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8">
        <v>5</v>
      </c>
      <c r="L13" s="8">
        <f t="shared" ca="1" si="0"/>
        <v>5.119828420442504</v>
      </c>
      <c r="M13" s="8">
        <f t="shared" ca="1" si="1"/>
        <v>17.758445589466689</v>
      </c>
      <c r="N13" s="8">
        <f t="shared" ca="1" si="2"/>
        <v>-7.5187887485816809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8">
        <v>6</v>
      </c>
      <c r="L14" s="8">
        <f t="shared" ca="1" si="0"/>
        <v>4.8258914689221468</v>
      </c>
      <c r="M14" s="8">
        <f t="shared" ca="1" si="1"/>
        <v>17.464508637946331</v>
      </c>
      <c r="N14" s="8">
        <f t="shared" ca="1" si="2"/>
        <v>-7.812725700102038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8">
        <v>7</v>
      </c>
      <c r="L15" s="8">
        <f t="shared" ca="1" si="0"/>
        <v>4.6330386335720561</v>
      </c>
      <c r="M15" s="8">
        <f t="shared" ca="1" si="1"/>
        <v>17.271655802596243</v>
      </c>
      <c r="N15" s="8">
        <f t="shared" ca="1" si="2"/>
        <v>-8.0055785354521287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8">
        <v>8</v>
      </c>
      <c r="L16" s="8">
        <f t="shared" ca="1" si="0"/>
        <v>4.5412699143922328</v>
      </c>
      <c r="M16" s="8">
        <f t="shared" ca="1" si="1"/>
        <v>17.179887083416418</v>
      </c>
      <c r="N16" s="8">
        <f t="shared" ca="1" si="2"/>
        <v>-8.097347254631952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8">
        <v>9</v>
      </c>
      <c r="L17" s="8">
        <f t="shared" ca="1" si="0"/>
        <v>4.550585311382676</v>
      </c>
      <c r="M17" s="8">
        <f t="shared" ca="1" si="1"/>
        <v>17.189202480406863</v>
      </c>
      <c r="N17" s="8">
        <f t="shared" ca="1" si="2"/>
        <v>-8.0880318576415089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8">
        <v>10</v>
      </c>
      <c r="L18" s="8">
        <f t="shared" ca="1" si="0"/>
        <v>4.6609848245433847</v>
      </c>
      <c r="M18" s="8">
        <f t="shared" ca="1" si="1"/>
        <v>17.29960199356757</v>
      </c>
      <c r="N18" s="8">
        <f t="shared" ca="1" si="2"/>
        <v>-7.9776323444808002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8">
        <v>11</v>
      </c>
      <c r="L19" s="8">
        <f t="shared" ca="1" si="0"/>
        <v>4.8724684538743599</v>
      </c>
      <c r="M19" s="8">
        <f t="shared" ca="1" si="1"/>
        <v>17.511085622898545</v>
      </c>
      <c r="N19" s="8">
        <f t="shared" ca="1" si="2"/>
        <v>-7.766148715149825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8">
        <v>12</v>
      </c>
      <c r="L20" s="8">
        <f t="shared" ca="1" si="0"/>
        <v>5.1850361993756025</v>
      </c>
      <c r="M20" s="8">
        <f t="shared" ca="1" si="1"/>
        <v>17.823653368399789</v>
      </c>
      <c r="N20" s="8">
        <f t="shared" ca="1" si="2"/>
        <v>-7.4535809696485824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8">
        <v>13</v>
      </c>
      <c r="L21" s="8">
        <f t="shared" ca="1" si="0"/>
        <v>5.5986880610471133</v>
      </c>
      <c r="M21" s="8">
        <f t="shared" ca="1" si="1"/>
        <v>18.2373052300713</v>
      </c>
      <c r="N21" s="8">
        <f t="shared" ca="1" si="2"/>
        <v>-7.0399291079770716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8">
        <v>14</v>
      </c>
      <c r="L22" s="8">
        <f t="shared" ca="1" si="0"/>
        <v>6.113424038888887</v>
      </c>
      <c r="M22" s="8">
        <f t="shared" ca="1" si="1"/>
        <v>18.752041207913074</v>
      </c>
      <c r="N22" s="8">
        <f t="shared" ca="1" si="2"/>
        <v>-6.5251931301352979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8">
        <v>15</v>
      </c>
      <c r="L23" s="8">
        <f t="shared" ca="1" si="0"/>
        <v>6.7292441329009289</v>
      </c>
      <c r="M23" s="8">
        <f t="shared" ca="1" si="1"/>
        <v>19.367861301925114</v>
      </c>
      <c r="N23" s="8">
        <f t="shared" ca="1" si="2"/>
        <v>-5.9093730361232559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8">
        <v>16</v>
      </c>
      <c r="L24" s="8">
        <f t="shared" ca="1" si="0"/>
        <v>7.4461483430832374</v>
      </c>
      <c r="M24" s="8">
        <f t="shared" ca="1" si="1"/>
        <v>20.084765512107424</v>
      </c>
      <c r="N24" s="8">
        <f t="shared" ca="1" si="2"/>
        <v>-5.1924688259409475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8">
        <v>17</v>
      </c>
      <c r="L25" s="8">
        <f t="shared" ca="1" si="0"/>
        <v>8.264136669435814</v>
      </c>
      <c r="M25" s="8">
        <f t="shared" ca="1" si="1"/>
        <v>20.902753838460001</v>
      </c>
      <c r="N25" s="8">
        <f t="shared" ca="1" si="2"/>
        <v>-4.3744804995883708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8">
        <v>18</v>
      </c>
      <c r="L26" s="8">
        <f t="shared" ca="1" si="0"/>
        <v>9.1832091119586554</v>
      </c>
      <c r="M26" s="8">
        <f t="shared" ca="1" si="1"/>
        <v>21.82182628098284</v>
      </c>
      <c r="N26" s="8">
        <f t="shared" ca="1" si="2"/>
        <v>-3.4554080570655294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8">
        <v>19</v>
      </c>
      <c r="L27" s="8">
        <f t="shared" ca="1" si="0"/>
        <v>10.20336567065176</v>
      </c>
      <c r="M27" s="8">
        <f t="shared" ca="1" si="1"/>
        <v>22.841982839675943</v>
      </c>
      <c r="N27" s="8">
        <f t="shared" ca="1" si="2"/>
        <v>-2.4352514983724252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8">
        <v>20</v>
      </c>
      <c r="L28" s="8">
        <f t="shared" ca="1" si="0"/>
        <v>11.324606345515136</v>
      </c>
      <c r="M28" s="8">
        <f t="shared" ca="1" si="1"/>
        <v>23.963223514539322</v>
      </c>
      <c r="N28" s="8">
        <f t="shared" ca="1" si="2"/>
        <v>-1.3140108235090491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8">
        <v>21</v>
      </c>
      <c r="L29" s="8">
        <f t="shared" ca="1" si="0"/>
        <v>12.546931136548778</v>
      </c>
      <c r="M29" s="8">
        <f t="shared" ca="1" si="1"/>
        <v>25.185548305572965</v>
      </c>
      <c r="N29" s="8">
        <f t="shared" ca="1" si="2"/>
        <v>-9.168603247540652E-2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8">
        <v>22</v>
      </c>
      <c r="L30" s="8">
        <f t="shared" ca="1" si="0"/>
        <v>13.870340043752684</v>
      </c>
      <c r="M30" s="8">
        <f t="shared" ca="1" si="1"/>
        <v>26.50895721277687</v>
      </c>
      <c r="N30" s="8">
        <f t="shared" ca="1" si="2"/>
        <v>1.231722874728499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8">
        <v>23</v>
      </c>
      <c r="L31" s="8">
        <f t="shared" ca="1" si="0"/>
        <v>15.294833067126859</v>
      </c>
      <c r="M31" s="8">
        <f t="shared" ca="1" si="1"/>
        <v>27.933450236151046</v>
      </c>
      <c r="N31" s="8">
        <f t="shared" ca="1" si="2"/>
        <v>2.6562158981026744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8">
        <v>24</v>
      </c>
      <c r="L32" s="8">
        <f t="shared" ca="1" si="0"/>
        <v>16.820410206671298</v>
      </c>
      <c r="M32" s="8">
        <f t="shared" ca="1" si="1"/>
        <v>29.459027375695484</v>
      </c>
      <c r="N32" s="8">
        <f t="shared" ca="1" si="2"/>
        <v>4.1817930376471129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8">
        <v>25</v>
      </c>
      <c r="L33" s="8">
        <f t="shared" ca="1" si="0"/>
        <v>18.447071462386006</v>
      </c>
      <c r="M33" s="8">
        <f t="shared" ca="1" si="1"/>
        <v>31.085688631410193</v>
      </c>
      <c r="N33" s="8">
        <f t="shared" ca="1" si="2"/>
        <v>5.8084542933618213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8">
        <v>26</v>
      </c>
      <c r="L34" s="8">
        <f t="shared" ca="1" si="0"/>
        <v>20.174816834270985</v>
      </c>
      <c r="M34" s="8">
        <f t="shared" ca="1" si="1"/>
        <v>32.813434003295171</v>
      </c>
      <c r="N34" s="8">
        <f t="shared" ca="1" si="2"/>
        <v>7.5361996652467997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8">
        <v>27</v>
      </c>
      <c r="L35" s="8">
        <f t="shared" ca="1" si="0"/>
        <v>22.003646322326222</v>
      </c>
      <c r="M35" s="8">
        <f t="shared" ca="1" si="1"/>
        <v>34.642263491350406</v>
      </c>
      <c r="N35" s="8">
        <f t="shared" ca="1" si="2"/>
        <v>9.3650291533020376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8">
        <v>28</v>
      </c>
      <c r="L36" s="8">
        <f t="shared" ca="1" si="0"/>
        <v>23.933559926551727</v>
      </c>
      <c r="M36" s="8">
        <f t="shared" ca="1" si="1"/>
        <v>36.57217709557591</v>
      </c>
      <c r="N36" s="8">
        <f t="shared" ca="1" si="2"/>
        <v>11.294942757527542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8">
        <v>29</v>
      </c>
      <c r="L37" s="8">
        <f t="shared" ca="1" si="0"/>
        <v>25.964557646947501</v>
      </c>
      <c r="M37" s="8">
        <f t="shared" ca="1" si="1"/>
        <v>38.603174815971684</v>
      </c>
      <c r="N37" s="8">
        <f t="shared" ca="1" si="2"/>
        <v>13.325940477923316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8">
        <v>30</v>
      </c>
      <c r="L38" s="8">
        <f t="shared" ca="1" si="0"/>
        <v>28.096639483513542</v>
      </c>
      <c r="M38" s="8">
        <f t="shared" ca="1" si="1"/>
        <v>40.735256652537728</v>
      </c>
      <c r="N38" s="8">
        <f t="shared" ca="1" si="2"/>
        <v>15.458022314489357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9:32" x14ac:dyDescent="0.25"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9:32" x14ac:dyDescent="0.25"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9:32" x14ac:dyDescent="0.25"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9:32" x14ac:dyDescent="0.25"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9:32" x14ac:dyDescent="0.25"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9:32" x14ac:dyDescent="0.25"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9:32" x14ac:dyDescent="0.25"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9:32" x14ac:dyDescent="0.25"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9:32" x14ac:dyDescent="0.25"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9:32" x14ac:dyDescent="0.25"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9:32" x14ac:dyDescent="0.25"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9:32" x14ac:dyDescent="0.25"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9:32" x14ac:dyDescent="0.25"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9:32" x14ac:dyDescent="0.25"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9:32" x14ac:dyDescent="0.25"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9:32" x14ac:dyDescent="0.25"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9:32" x14ac:dyDescent="0.25"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9:32" x14ac:dyDescent="0.25"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9:32" x14ac:dyDescent="0.25"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9:32" x14ac:dyDescent="0.25"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9:32" x14ac:dyDescent="0.25"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9:32" x14ac:dyDescent="0.25"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9:32" x14ac:dyDescent="0.25"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9:32" x14ac:dyDescent="0.25"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9:32" x14ac:dyDescent="0.25"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9:32" x14ac:dyDescent="0.25"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9:32" x14ac:dyDescent="0.25"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9:32" x14ac:dyDescent="0.25"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9:32" x14ac:dyDescent="0.25"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9:32" x14ac:dyDescent="0.25"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9:32" x14ac:dyDescent="0.25"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9:32" x14ac:dyDescent="0.25"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9:32" x14ac:dyDescent="0.25"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9:32" x14ac:dyDescent="0.25"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9:32" x14ac:dyDescent="0.25"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9:32" x14ac:dyDescent="0.25"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9:32" x14ac:dyDescent="0.25"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9:32" x14ac:dyDescent="0.25"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9:32" x14ac:dyDescent="0.25"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9:32" x14ac:dyDescent="0.25"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9:32" x14ac:dyDescent="0.25"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9:32" x14ac:dyDescent="0.25"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9:32" x14ac:dyDescent="0.25"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9:32" x14ac:dyDescent="0.25"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9:32" x14ac:dyDescent="0.25"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9:32" x14ac:dyDescent="0.25"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9:32" x14ac:dyDescent="0.25"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9:32" x14ac:dyDescent="0.25"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9:32" x14ac:dyDescent="0.25"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9:32" x14ac:dyDescent="0.25"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9:32" x14ac:dyDescent="0.25"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9:32" x14ac:dyDescent="0.25"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9:32" x14ac:dyDescent="0.25"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9:32" x14ac:dyDescent="0.25"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</sheetData>
  <mergeCells count="2">
    <mergeCell ref="D1:G1"/>
    <mergeCell ref="C5:F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-1.4285714285714279E-3</v>
      </c>
      <c r="B2">
        <v>-0.01</v>
      </c>
      <c r="C2">
        <v>-7.0000000000000007E-2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-2.6202377953980869E-2</v>
      </c>
      <c r="B2">
        <v>0.78722452775356788</v>
      </c>
      <c r="C2">
        <v>4.5929299453235783</v>
      </c>
      <c r="D2">
        <v>4.0374583343135777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4.1421759234979176E-3</v>
      </c>
      <c r="B2">
        <v>-0.1076949465877217</v>
      </c>
      <c r="C2">
        <v>6.2365548148180636</v>
      </c>
      <c r="D2">
        <v>4.3238961822080597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1.144576210475349E-3</v>
      </c>
      <c r="B2">
        <v>6.163331250705234E-2</v>
      </c>
      <c r="C2">
        <v>-0.1120752423382172</v>
      </c>
      <c r="D2">
        <v>1.937619988148201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2.388521259231189E-2</v>
      </c>
      <c r="B2">
        <v>-0.41610315082017579</v>
      </c>
      <c r="C2">
        <v>3.270792775567763</v>
      </c>
      <c r="D2">
        <v>3.297412641066142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-6.2921338775303592E-2</v>
      </c>
      <c r="B2">
        <v>1.399167775303679E-2</v>
      </c>
      <c r="C2">
        <v>2.18603312939271</v>
      </c>
      <c r="D2">
        <v>8.9511731360403246E-16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-4.3365162267742429E-3</v>
      </c>
      <c r="B2">
        <v>0.1012057073024058</v>
      </c>
      <c r="C2">
        <v>-0.20636627333106</v>
      </c>
      <c r="D2">
        <v>1.0953828181593499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6.3763765897225403E-3</v>
      </c>
      <c r="B2">
        <v>-0.1808980450619975</v>
      </c>
      <c r="C2">
        <v>1.3773899761446891</v>
      </c>
      <c r="D2">
        <v>0.99685807271832472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1.9362808490242259E-2</v>
      </c>
      <c r="B2">
        <v>-0.4583690823752643</v>
      </c>
      <c r="C2">
        <v>1.6143491604188509</v>
      </c>
      <c r="D2">
        <v>1.64750893309927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1.7681290734265529E-2</v>
      </c>
      <c r="B2">
        <v>-0.70828673004894194</v>
      </c>
      <c r="C2">
        <v>8.3557485599019934</v>
      </c>
      <c r="D2">
        <v>2.2836863309680262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-3.7972264285714312E-2</v>
      </c>
      <c r="B2">
        <v>-2.617270714285715E-2</v>
      </c>
      <c r="C2">
        <v>6.323447142857154E-2</v>
      </c>
      <c r="D2">
        <v>5.1228552649940078E-17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1.7171766553718881E-2</v>
      </c>
      <c r="B2">
        <v>-0.28915764788098969</v>
      </c>
      <c r="C2">
        <v>0.98766899901652239</v>
      </c>
      <c r="D2">
        <v>0.2286140716214323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2.997603773904256E-2</v>
      </c>
      <c r="B2">
        <v>-0.44394029806113378</v>
      </c>
      <c r="C2">
        <v>7.4143019326373594</v>
      </c>
      <c r="D2">
        <v>4.5076610813276679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-4.8239473009751236E-3</v>
      </c>
      <c r="B2">
        <v>5.2301991079173459E-2</v>
      </c>
      <c r="C2">
        <v>-0.1801245907931891</v>
      </c>
      <c r="D2">
        <v>4.5958474016813591E-2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0.12168283499999839</v>
      </c>
      <c r="B2">
        <v>-1.610550224999977</v>
      </c>
      <c r="C2">
        <v>5.2302707699999136</v>
      </c>
      <c r="D2">
        <v>8.0517750696598086E-16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1.576986923230707E-3</v>
      </c>
      <c r="B2">
        <v>2.5722769092362502E-4</v>
      </c>
      <c r="C2">
        <v>-3.2360211535385812E-2</v>
      </c>
      <c r="D2">
        <v>4.3368086899420177E-18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-2.308996500000017E-2</v>
      </c>
      <c r="B2">
        <v>0.39071307700000257</v>
      </c>
      <c r="C2">
        <v>-1.421588026000008</v>
      </c>
      <c r="D2">
        <v>0.11803231952505561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2.1971840163934431E-3</v>
      </c>
      <c r="B2">
        <v>-6.7020614754099083E-4</v>
      </c>
      <c r="C2">
        <v>-5.4575629672131101E-2</v>
      </c>
      <c r="D2">
        <v>1.517883041479706E-18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-1.5466728610766349E-3</v>
      </c>
      <c r="B2">
        <v>-4.0916934609041044E-3</v>
      </c>
      <c r="C2">
        <v>1.036764695860896</v>
      </c>
      <c r="D2">
        <v>2.1077507250658618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-2.8106049583300781E-4</v>
      </c>
      <c r="B2">
        <v>-1.6712370927595851E-3</v>
      </c>
      <c r="C2">
        <v>7.784243572750725E-2</v>
      </c>
      <c r="D2">
        <v>8.403063287264799E-2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2.459305829545454E-2</v>
      </c>
      <c r="B2">
        <v>-0.38383760626515168</v>
      </c>
      <c r="C2">
        <v>1.42622160180303</v>
      </c>
      <c r="D2">
        <v>0.44747649493440173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1.623326890025684E-3</v>
      </c>
      <c r="B2">
        <v>-3.6819522481790247E-2</v>
      </c>
      <c r="C2">
        <v>0.27976513492673999</v>
      </c>
      <c r="D2">
        <v>0.2383644412973964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-1.9927388930823112E-3</v>
      </c>
      <c r="B2">
        <v>5.8494272466559652E-2</v>
      </c>
      <c r="C2">
        <v>-0.19282746576855711</v>
      </c>
      <c r="D2">
        <v>0.13303839537202489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1.265248301018905E-3</v>
      </c>
      <c r="B2">
        <v>2.216912978716633E-3</v>
      </c>
      <c r="C2">
        <v>-0.12451278047924259</v>
      </c>
      <c r="D2">
        <v>1.1765093927985879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1.6590734933476469E-2</v>
      </c>
      <c r="B2">
        <v>-0.15152451642604481</v>
      </c>
      <c r="C2">
        <v>-0.44242071242369002</v>
      </c>
      <c r="D2">
        <v>3.326506446579272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2.0620639686839341E-3</v>
      </c>
      <c r="B2">
        <v>-6.3969500289299527E-2</v>
      </c>
      <c r="C2">
        <v>0.70595114451197938</v>
      </c>
      <c r="D2">
        <v>1.011888178866678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-9.7200961249619268E-4</v>
      </c>
      <c r="B2">
        <v>3.0065931103709129E-2</v>
      </c>
      <c r="C2">
        <v>0.2496318587549422</v>
      </c>
      <c r="D2">
        <v>0.92144254555636274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6.9569858311229122E-4</v>
      </c>
      <c r="B2">
        <v>3.1959265651867262E-2</v>
      </c>
      <c r="C2">
        <v>0.54248860232905993</v>
      </c>
      <c r="D2">
        <v>1.0742211603685889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4.4675363000000058E-2</v>
      </c>
      <c r="B2">
        <v>4.1862610000000123E-3</v>
      </c>
      <c r="C2">
        <v>-0.1741718140000002</v>
      </c>
      <c r="D2">
        <v>8.1532003370909933E-17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5.0542058085133262E-2</v>
      </c>
      <c r="B2">
        <v>-0.84989959045682273</v>
      </c>
      <c r="C2">
        <v>8.1057749205982859</v>
      </c>
      <c r="D2">
        <v>9.8739196633001445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3.1539351851851851E-5</v>
      </c>
      <c r="B2">
        <v>7.5694444444444453E-4</v>
      </c>
      <c r="C2">
        <v>1.8166666666666671E-2</v>
      </c>
      <c r="D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-5.2344975639350537E-5</v>
      </c>
      <c r="B2">
        <v>1.8323617547124089E-3</v>
      </c>
      <c r="C2">
        <v>-1.4075964490358269E-2</v>
      </c>
      <c r="D2">
        <v>2.025175258788908E-3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-7.9989775201695021E-3</v>
      </c>
      <c r="B2">
        <v>0.26682227779348022</v>
      </c>
      <c r="C2">
        <v>-1.20292098347845</v>
      </c>
      <c r="D2">
        <v>0.98535454188404381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1.857643553698924E-2</v>
      </c>
      <c r="B2">
        <v>-0.50249049601623563</v>
      </c>
      <c r="C2">
        <v>1.5560175246448971</v>
      </c>
      <c r="D2">
        <v>1.8097014922765939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9.1194041792242331E-4</v>
      </c>
      <c r="B2">
        <v>-1.3103227808950761E-2</v>
      </c>
      <c r="C2">
        <v>2.9868246374633759E-2</v>
      </c>
      <c r="D2">
        <v>2.1632477263780519E-2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4.7418730261883698E-3</v>
      </c>
      <c r="B2">
        <v>-0.1945186831238685</v>
      </c>
      <c r="C2">
        <v>1.5525643916361429</v>
      </c>
      <c r="D2">
        <v>1.525574890076268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-2.851835168507501E-3</v>
      </c>
      <c r="B2">
        <v>0.1151953746661048</v>
      </c>
      <c r="C2">
        <v>-0.29794069196937362</v>
      </c>
      <c r="D2">
        <v>0.59761775922395377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4.7246729803077508E-3</v>
      </c>
      <c r="B2">
        <v>-0.17281283277827389</v>
      </c>
      <c r="C2">
        <v>1.2683435378206349</v>
      </c>
      <c r="D2">
        <v>0.4778196415294082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-8.6280097592534525E-3</v>
      </c>
      <c r="B2">
        <v>0.32610041541347318</v>
      </c>
      <c r="C2">
        <v>-2.3557695592752999</v>
      </c>
      <c r="D2">
        <v>0.67342695208011072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-1.206727626050346E-3</v>
      </c>
      <c r="B2">
        <v>3.5530965063022522E-2</v>
      </c>
      <c r="C2">
        <v>-0.18800400273106879</v>
      </c>
      <c r="D2">
        <v>0.1105810356119659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1.7883753643634811E-2</v>
      </c>
      <c r="B2">
        <v>-0.69166585524953095</v>
      </c>
      <c r="C2">
        <v>6.6598793987498963</v>
      </c>
      <c r="D2">
        <v>0.5348213482152987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1.712047965506917E-3</v>
      </c>
      <c r="B2">
        <v>-6.4350288583653034E-2</v>
      </c>
      <c r="C2">
        <v>0.525853041157196</v>
      </c>
      <c r="D2">
        <v>0.61739421501453573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-3.4705635885345959E-3</v>
      </c>
      <c r="B2">
        <v>3.7036668768613668E-2</v>
      </c>
      <c r="C2">
        <v>1.1343623405695651</v>
      </c>
      <c r="D2">
        <v>0.25978397162067651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2.6586410491127388E-3</v>
      </c>
      <c r="B2">
        <v>-1.93579578698932E-3</v>
      </c>
      <c r="C2">
        <v>5.3254515928694068E-2</v>
      </c>
      <c r="D2">
        <v>0.6697770001639709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4.6200605477856073E-3</v>
      </c>
      <c r="B2">
        <v>-0.17563785963403511</v>
      </c>
      <c r="C2">
        <v>1.6841474516363879</v>
      </c>
      <c r="D2">
        <v>0.69782029417416824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-3.6556731615883901E-2</v>
      </c>
      <c r="B2">
        <v>1.609532997435057</v>
      </c>
      <c r="C2">
        <v>-16.667668069158271</v>
      </c>
      <c r="D2">
        <v>0.59156566601636984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2.0045247179486751E-2</v>
      </c>
      <c r="B2">
        <v>-0.83909100843820916</v>
      </c>
      <c r="C2">
        <v>10.24496070797181</v>
      </c>
      <c r="D2">
        <v>0.69609230777417497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-4.0357142857136538E-4</v>
      </c>
      <c r="B2">
        <v>-1.3660714285716949E-2</v>
      </c>
      <c r="C2">
        <v>0.52543571428574232</v>
      </c>
      <c r="D2">
        <v>4.1227539339621047E-2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3.44724557999937</v>
      </c>
      <c r="B2">
        <v>-132.24508801997561</v>
      </c>
      <c r="C2">
        <v>1266.3561885897641</v>
      </c>
      <c r="D2">
        <v>4.8558021195062894E-13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-0.18025414560605979</v>
      </c>
      <c r="B2">
        <v>8.1525713423332959</v>
      </c>
      <c r="C2">
        <v>-89.685034061999531</v>
      </c>
      <c r="D2">
        <v>2.7235044036429281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1.7387977505055021E-2</v>
      </c>
      <c r="B2">
        <v>-0.53918925995163358</v>
      </c>
      <c r="C2">
        <v>1.988918769620444</v>
      </c>
      <c r="D2">
        <v>1.078103593121859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-1.040199224085301E-2</v>
      </c>
      <c r="B2">
        <v>0.26539679960706902</v>
      </c>
      <c r="C2">
        <v>0.5881686034096486</v>
      </c>
      <c r="D2">
        <v>1.7334052629038059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5.2540094755244666E-3</v>
      </c>
      <c r="B2">
        <v>-8.4043365293706179E-2</v>
      </c>
      <c r="C2">
        <v>0.34609606981818142</v>
      </c>
      <c r="D2">
        <v>9.5908222952238692E-2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-9.9176491780303938E-2</v>
      </c>
      <c r="B2">
        <v>4.4739996627045926</v>
      </c>
      <c r="C2">
        <v>-51.65965555569759</v>
      </c>
      <c r="D2">
        <v>1.0453871758934901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-0.24378121499998151</v>
      </c>
      <c r="B2">
        <v>10.15093451499922</v>
      </c>
      <c r="C2">
        <v>-105.191100169992</v>
      </c>
      <c r="D2">
        <v>4.3977383851987147E-15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-2.4237376622914319E-2</v>
      </c>
      <c r="B2">
        <v>2.4467625895444492E-3</v>
      </c>
      <c r="C2">
        <v>1.835618003150161</v>
      </c>
      <c r="D2">
        <v>5.7592819402429996E-16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0.43814483178570313</v>
      </c>
      <c r="B2">
        <v>-21.302901541642381</v>
      </c>
      <c r="C2">
        <v>254.17520776385231</v>
      </c>
      <c r="D2">
        <v>1.2164085723432561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2.1253917321426719E-2</v>
      </c>
      <c r="B2">
        <v>-1.0678668105356239</v>
      </c>
      <c r="C2">
        <v>13.934411473213199</v>
      </c>
      <c r="D2">
        <v>0.35487211415591752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6.071797375000218E-2</v>
      </c>
      <c r="B2">
        <v>-3.1736984181072661</v>
      </c>
      <c r="C2">
        <v>40.862411042358907</v>
      </c>
      <c r="D2">
        <v>0.59071930907323811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1.7959483636363911E-2</v>
      </c>
      <c r="B2">
        <v>-0.94796408818183364</v>
      </c>
      <c r="C2">
        <v>12.48012917909114</v>
      </c>
      <c r="D2">
        <v>2.5899333369845761E-3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-0.61366364749981328</v>
      </c>
      <c r="B2">
        <v>32.879249166489977</v>
      </c>
      <c r="C2">
        <v>-436.96089300836582</v>
      </c>
      <c r="D2">
        <v>0.73542800757727345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5.1958163010204089E-3</v>
      </c>
      <c r="B2">
        <v>0.14548285642857139</v>
      </c>
      <c r="C2">
        <v>4.0735199800000004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63</vt:i4>
      </vt:variant>
    </vt:vector>
  </HeadingPairs>
  <TitlesOfParts>
    <vt:vector size="63" baseType="lpstr">
      <vt:lpstr>Graficos</vt:lpstr>
      <vt:lpstr>Proyecto_1</vt:lpstr>
      <vt:lpstr>Proyecto_3</vt:lpstr>
      <vt:lpstr>Proyecto_4</vt:lpstr>
      <vt:lpstr>Proyecto_5</vt:lpstr>
      <vt:lpstr>Proyecto_6</vt:lpstr>
      <vt:lpstr>Proyecto_7</vt:lpstr>
      <vt:lpstr>Proyecto_8</vt:lpstr>
      <vt:lpstr>Proyecto_9</vt:lpstr>
      <vt:lpstr>Proyecto_13</vt:lpstr>
      <vt:lpstr>Proyecto_14</vt:lpstr>
      <vt:lpstr>Proyecto_16</vt:lpstr>
      <vt:lpstr>Proyecto_17</vt:lpstr>
      <vt:lpstr>Proyecto_20</vt:lpstr>
      <vt:lpstr>Proyecto_21</vt:lpstr>
      <vt:lpstr>Proyecto_23</vt:lpstr>
      <vt:lpstr>Proyecto_25</vt:lpstr>
      <vt:lpstr>Proyecto_26</vt:lpstr>
      <vt:lpstr>Proyecto_27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Proyecto_44</vt:lpstr>
      <vt:lpstr>Proyecto_46</vt:lpstr>
      <vt:lpstr>Proyecto_47</vt:lpstr>
      <vt:lpstr>Proyecto_52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2023-06-12T11:20:51Z</dcterms:created>
  <dcterms:modified xsi:type="dcterms:W3CDTF">2023-06-12T11:23:12Z</dcterms:modified>
</cp:coreProperties>
</file>