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ICS Anomalías\Códigos_Análisis\Modelos_Feather\"/>
    </mc:Choice>
  </mc:AlternateContent>
  <xr:revisionPtr revIDLastSave="0" documentId="13_ncr:1_{105A480B-1371-4284-B547-8380444B59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ficos" sheetId="53" r:id="rId1"/>
    <sheet name="Proyectos" sheetId="54" r:id="rId2"/>
    <sheet name="Proyecto_3" sheetId="1" r:id="rId3"/>
    <sheet name="Proyecto_4" sheetId="2" r:id="rId4"/>
    <sheet name="Proyecto_5" sheetId="3" r:id="rId5"/>
    <sheet name="Proyecto_6" sheetId="4" r:id="rId6"/>
    <sheet name="Proyecto_8" sheetId="5" r:id="rId7"/>
    <sheet name="Proyecto_9" sheetId="6" r:id="rId8"/>
    <sheet name="Proyecto_13" sheetId="7" r:id="rId9"/>
    <sheet name="Proyecto_14" sheetId="8" r:id="rId10"/>
    <sheet name="Proyecto_17" sheetId="9" r:id="rId11"/>
    <sheet name="Proyecto_20" sheetId="10" r:id="rId12"/>
    <sheet name="Proyecto_28" sheetId="11" r:id="rId13"/>
    <sheet name="Proyecto_29" sheetId="12" r:id="rId14"/>
    <sheet name="Proyecto_32" sheetId="13" r:id="rId15"/>
    <sheet name="Proyecto_33" sheetId="14" r:id="rId16"/>
    <sheet name="Proyecto_36" sheetId="15" r:id="rId17"/>
    <sheet name="Proyecto_38" sheetId="16" r:id="rId18"/>
    <sheet name="Proyecto_40" sheetId="17" r:id="rId19"/>
    <sheet name="Proyecto_41" sheetId="18" r:id="rId20"/>
    <sheet name="Proyecto_42" sheetId="19" r:id="rId21"/>
    <sheet name="Proyecto_43" sheetId="20" r:id="rId22"/>
    <sheet name="Proyecto_46" sheetId="21" r:id="rId23"/>
    <sheet name="Proyecto_47" sheetId="22" r:id="rId24"/>
    <sheet name="Proyecto_54" sheetId="23" r:id="rId25"/>
    <sheet name="Proyecto_57" sheetId="24" r:id="rId26"/>
    <sheet name="Proyecto_65" sheetId="25" r:id="rId27"/>
    <sheet name="Proyecto_66" sheetId="26" r:id="rId28"/>
    <sheet name="Proyecto_67" sheetId="27" r:id="rId29"/>
    <sheet name="Proyecto_68" sheetId="28" r:id="rId30"/>
    <sheet name="Proyecto_70" sheetId="29" r:id="rId31"/>
    <sheet name="Proyecto_72" sheetId="30" r:id="rId32"/>
    <sheet name="Proyecto_73" sheetId="31" r:id="rId33"/>
    <sheet name="Proyecto_74" sheetId="32" r:id="rId34"/>
    <sheet name="Proyecto_76" sheetId="33" r:id="rId35"/>
    <sheet name="Proyecto_77" sheetId="34" r:id="rId36"/>
    <sheet name="Proyecto_78" sheetId="35" r:id="rId37"/>
    <sheet name="Proyecto_79" sheetId="36" r:id="rId38"/>
    <sheet name="Proyecto_80" sheetId="37" r:id="rId39"/>
    <sheet name="Proyecto_81" sheetId="38" r:id="rId40"/>
    <sheet name="Proyecto_82" sheetId="39" r:id="rId41"/>
    <sheet name="Proyecto_83" sheetId="40" r:id="rId42"/>
    <sheet name="Proyecto_84" sheetId="41" r:id="rId43"/>
    <sheet name="Proyecto_85" sheetId="42" r:id="rId44"/>
    <sheet name="Proyecto_86" sheetId="43" r:id="rId45"/>
    <sheet name="Proyecto_87" sheetId="44" r:id="rId46"/>
    <sheet name="Proyecto_88" sheetId="45" r:id="rId47"/>
    <sheet name="Proyecto_89" sheetId="46" r:id="rId48"/>
    <sheet name="Proyecto_91" sheetId="47" r:id="rId49"/>
    <sheet name="Proyecto_93" sheetId="48" r:id="rId50"/>
    <sheet name="Proyecto_94" sheetId="49" r:id="rId51"/>
    <sheet name="Proyecto_95" sheetId="50" r:id="rId52"/>
    <sheet name="Proyecto_96" sheetId="51" r:id="rId53"/>
    <sheet name="Proyecto_97" sheetId="52" r:id="rId54"/>
  </sheets>
  <externalReferences>
    <externalReference r:id="rId5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53" l="1"/>
  <c r="K5" i="53" a="1"/>
  <c r="K5" i="53" l="1"/>
  <c r="J5" i="53" l="1" a="1"/>
  <c r="I5" i="53" a="1"/>
  <c r="H5" i="53" a="1"/>
  <c r="J5" i="53" l="1"/>
  <c r="I5" i="53"/>
  <c r="H5" i="53"/>
  <c r="L38" i="53" l="1"/>
  <c r="L26" i="53"/>
  <c r="L14" i="53"/>
  <c r="L28" i="53"/>
  <c r="L37" i="53"/>
  <c r="L25" i="53"/>
  <c r="L13" i="53"/>
  <c r="L36" i="53"/>
  <c r="L24" i="53"/>
  <c r="L12" i="53"/>
  <c r="L10" i="53"/>
  <c r="L15" i="53"/>
  <c r="L35" i="53"/>
  <c r="L23" i="53"/>
  <c r="L11" i="53"/>
  <c r="L16" i="53"/>
  <c r="L34" i="53"/>
  <c r="L22" i="53"/>
  <c r="L33" i="53"/>
  <c r="L21" i="53"/>
  <c r="L19" i="53"/>
  <c r="L32" i="53"/>
  <c r="L20" i="53"/>
  <c r="L29" i="53"/>
  <c r="L31" i="53"/>
  <c r="L17" i="53"/>
  <c r="L30" i="53"/>
  <c r="L18" i="53"/>
  <c r="L27" i="53"/>
  <c r="L9" i="53"/>
  <c r="N9" i="53" s="1"/>
  <c r="M13" i="53" l="1"/>
  <c r="N13" i="53"/>
  <c r="M10" i="53"/>
  <c r="N10" i="53"/>
  <c r="M19" i="53"/>
  <c r="N19" i="53"/>
  <c r="M25" i="53"/>
  <c r="N25" i="53"/>
  <c r="M29" i="53"/>
  <c r="N29" i="53"/>
  <c r="M20" i="53"/>
  <c r="N20" i="53"/>
  <c r="M12" i="53"/>
  <c r="N12" i="53"/>
  <c r="M21" i="53"/>
  <c r="N21" i="53"/>
  <c r="M22" i="53"/>
  <c r="N22" i="53"/>
  <c r="M27" i="53"/>
  <c r="N27" i="53"/>
  <c r="M34" i="53"/>
  <c r="N34" i="53"/>
  <c r="M37" i="53"/>
  <c r="N37" i="53"/>
  <c r="M18" i="53"/>
  <c r="N18" i="53"/>
  <c r="M16" i="53"/>
  <c r="N16" i="53"/>
  <c r="M28" i="53"/>
  <c r="N28" i="53"/>
  <c r="M15" i="53"/>
  <c r="N15" i="53"/>
  <c r="M32" i="53"/>
  <c r="N32" i="53"/>
  <c r="M24" i="53"/>
  <c r="N24" i="53"/>
  <c r="M36" i="53"/>
  <c r="N36" i="53"/>
  <c r="M33" i="53"/>
  <c r="N33" i="53"/>
  <c r="M30" i="53"/>
  <c r="N30" i="53"/>
  <c r="M11" i="53"/>
  <c r="N11" i="53"/>
  <c r="M14" i="53"/>
  <c r="N14" i="53"/>
  <c r="M17" i="53"/>
  <c r="N17" i="53"/>
  <c r="M23" i="53"/>
  <c r="N23" i="53"/>
  <c r="M26" i="53"/>
  <c r="N26" i="53"/>
  <c r="M31" i="53"/>
  <c r="N31" i="53"/>
  <c r="M35" i="53"/>
  <c r="N35" i="53"/>
  <c r="M38" i="53"/>
  <c r="N38" i="53"/>
  <c r="M9" i="5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<sst xmlns="http://schemas.openxmlformats.org/spreadsheetml/2006/main" count="283" uniqueCount="42">
  <si>
    <t>a</t>
  </si>
  <si>
    <t>b</t>
  </si>
  <si>
    <t>c</t>
  </si>
  <si>
    <t>desv</t>
  </si>
  <si>
    <t>Dia</t>
  </si>
  <si>
    <t>Promedio</t>
  </si>
  <si>
    <t>Proyecto:</t>
  </si>
  <si>
    <t>Gráfico interactivo</t>
  </si>
  <si>
    <t>Mes</t>
  </si>
  <si>
    <t>Nivel +</t>
  </si>
  <si>
    <t>Nivel -</t>
  </si>
  <si>
    <t>NIVEL</t>
  </si>
  <si>
    <t>INTEROPTICS S.A.</t>
  </si>
  <si>
    <t>CIENA COMMUNICATIONS INC</t>
  </si>
  <si>
    <t>LEADAKI S.A.</t>
  </si>
  <si>
    <t>TELEFONICA MOVILES ARGENTINA SA</t>
  </si>
  <si>
    <t>TELEFONICA DE ARGENTINA S.A.</t>
  </si>
  <si>
    <t>TELECENTRO S.A.</t>
  </si>
  <si>
    <t>TELECOM ARGENTINA S.A.</t>
  </si>
  <si>
    <t>C P S COMUNICACIONES S.A.U. (METROTEL)</t>
  </si>
  <si>
    <t>CIENA COMMUNICATIONS MEXICO SA DE CV SUC ARG</t>
  </si>
  <si>
    <t>HUAWEI TECH INVESTMENT CO. LTD.</t>
  </si>
  <si>
    <t>NSS SA</t>
  </si>
  <si>
    <t>Oficina de Servicios para Proyectos de las Naciones Unidas (UNOPS)</t>
  </si>
  <si>
    <t>Oracle Colombia Limitada</t>
  </si>
  <si>
    <t>TELXIUS CABLE ARGENTINA S.A.</t>
  </si>
  <si>
    <t>INVAP S.E.</t>
  </si>
  <si>
    <t>TELXIUS TORRES ARGENTINA S.A</t>
  </si>
  <si>
    <t>CENTRO MEDICO LAS HERAS S.R.L.</t>
  </si>
  <si>
    <t>SAS INSTITUTE ARGENTINA SA</t>
  </si>
  <si>
    <t>OPTINET ARGENTINA S.A.</t>
  </si>
  <si>
    <t>NOKIA SOLUTIONS AND NETWORKS ARGENTINA S.A.</t>
  </si>
  <si>
    <t>AMX ARGENTINA SOCIEDAD ANONIMA</t>
  </si>
  <si>
    <t>V.I.S. MEDIA GROUP S.A.</t>
  </si>
  <si>
    <t>TELMEX ARGENTINA S.A.</t>
  </si>
  <si>
    <t>BSG SERVICOS E SOLUCOES LTDA</t>
  </si>
  <si>
    <t>Comunicaciones y Consumos S.A.</t>
  </si>
  <si>
    <t>OPTECOM S.A.S</t>
  </si>
  <si>
    <t xml:space="preserve">SIST GLOBAL SISTEMAS </t>
  </si>
  <si>
    <t>SAS INSTITUTE, S.A.U.</t>
  </si>
  <si>
    <t>IdProy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</si>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</sst>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0" borderId="1" xfId="0" applyFont="1" applyBorder="1" applyAlignment="1">
      <alignment horizontal="center" vertical="center"/>
    </xf>
    <xf numFmtId="0" fontId="0" fillId="2" borderId="0" xfId="0" applyFill="1" applyBorder="1"/>
    <xf numFmtId="0" fontId="1" fillId="2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4" borderId="3" xfId="0" applyFill="1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</a:t>
            </a:r>
            <a:r>
              <a:rPr lang="es-ES" baseline="0"/>
              <a:t> Proyecto por Mes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Graficos!$L$8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Graficos!$L$9:$L$38</c:f>
              <c:numCache>
                <c:formatCode>General</c:formatCode>
                <c:ptCount val="30"/>
                <c:pt idx="0">
                  <c:v>15.45777911681035</c:v>
                </c:pt>
                <c:pt idx="1">
                  <c:v>16.136487328178713</c:v>
                </c:pt>
                <c:pt idx="2">
                  <c:v>16.881850411171641</c:v>
                </c:pt>
                <c:pt idx="3">
                  <c:v>17.693868365789129</c:v>
                </c:pt>
                <c:pt idx="4">
                  <c:v>18.572541192031185</c:v>
                </c:pt>
                <c:pt idx="5">
                  <c:v>19.517868889897798</c:v>
                </c:pt>
                <c:pt idx="6">
                  <c:v>20.529851459388979</c:v>
                </c:pt>
                <c:pt idx="7">
                  <c:v>21.608488900504721</c:v>
                </c:pt>
                <c:pt idx="8">
                  <c:v>22.753781213245027</c:v>
                </c:pt>
                <c:pt idx="9">
                  <c:v>23.965728397609894</c:v>
                </c:pt>
                <c:pt idx="10">
                  <c:v>25.244330453599328</c:v>
                </c:pt>
                <c:pt idx="11">
                  <c:v>26.589587381213324</c:v>
                </c:pt>
                <c:pt idx="12">
                  <c:v>28.00149918045188</c:v>
                </c:pt>
                <c:pt idx="13">
                  <c:v>29.480065851315004</c:v>
                </c:pt>
                <c:pt idx="14">
                  <c:v>31.025287393802685</c:v>
                </c:pt>
                <c:pt idx="15">
                  <c:v>32.637163807914938</c:v>
                </c:pt>
                <c:pt idx="16">
                  <c:v>34.315695093651748</c:v>
                </c:pt>
                <c:pt idx="17">
                  <c:v>36.060881251013122</c:v>
                </c:pt>
                <c:pt idx="18">
                  <c:v>37.87272227999906</c:v>
                </c:pt>
                <c:pt idx="19">
                  <c:v>39.751218180609555</c:v>
                </c:pt>
                <c:pt idx="20">
                  <c:v>41.696368952844622</c:v>
                </c:pt>
                <c:pt idx="21">
                  <c:v>43.708174596704247</c:v>
                </c:pt>
                <c:pt idx="22">
                  <c:v>45.786635112188435</c:v>
                </c:pt>
                <c:pt idx="23">
                  <c:v>47.931750499297195</c:v>
                </c:pt>
                <c:pt idx="24">
                  <c:v>50.143520758030505</c:v>
                </c:pt>
                <c:pt idx="25">
                  <c:v>52.421945888388386</c:v>
                </c:pt>
                <c:pt idx="26">
                  <c:v>54.767025890370832</c:v>
                </c:pt>
                <c:pt idx="27">
                  <c:v>57.178760763977834</c:v>
                </c:pt>
                <c:pt idx="28">
                  <c:v>59.657150509209401</c:v>
                </c:pt>
                <c:pt idx="29">
                  <c:v>62.202195126065533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5E-488A-9C1C-DCA2CF048FC3}"/>
            </c:ext>
          </c:extLst>
        </c:ser>
        <c:ser>
          <c:idx val="1"/>
          <c:order val="1"/>
          <c:tx>
            <c:strRef>
              <c:f>Graficos!$M$8</c:f>
              <c:strCache>
                <c:ptCount val="1"/>
                <c:pt idx="0">
                  <c:v>Nivel 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Graficos!$M$9:$M$38</c:f>
              <c:numCache>
                <c:formatCode>General</c:formatCode>
                <c:ptCount val="30"/>
                <c:pt idx="0">
                  <c:v>18.938210196517073</c:v>
                </c:pt>
                <c:pt idx="1">
                  <c:v>19.616918407885436</c:v>
                </c:pt>
                <c:pt idx="2">
                  <c:v>20.362281490878363</c:v>
                </c:pt>
                <c:pt idx="3">
                  <c:v>21.174299445495851</c:v>
                </c:pt>
                <c:pt idx="4">
                  <c:v>22.052972271737907</c:v>
                </c:pt>
                <c:pt idx="5">
                  <c:v>22.99829996960452</c:v>
                </c:pt>
                <c:pt idx="6">
                  <c:v>24.010282539095702</c:v>
                </c:pt>
                <c:pt idx="7">
                  <c:v>25.088919980211443</c:v>
                </c:pt>
                <c:pt idx="8">
                  <c:v>26.234212292951749</c:v>
                </c:pt>
                <c:pt idx="9">
                  <c:v>27.446159477316616</c:v>
                </c:pt>
                <c:pt idx="10">
                  <c:v>28.724761533306051</c:v>
                </c:pt>
                <c:pt idx="11">
                  <c:v>30.070018460920046</c:v>
                </c:pt>
                <c:pt idx="12">
                  <c:v>31.481930260158602</c:v>
                </c:pt>
                <c:pt idx="13">
                  <c:v>32.96049693102173</c:v>
                </c:pt>
                <c:pt idx="14">
                  <c:v>34.505718473509411</c:v>
                </c:pt>
                <c:pt idx="15">
                  <c:v>36.117594887621664</c:v>
                </c:pt>
                <c:pt idx="16">
                  <c:v>37.796126173358473</c:v>
                </c:pt>
                <c:pt idx="17">
                  <c:v>39.541312330719848</c:v>
                </c:pt>
                <c:pt idx="18">
                  <c:v>41.353153359705786</c:v>
                </c:pt>
                <c:pt idx="19">
                  <c:v>43.231649260316281</c:v>
                </c:pt>
                <c:pt idx="20">
                  <c:v>45.176800032551348</c:v>
                </c:pt>
                <c:pt idx="21">
                  <c:v>47.188605676410972</c:v>
                </c:pt>
                <c:pt idx="22">
                  <c:v>49.267066191895161</c:v>
                </c:pt>
                <c:pt idx="23">
                  <c:v>51.412181579003921</c:v>
                </c:pt>
                <c:pt idx="24">
                  <c:v>53.623951837737231</c:v>
                </c:pt>
                <c:pt idx="25">
                  <c:v>55.902376968095112</c:v>
                </c:pt>
                <c:pt idx="26">
                  <c:v>58.247456970077558</c:v>
                </c:pt>
                <c:pt idx="27">
                  <c:v>60.65919184368456</c:v>
                </c:pt>
                <c:pt idx="28">
                  <c:v>63.137581588916127</c:v>
                </c:pt>
                <c:pt idx="29">
                  <c:v>65.682626205772252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5E-488A-9C1C-DCA2CF048FC3}"/>
            </c:ext>
          </c:extLst>
        </c:ser>
        <c:ser>
          <c:idx val="2"/>
          <c:order val="2"/>
          <c:tx>
            <c:strRef>
              <c:f>Graficos!$N$8</c:f>
              <c:strCache>
                <c:ptCount val="1"/>
                <c:pt idx="0">
                  <c:v>Nivel 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Graficos!$N$9:$N$38</c:f>
              <c:numCache>
                <c:formatCode>General</c:formatCode>
                <c:ptCount val="30"/>
                <c:pt idx="0">
                  <c:v>11.977348037103628</c:v>
                </c:pt>
                <c:pt idx="1">
                  <c:v>12.656056248471991</c:v>
                </c:pt>
                <c:pt idx="2">
                  <c:v>13.401419331464918</c:v>
                </c:pt>
                <c:pt idx="3">
                  <c:v>14.213437286082407</c:v>
                </c:pt>
                <c:pt idx="4">
                  <c:v>15.092110112324463</c:v>
                </c:pt>
                <c:pt idx="5">
                  <c:v>16.037437810191076</c:v>
                </c:pt>
                <c:pt idx="6">
                  <c:v>17.049420379682257</c:v>
                </c:pt>
                <c:pt idx="7">
                  <c:v>18.128057820797999</c:v>
                </c:pt>
                <c:pt idx="8">
                  <c:v>19.273350133538305</c:v>
                </c:pt>
                <c:pt idx="9">
                  <c:v>20.485297317903171</c:v>
                </c:pt>
                <c:pt idx="10">
                  <c:v>21.763899373892606</c:v>
                </c:pt>
                <c:pt idx="11">
                  <c:v>23.109156301506601</c:v>
                </c:pt>
                <c:pt idx="12">
                  <c:v>24.521068100745158</c:v>
                </c:pt>
                <c:pt idx="13">
                  <c:v>25.999634771608282</c:v>
                </c:pt>
                <c:pt idx="14">
                  <c:v>27.544856314095963</c:v>
                </c:pt>
                <c:pt idx="15">
                  <c:v>29.156732728208215</c:v>
                </c:pt>
                <c:pt idx="16">
                  <c:v>30.835264013945025</c:v>
                </c:pt>
                <c:pt idx="17">
                  <c:v>32.580450171306396</c:v>
                </c:pt>
                <c:pt idx="18">
                  <c:v>34.392291200292334</c:v>
                </c:pt>
                <c:pt idx="19">
                  <c:v>36.27078710090283</c:v>
                </c:pt>
                <c:pt idx="20">
                  <c:v>38.215937873137896</c:v>
                </c:pt>
                <c:pt idx="21">
                  <c:v>40.227743516997521</c:v>
                </c:pt>
                <c:pt idx="22">
                  <c:v>42.306204032481709</c:v>
                </c:pt>
                <c:pt idx="23">
                  <c:v>44.451319419590469</c:v>
                </c:pt>
                <c:pt idx="24">
                  <c:v>46.663089678323779</c:v>
                </c:pt>
                <c:pt idx="25">
                  <c:v>48.94151480868166</c:v>
                </c:pt>
                <c:pt idx="26">
                  <c:v>51.286594810664106</c:v>
                </c:pt>
                <c:pt idx="27">
                  <c:v>53.698329684271108</c:v>
                </c:pt>
                <c:pt idx="28">
                  <c:v>56.176719429502675</c:v>
                </c:pt>
                <c:pt idx="29">
                  <c:v>58.721764046358807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5E-488A-9C1C-DCA2CF048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611919"/>
        <c:axId val="1973612399"/>
      </c:lineChart>
      <c:catAx>
        <c:axId val="197361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3612399"/>
        <c:crosses val="autoZero"/>
        <c:auto val="1"/>
        <c:lblAlgn val="ctr"/>
        <c:lblOffset val="100"/>
        <c:noMultiLvlLbl val="0"/>
      </c:catAx>
      <c:valAx>
        <c:axId val="197361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361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7</xdr:row>
      <xdr:rowOff>4761</xdr:rowOff>
    </xdr:from>
    <xdr:to>
      <xdr:col>9</xdr:col>
      <xdr:colOff>485774</xdr:colOff>
      <xdr:row>31</xdr:row>
      <xdr:rowOff>85724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ACB9BD8-D848-1E97-A8D9-7B1247DF5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csredcom-my.sharepoint.com/personal/mariogarcia_icsred_com/Documents/Archivos%20de%20chat%20de%20Microsoft%20Teams/DiasMesProyVtaGraficosCuad.xlsx" TargetMode="External"/><Relationship Id="rId1" Type="http://schemas.openxmlformats.org/officeDocument/2006/relationships/externalLinkPath" Target="https://icsredcom-my.sharepoint.com/personal/mariogarcia_icsred_com/Documents/Archivos%20de%20chat%20de%20Microsoft%20Teams/DiasMesProyVtaGraficosCu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ficos"/>
      <sheetName val="Proyecto_3"/>
      <sheetName val="Proyecto_6"/>
      <sheetName val="Proyecto_9"/>
      <sheetName val="Proyecto_13"/>
      <sheetName val="Proyecto_14"/>
      <sheetName val="Proyecto_20"/>
      <sheetName val="Proyecto_28"/>
      <sheetName val="Proyecto_33"/>
      <sheetName val="Proyecto_36"/>
      <sheetName val="Proyecto_38"/>
      <sheetName val="Proyecto_40"/>
      <sheetName val="Proyecto_43"/>
      <sheetName val="Proyecto_46"/>
      <sheetName val="Proyecto_66"/>
      <sheetName val="Proyecto_70"/>
      <sheetName val="Proyecto_80"/>
      <sheetName val="Proyecto_87"/>
      <sheetName val="Proyecto_91"/>
      <sheetName val="Proyecto_93"/>
      <sheetName val="Proyecto_94"/>
      <sheetName val="Proyecto_96"/>
    </sheetNames>
    <sheetDataSet>
      <sheetData sheetId="0">
        <row r="4">
          <cell r="M4" t="str">
            <v>Venta</v>
          </cell>
          <cell r="N4" t="str">
            <v>Promedio</v>
          </cell>
          <cell r="O4" t="str">
            <v>Nivel</v>
          </cell>
        </row>
        <row r="5">
          <cell r="M5">
            <v>0</v>
          </cell>
          <cell r="N5">
            <v>7.6892857142857149</v>
          </cell>
          <cell r="O5">
            <v>0</v>
          </cell>
        </row>
        <row r="6">
          <cell r="M6">
            <v>131.77197014738579</v>
          </cell>
          <cell r="N6">
            <v>17.896428571428569</v>
          </cell>
          <cell r="O6">
            <v>0</v>
          </cell>
        </row>
        <row r="7">
          <cell r="M7">
            <v>131.77197014738579</v>
          </cell>
          <cell r="N7">
            <v>29.75</v>
          </cell>
          <cell r="O7">
            <v>0</v>
          </cell>
        </row>
        <row r="8">
          <cell r="M8">
            <v>131.77197014738579</v>
          </cell>
          <cell r="N8">
            <v>37.278571428571418</v>
          </cell>
          <cell r="O8">
            <v>0</v>
          </cell>
        </row>
        <row r="9">
          <cell r="M9">
            <v>131.77197014738579</v>
          </cell>
          <cell r="N9">
            <v>53.23571428571428</v>
          </cell>
          <cell r="O9">
            <v>0</v>
          </cell>
        </row>
        <row r="10">
          <cell r="M10">
            <v>131.77197014738579</v>
          </cell>
          <cell r="N10">
            <v>65.585714285714289</v>
          </cell>
          <cell r="O10">
            <v>15.15104661528688</v>
          </cell>
        </row>
        <row r="11">
          <cell r="M11">
            <v>131.77197014738579</v>
          </cell>
          <cell r="N11">
            <v>77.621428571428581</v>
          </cell>
          <cell r="O11">
            <v>36.502074005024298</v>
          </cell>
        </row>
        <row r="12">
          <cell r="M12">
            <v>131.77197014738579</v>
          </cell>
          <cell r="N12">
            <v>79.375</v>
          </cell>
          <cell r="O12">
            <v>38.638578716792473</v>
          </cell>
        </row>
        <row r="13">
          <cell r="M13">
            <v>138.80883170822651</v>
          </cell>
          <cell r="N13">
            <v>80.924999999999997</v>
          </cell>
          <cell r="O13">
            <v>41.535391142765498</v>
          </cell>
        </row>
        <row r="14">
          <cell r="M14">
            <v>138.80883170822651</v>
          </cell>
          <cell r="N14">
            <v>80.924999999999997</v>
          </cell>
          <cell r="O14">
            <v>41.535391142765498</v>
          </cell>
        </row>
        <row r="15">
          <cell r="M15">
            <v>138.80883170822651</v>
          </cell>
          <cell r="N15">
            <v>80.924999999999997</v>
          </cell>
          <cell r="O15">
            <v>41.535391142765498</v>
          </cell>
        </row>
        <row r="16">
          <cell r="M16">
            <v>138.80883170822651</v>
          </cell>
          <cell r="N16">
            <v>80.924999999999997</v>
          </cell>
          <cell r="O16">
            <v>41.535391142765498</v>
          </cell>
        </row>
        <row r="17">
          <cell r="M17">
            <v>138.80883170822651</v>
          </cell>
          <cell r="N17">
            <v>82.617857142857147</v>
          </cell>
          <cell r="O17">
            <v>44.168962979965983</v>
          </cell>
        </row>
        <row r="18">
          <cell r="M18">
            <v>138.80883170822651</v>
          </cell>
          <cell r="N18">
            <v>82.617857142857147</v>
          </cell>
          <cell r="O18">
            <v>44.168962979965983</v>
          </cell>
        </row>
        <row r="19">
          <cell r="M19">
            <v>138.80883170822651</v>
          </cell>
          <cell r="N19">
            <v>82.91785714285713</v>
          </cell>
          <cell r="O19">
            <v>44.279237692676553</v>
          </cell>
        </row>
        <row r="20">
          <cell r="M20">
            <v>138.80883170822651</v>
          </cell>
          <cell r="N20">
            <v>87.303571428571431</v>
          </cell>
          <cell r="O20">
            <v>52.947366029267613</v>
          </cell>
        </row>
        <row r="21">
          <cell r="M21">
            <v>138.80883170822651</v>
          </cell>
          <cell r="N21">
            <v>87.946428571428569</v>
          </cell>
          <cell r="O21">
            <v>53.443742802187288</v>
          </cell>
        </row>
        <row r="22">
          <cell r="M22">
            <v>138.80883170822651</v>
          </cell>
          <cell r="N22">
            <v>91.83214285714287</v>
          </cell>
          <cell r="O22">
            <v>64.360727542560994</v>
          </cell>
        </row>
        <row r="23">
          <cell r="M23">
            <v>138.80883170822651</v>
          </cell>
          <cell r="N23">
            <v>93.44285714285715</v>
          </cell>
          <cell r="O23">
            <v>66.862781043261094</v>
          </cell>
        </row>
        <row r="24">
          <cell r="M24">
            <v>138.80883170822651</v>
          </cell>
          <cell r="N24">
            <v>93.492857142857147</v>
          </cell>
          <cell r="O24">
            <v>66.894147135548337</v>
          </cell>
        </row>
        <row r="25">
          <cell r="M25">
            <v>138.80883170822651</v>
          </cell>
          <cell r="N25">
            <v>93.728571428571428</v>
          </cell>
          <cell r="O25">
            <v>67.083386531860839</v>
          </cell>
        </row>
        <row r="26">
          <cell r="M26">
            <v>138.80883170822651</v>
          </cell>
          <cell r="N26">
            <v>93.728571428571428</v>
          </cell>
          <cell r="O26">
            <v>67.083386531860839</v>
          </cell>
        </row>
        <row r="27">
          <cell r="M27">
            <v>138.80883170822651</v>
          </cell>
          <cell r="N27">
            <v>93.728571428571428</v>
          </cell>
          <cell r="O27">
            <v>67.083386531860839</v>
          </cell>
        </row>
        <row r="28">
          <cell r="M28">
            <v>138.80883170822651</v>
          </cell>
          <cell r="N28">
            <v>93.728571428571428</v>
          </cell>
          <cell r="O28">
            <v>67.083386531860839</v>
          </cell>
        </row>
        <row r="29">
          <cell r="M29">
            <v>138.80883170822651</v>
          </cell>
          <cell r="N29">
            <v>93.728571428571428</v>
          </cell>
          <cell r="O29">
            <v>67.083386531860839</v>
          </cell>
        </row>
        <row r="30">
          <cell r="M30">
            <v>138.80883170822651</v>
          </cell>
          <cell r="N30">
            <v>93.728571428571428</v>
          </cell>
          <cell r="O30">
            <v>67.083386531860839</v>
          </cell>
        </row>
        <row r="31">
          <cell r="M31">
            <v>138.80883170822651</v>
          </cell>
          <cell r="N31">
            <v>94.05714285714285</v>
          </cell>
          <cell r="O31">
            <v>67.38039900881671</v>
          </cell>
        </row>
        <row r="32">
          <cell r="M32">
            <v>138.80883170822651</v>
          </cell>
          <cell r="N32">
            <v>96.43214285714285</v>
          </cell>
          <cell r="O32">
            <v>72.241483506255207</v>
          </cell>
        </row>
        <row r="33">
          <cell r="M33">
            <v>138.80883170822651</v>
          </cell>
          <cell r="N33">
            <v>96.43214285714285</v>
          </cell>
          <cell r="O33">
            <v>72.241483506255207</v>
          </cell>
        </row>
        <row r="34">
          <cell r="M34">
            <v>138.80883170822651</v>
          </cell>
          <cell r="N34">
            <v>100.00357142857141</v>
          </cell>
          <cell r="O34">
            <v>99.961159490549534</v>
          </cell>
        </row>
        <row r="35">
          <cell r="M35">
            <v>138.80883170822651</v>
          </cell>
          <cell r="N35">
            <v>100.00357142857141</v>
          </cell>
          <cell r="O35">
            <v>99.961159490549534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0A79-B141-4720-9430-9B4BFEA27EF9}">
  <dimension ref="A1:AF150"/>
  <sheetViews>
    <sheetView tabSelected="1" workbookViewId="0">
      <selection activeCell="F3" sqref="F3"/>
    </sheetView>
  </sheetViews>
  <sheetFormatPr baseColWidth="10" defaultRowHeight="15" x14ac:dyDescent="0.25"/>
  <sheetData>
    <row r="1" spans="1:32" ht="33.75" x14ac:dyDescent="0.25">
      <c r="A1" s="2"/>
      <c r="B1" s="2"/>
      <c r="C1" s="2"/>
      <c r="D1" s="7" t="s">
        <v>7</v>
      </c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9"/>
      <c r="N3" s="9"/>
      <c r="O3" s="9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/>
      <c r="B4" s="3"/>
      <c r="C4" s="2"/>
      <c r="D4" s="2"/>
      <c r="E4" s="2"/>
      <c r="F4" s="2"/>
      <c r="G4" s="4" t="s">
        <v>4</v>
      </c>
      <c r="H4" s="4" t="s">
        <v>0</v>
      </c>
      <c r="I4" s="4" t="s">
        <v>1</v>
      </c>
      <c r="J4" s="4" t="s">
        <v>2</v>
      </c>
      <c r="K4" s="10" t="s">
        <v>3</v>
      </c>
      <c r="L4" s="2"/>
      <c r="M4" s="14" t="s">
        <v>11</v>
      </c>
      <c r="N4" s="13">
        <v>1.28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7.25" x14ac:dyDescent="0.25">
      <c r="A5" s="5" t="s">
        <v>6</v>
      </c>
      <c r="B5" s="6">
        <v>46</v>
      </c>
      <c r="C5" s="18" t="str">
        <f>_xlfn.XLOOKUP(B5,Proyectos!A2:A62,Proyectos!B2:B62)</f>
        <v>TELECENTRO S.A.</v>
      </c>
      <c r="D5" s="19"/>
      <c r="E5" s="19"/>
      <c r="F5" s="20"/>
      <c r="G5" s="11">
        <v>1</v>
      </c>
      <c r="H5" s="11" cm="1">
        <f t="array" aca="1" ref="H5" ca="1">INDIRECT("Proyecto_" &amp; TEXT($B$5,"##") &amp; "!A" &amp; TEXT(2,"##"),1)</f>
        <v>3.3327435812281578E-2</v>
      </c>
      <c r="I5" s="11" cm="1">
        <f t="array" aca="1" ref="I5" ca="1">INDIRECT("Proyecto_" &amp; TEXT($B$5,"##") &amp; "!B" &amp; TEXT($G5+1,"##"),1)</f>
        <v>0.5787259039315189</v>
      </c>
      <c r="J5" s="11" cm="1">
        <f t="array" aca="1" ref="J5" ca="1">INDIRECT("Proyecto_" &amp; TEXT($B$5,"##") &amp; "!C" &amp; TEXT($G5+1,"##"),1)</f>
        <v>14.84572577706655</v>
      </c>
      <c r="K5" s="11" cm="1">
        <f t="array" aca="1" ref="K5" ca="1">INDIRECT("Proyecto_" &amp; TEXT($B$5,"##") &amp; "!D" &amp; TEXT($G5+1,"##"),1)</f>
        <v>2.7190867810208772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8"/>
      <c r="M6" s="8"/>
      <c r="N6" s="8"/>
      <c r="O6" s="8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8"/>
      <c r="M7" s="8"/>
      <c r="N7" s="8"/>
      <c r="O7" s="8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12" t="s">
        <v>8</v>
      </c>
      <c r="L8" s="12" t="s">
        <v>5</v>
      </c>
      <c r="M8" s="12" t="s">
        <v>9</v>
      </c>
      <c r="N8" s="12" t="s">
        <v>10</v>
      </c>
      <c r="O8" s="8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13">
        <v>1</v>
      </c>
      <c r="L9" s="13">
        <f ca="1">($H$5*$K9^2)+($I$5*$K9)+$J$5</f>
        <v>15.45777911681035</v>
      </c>
      <c r="M9" s="13">
        <f ca="1">$L9+($N$4*$K$5)</f>
        <v>18.938210196517073</v>
      </c>
      <c r="N9" s="13">
        <f ca="1">$L9-($N$4*$K$5)</f>
        <v>11.977348037103628</v>
      </c>
      <c r="O9" s="8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13">
        <v>2</v>
      </c>
      <c r="L10" s="13">
        <f t="shared" ref="L10:L38" ca="1" si="0">($H$5*$K10^2)+($I$5*$K10)+$J$5</f>
        <v>16.136487328178713</v>
      </c>
      <c r="M10" s="13">
        <f t="shared" ref="M10:M38" ca="1" si="1">$L10+($N$4*$K$5)</f>
        <v>19.616918407885436</v>
      </c>
      <c r="N10" s="13">
        <f t="shared" ref="N10:N38" ca="1" si="2">$L10-($N$4*$K$5)</f>
        <v>12.656056248471991</v>
      </c>
      <c r="O10" s="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13">
        <v>3</v>
      </c>
      <c r="L11" s="13">
        <f t="shared" ca="1" si="0"/>
        <v>16.881850411171641</v>
      </c>
      <c r="M11" s="13">
        <f t="shared" ca="1" si="1"/>
        <v>20.362281490878363</v>
      </c>
      <c r="N11" s="13">
        <f t="shared" ca="1" si="2"/>
        <v>13.401419331464918</v>
      </c>
      <c r="O11" s="8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3">
        <v>4</v>
      </c>
      <c r="L12" s="13">
        <f t="shared" ca="1" si="0"/>
        <v>17.693868365789129</v>
      </c>
      <c r="M12" s="13">
        <f t="shared" ca="1" si="1"/>
        <v>21.174299445495851</v>
      </c>
      <c r="N12" s="13">
        <f t="shared" ca="1" si="2"/>
        <v>14.213437286082407</v>
      </c>
      <c r="O12" s="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13">
        <v>5</v>
      </c>
      <c r="L13" s="13">
        <f t="shared" ca="1" si="0"/>
        <v>18.572541192031185</v>
      </c>
      <c r="M13" s="13">
        <f t="shared" ca="1" si="1"/>
        <v>22.052972271737907</v>
      </c>
      <c r="N13" s="13">
        <f t="shared" ca="1" si="2"/>
        <v>15.092110112324463</v>
      </c>
      <c r="O13" s="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13">
        <v>6</v>
      </c>
      <c r="L14" s="13">
        <f t="shared" ca="1" si="0"/>
        <v>19.517868889897798</v>
      </c>
      <c r="M14" s="13">
        <f t="shared" ca="1" si="1"/>
        <v>22.99829996960452</v>
      </c>
      <c r="N14" s="13">
        <f t="shared" ca="1" si="2"/>
        <v>16.037437810191076</v>
      </c>
      <c r="O14" s="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3">
        <v>7</v>
      </c>
      <c r="L15" s="13">
        <f t="shared" ca="1" si="0"/>
        <v>20.529851459388979</v>
      </c>
      <c r="M15" s="13">
        <f t="shared" ca="1" si="1"/>
        <v>24.010282539095702</v>
      </c>
      <c r="N15" s="13">
        <f t="shared" ca="1" si="2"/>
        <v>17.049420379682257</v>
      </c>
      <c r="O15" s="8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3">
        <v>8</v>
      </c>
      <c r="L16" s="13">
        <f t="shared" ca="1" si="0"/>
        <v>21.608488900504721</v>
      </c>
      <c r="M16" s="13">
        <f t="shared" ca="1" si="1"/>
        <v>25.088919980211443</v>
      </c>
      <c r="N16" s="13">
        <f t="shared" ca="1" si="2"/>
        <v>18.128057820797999</v>
      </c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3">
        <v>9</v>
      </c>
      <c r="L17" s="13">
        <f t="shared" ca="1" si="0"/>
        <v>22.753781213245027</v>
      </c>
      <c r="M17" s="13">
        <f t="shared" ca="1" si="1"/>
        <v>26.234212292951749</v>
      </c>
      <c r="N17" s="13">
        <f t="shared" ca="1" si="2"/>
        <v>19.273350133538305</v>
      </c>
      <c r="O17" s="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3">
        <v>10</v>
      </c>
      <c r="L18" s="13">
        <f t="shared" ca="1" si="0"/>
        <v>23.965728397609894</v>
      </c>
      <c r="M18" s="13">
        <f t="shared" ca="1" si="1"/>
        <v>27.446159477316616</v>
      </c>
      <c r="N18" s="13">
        <f t="shared" ca="1" si="2"/>
        <v>20.485297317903171</v>
      </c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3">
        <v>11</v>
      </c>
      <c r="L19" s="13">
        <f t="shared" ca="1" si="0"/>
        <v>25.244330453599328</v>
      </c>
      <c r="M19" s="13">
        <f t="shared" ca="1" si="1"/>
        <v>28.724761533306051</v>
      </c>
      <c r="N19" s="13">
        <f t="shared" ca="1" si="2"/>
        <v>21.763899373892606</v>
      </c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3">
        <v>12</v>
      </c>
      <c r="L20" s="13">
        <f t="shared" ca="1" si="0"/>
        <v>26.589587381213324</v>
      </c>
      <c r="M20" s="13">
        <f t="shared" ca="1" si="1"/>
        <v>30.070018460920046</v>
      </c>
      <c r="N20" s="13">
        <f t="shared" ca="1" si="2"/>
        <v>23.109156301506601</v>
      </c>
      <c r="O20" s="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3">
        <v>13</v>
      </c>
      <c r="L21" s="13">
        <f t="shared" ca="1" si="0"/>
        <v>28.00149918045188</v>
      </c>
      <c r="M21" s="13">
        <f t="shared" ca="1" si="1"/>
        <v>31.481930260158602</v>
      </c>
      <c r="N21" s="13">
        <f t="shared" ca="1" si="2"/>
        <v>24.521068100745158</v>
      </c>
      <c r="O21" s="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3">
        <v>14</v>
      </c>
      <c r="L22" s="13">
        <f t="shared" ca="1" si="0"/>
        <v>29.480065851315004</v>
      </c>
      <c r="M22" s="13">
        <f t="shared" ca="1" si="1"/>
        <v>32.96049693102173</v>
      </c>
      <c r="N22" s="13">
        <f t="shared" ca="1" si="2"/>
        <v>25.999634771608282</v>
      </c>
      <c r="O22" s="8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3">
        <v>15</v>
      </c>
      <c r="L23" s="13">
        <f t="shared" ca="1" si="0"/>
        <v>31.025287393802685</v>
      </c>
      <c r="M23" s="13">
        <f t="shared" ca="1" si="1"/>
        <v>34.505718473509411</v>
      </c>
      <c r="N23" s="13">
        <f t="shared" ca="1" si="2"/>
        <v>27.544856314095963</v>
      </c>
      <c r="O23" s="8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3">
        <v>16</v>
      </c>
      <c r="L24" s="13">
        <f t="shared" ca="1" si="0"/>
        <v>32.637163807914938</v>
      </c>
      <c r="M24" s="13">
        <f t="shared" ca="1" si="1"/>
        <v>36.117594887621664</v>
      </c>
      <c r="N24" s="13">
        <f t="shared" ca="1" si="2"/>
        <v>29.156732728208215</v>
      </c>
      <c r="O24" s="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3">
        <v>17</v>
      </c>
      <c r="L25" s="13">
        <f t="shared" ca="1" si="0"/>
        <v>34.315695093651748</v>
      </c>
      <c r="M25" s="13">
        <f t="shared" ca="1" si="1"/>
        <v>37.796126173358473</v>
      </c>
      <c r="N25" s="13">
        <f t="shared" ca="1" si="2"/>
        <v>30.835264013945025</v>
      </c>
      <c r="O25" s="8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3">
        <v>18</v>
      </c>
      <c r="L26" s="13">
        <f t="shared" ca="1" si="0"/>
        <v>36.060881251013122</v>
      </c>
      <c r="M26" s="13">
        <f t="shared" ca="1" si="1"/>
        <v>39.541312330719848</v>
      </c>
      <c r="N26" s="13">
        <f t="shared" ca="1" si="2"/>
        <v>32.580450171306396</v>
      </c>
      <c r="O26" s="8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3">
        <v>19</v>
      </c>
      <c r="L27" s="13">
        <f t="shared" ca="1" si="0"/>
        <v>37.87272227999906</v>
      </c>
      <c r="M27" s="13">
        <f t="shared" ca="1" si="1"/>
        <v>41.353153359705786</v>
      </c>
      <c r="N27" s="13">
        <f t="shared" ca="1" si="2"/>
        <v>34.392291200292334</v>
      </c>
      <c r="O27" s="8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3">
        <v>20</v>
      </c>
      <c r="L28" s="13">
        <f t="shared" ca="1" si="0"/>
        <v>39.751218180609555</v>
      </c>
      <c r="M28" s="13">
        <f t="shared" ca="1" si="1"/>
        <v>43.231649260316281</v>
      </c>
      <c r="N28" s="13">
        <f t="shared" ca="1" si="2"/>
        <v>36.27078710090283</v>
      </c>
      <c r="O28" s="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3">
        <v>21</v>
      </c>
      <c r="L29" s="13">
        <f t="shared" ca="1" si="0"/>
        <v>41.696368952844622</v>
      </c>
      <c r="M29" s="13">
        <f t="shared" ca="1" si="1"/>
        <v>45.176800032551348</v>
      </c>
      <c r="N29" s="13">
        <f t="shared" ca="1" si="2"/>
        <v>38.215937873137896</v>
      </c>
      <c r="O29" s="8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3">
        <v>22</v>
      </c>
      <c r="L30" s="13">
        <f t="shared" ca="1" si="0"/>
        <v>43.708174596704247</v>
      </c>
      <c r="M30" s="13">
        <f t="shared" ca="1" si="1"/>
        <v>47.188605676410972</v>
      </c>
      <c r="N30" s="13">
        <f t="shared" ca="1" si="2"/>
        <v>40.227743516997521</v>
      </c>
      <c r="O30" s="8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3">
        <v>23</v>
      </c>
      <c r="L31" s="13">
        <f t="shared" ca="1" si="0"/>
        <v>45.786635112188435</v>
      </c>
      <c r="M31" s="13">
        <f t="shared" ca="1" si="1"/>
        <v>49.267066191895161</v>
      </c>
      <c r="N31" s="13">
        <f t="shared" ca="1" si="2"/>
        <v>42.306204032481709</v>
      </c>
      <c r="O31" s="8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3">
        <v>24</v>
      </c>
      <c r="L32" s="13">
        <f t="shared" ca="1" si="0"/>
        <v>47.931750499297195</v>
      </c>
      <c r="M32" s="13">
        <f t="shared" ca="1" si="1"/>
        <v>51.412181579003921</v>
      </c>
      <c r="N32" s="13">
        <f t="shared" ca="1" si="2"/>
        <v>44.451319419590469</v>
      </c>
      <c r="O32" s="8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3">
        <v>25</v>
      </c>
      <c r="L33" s="13">
        <f t="shared" ca="1" si="0"/>
        <v>50.143520758030505</v>
      </c>
      <c r="M33" s="13">
        <f t="shared" ca="1" si="1"/>
        <v>53.623951837737231</v>
      </c>
      <c r="N33" s="13">
        <f t="shared" ca="1" si="2"/>
        <v>46.663089678323779</v>
      </c>
      <c r="O33" s="8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13">
        <v>26</v>
      </c>
      <c r="L34" s="13">
        <f t="shared" ca="1" si="0"/>
        <v>52.421945888388386</v>
      </c>
      <c r="M34" s="13">
        <f t="shared" ca="1" si="1"/>
        <v>55.902376968095112</v>
      </c>
      <c r="N34" s="13">
        <f t="shared" ca="1" si="2"/>
        <v>48.94151480868166</v>
      </c>
      <c r="O34" s="8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3">
        <v>27</v>
      </c>
      <c r="L35" s="13">
        <f t="shared" ca="1" si="0"/>
        <v>54.767025890370832</v>
      </c>
      <c r="M35" s="13">
        <f t="shared" ca="1" si="1"/>
        <v>58.247456970077558</v>
      </c>
      <c r="N35" s="13">
        <f t="shared" ca="1" si="2"/>
        <v>51.286594810664106</v>
      </c>
      <c r="O35" s="8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3">
        <v>28</v>
      </c>
      <c r="L36" s="13">
        <f t="shared" ca="1" si="0"/>
        <v>57.178760763977834</v>
      </c>
      <c r="M36" s="13">
        <f t="shared" ca="1" si="1"/>
        <v>60.65919184368456</v>
      </c>
      <c r="N36" s="13">
        <f t="shared" ca="1" si="2"/>
        <v>53.698329684271108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3">
        <v>29</v>
      </c>
      <c r="L37" s="13">
        <f t="shared" ca="1" si="0"/>
        <v>59.657150509209401</v>
      </c>
      <c r="M37" s="13">
        <f t="shared" ca="1" si="1"/>
        <v>63.137581588916127</v>
      </c>
      <c r="N37" s="13">
        <f t="shared" ca="1" si="2"/>
        <v>56.176719429502675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3">
        <v>30</v>
      </c>
      <c r="L38" s="13">
        <f t="shared" ca="1" si="0"/>
        <v>62.202195126065533</v>
      </c>
      <c r="M38" s="13">
        <f t="shared" ca="1" si="1"/>
        <v>65.682626205772252</v>
      </c>
      <c r="N38" s="13">
        <f t="shared" ca="1" si="2"/>
        <v>58.721764046358807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25"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25"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9:32" x14ac:dyDescent="0.25"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9:32" x14ac:dyDescent="0.25"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9:32" x14ac:dyDescent="0.25"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9:32" x14ac:dyDescent="0.25"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9:32" x14ac:dyDescent="0.25"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9:32" x14ac:dyDescent="0.25"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9:32" x14ac:dyDescent="0.25"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9:32" x14ac:dyDescent="0.25"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9:32" x14ac:dyDescent="0.25"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9:32" x14ac:dyDescent="0.25"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9:32" x14ac:dyDescent="0.25"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9:32" x14ac:dyDescent="0.25"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9:32" x14ac:dyDescent="0.25"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9:32" x14ac:dyDescent="0.25"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9:32" x14ac:dyDescent="0.25"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9:32" x14ac:dyDescent="0.25"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9:32" x14ac:dyDescent="0.25"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9:32" x14ac:dyDescent="0.25"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9:32" x14ac:dyDescent="0.25"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9:32" x14ac:dyDescent="0.25"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9:32" x14ac:dyDescent="0.25"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9:32" x14ac:dyDescent="0.25"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9:32" x14ac:dyDescent="0.25"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9:32" x14ac:dyDescent="0.25"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9:32" x14ac:dyDescent="0.25"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9:32" x14ac:dyDescent="0.25"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9:32" x14ac:dyDescent="0.25"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9:32" x14ac:dyDescent="0.25"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9:32" x14ac:dyDescent="0.25"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9:32" x14ac:dyDescent="0.25"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9:32" x14ac:dyDescent="0.25"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9:32" x14ac:dyDescent="0.25"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9:32" x14ac:dyDescent="0.25"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9:32" x14ac:dyDescent="0.25"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9:32" x14ac:dyDescent="0.25"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9:32" x14ac:dyDescent="0.25"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9:32" x14ac:dyDescent="0.25"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9:32" x14ac:dyDescent="0.25"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9:32" x14ac:dyDescent="0.25"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9:32" x14ac:dyDescent="0.25"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9:32" x14ac:dyDescent="0.25"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9:32" x14ac:dyDescent="0.25"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9:32" x14ac:dyDescent="0.25"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9:32" x14ac:dyDescent="0.25"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9:32" x14ac:dyDescent="0.25"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9:32" x14ac:dyDescent="0.25"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9:32" x14ac:dyDescent="0.25"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9:32" x14ac:dyDescent="0.25"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9:32" x14ac:dyDescent="0.25"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9:32" x14ac:dyDescent="0.25"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9:32" x14ac:dyDescent="0.25"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9:32" x14ac:dyDescent="0.25"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9:32" x14ac:dyDescent="0.25"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9:32" x14ac:dyDescent="0.25"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</sheetData>
  <mergeCells count="2">
    <mergeCell ref="D1:G1"/>
    <mergeCell ref="C5:F5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FE7E1E-B7B3-40F1-9C30-601392BF6F76}">
          <x14:formula1>
            <xm:f>Proyectos!$A$2:$A$62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60C7-20D7-4E96-8765-E44C52DC6C75}">
  <dimension ref="A1:B62"/>
  <sheetViews>
    <sheetView topLeftCell="A25" workbookViewId="0">
      <selection activeCell="D15" sqref="D15"/>
    </sheetView>
  </sheetViews>
  <sheetFormatPr baseColWidth="10" defaultRowHeight="15" x14ac:dyDescent="0.25"/>
  <cols>
    <col min="1" max="1" width="8.5703125" customWidth="1"/>
    <col min="2" max="2" width="68.5703125" bestFit="1" customWidth="1"/>
  </cols>
  <sheetData>
    <row r="1" spans="1:2" x14ac:dyDescent="0.25">
      <c r="A1" s="17" t="s">
        <v>40</v>
      </c>
      <c r="B1" s="17" t="s">
        <v>41</v>
      </c>
    </row>
    <row r="2" spans="1:2" x14ac:dyDescent="0.25">
      <c r="A2" s="15">
        <v>74</v>
      </c>
      <c r="B2" s="15" t="s">
        <v>12</v>
      </c>
    </row>
    <row r="3" spans="1:2" x14ac:dyDescent="0.25">
      <c r="A3" s="16">
        <v>6</v>
      </c>
      <c r="B3" s="16" t="s">
        <v>13</v>
      </c>
    </row>
    <row r="4" spans="1:2" x14ac:dyDescent="0.25">
      <c r="A4" s="15">
        <v>4</v>
      </c>
      <c r="B4" s="15" t="s">
        <v>13</v>
      </c>
    </row>
    <row r="5" spans="1:2" x14ac:dyDescent="0.25">
      <c r="A5" s="15">
        <v>42</v>
      </c>
      <c r="B5" s="15" t="s">
        <v>12</v>
      </c>
    </row>
    <row r="6" spans="1:2" x14ac:dyDescent="0.25">
      <c r="A6" s="15">
        <v>77</v>
      </c>
      <c r="B6" s="15" t="s">
        <v>14</v>
      </c>
    </row>
    <row r="7" spans="1:2" x14ac:dyDescent="0.25">
      <c r="A7" s="15">
        <v>5</v>
      </c>
      <c r="B7" s="15" t="s">
        <v>13</v>
      </c>
    </row>
    <row r="8" spans="1:2" x14ac:dyDescent="0.25">
      <c r="A8" s="15">
        <v>78</v>
      </c>
      <c r="B8" s="15" t="s">
        <v>12</v>
      </c>
    </row>
    <row r="9" spans="1:2" x14ac:dyDescent="0.25">
      <c r="A9" s="16">
        <v>79</v>
      </c>
      <c r="B9" s="16" t="s">
        <v>15</v>
      </c>
    </row>
    <row r="10" spans="1:2" x14ac:dyDescent="0.25">
      <c r="A10" s="15">
        <v>14</v>
      </c>
      <c r="B10" s="15" t="s">
        <v>16</v>
      </c>
    </row>
    <row r="11" spans="1:2" x14ac:dyDescent="0.25">
      <c r="A11" s="15">
        <v>26</v>
      </c>
      <c r="B11" s="15" t="s">
        <v>15</v>
      </c>
    </row>
    <row r="12" spans="1:2" x14ac:dyDescent="0.25">
      <c r="A12" s="15">
        <v>13</v>
      </c>
      <c r="B12" s="15" t="s">
        <v>16</v>
      </c>
    </row>
    <row r="13" spans="1:2" x14ac:dyDescent="0.25">
      <c r="A13" s="16">
        <v>46</v>
      </c>
      <c r="B13" s="16" t="s">
        <v>17</v>
      </c>
    </row>
    <row r="14" spans="1:2" x14ac:dyDescent="0.25">
      <c r="A14" s="15">
        <v>38</v>
      </c>
      <c r="B14" s="15" t="s">
        <v>18</v>
      </c>
    </row>
    <row r="15" spans="1:2" x14ac:dyDescent="0.25">
      <c r="A15" s="16">
        <v>85</v>
      </c>
      <c r="B15" s="16" t="s">
        <v>12</v>
      </c>
    </row>
    <row r="16" spans="1:2" x14ac:dyDescent="0.25">
      <c r="A16" s="15">
        <v>65</v>
      </c>
      <c r="B16" s="15" t="s">
        <v>19</v>
      </c>
    </row>
    <row r="17" spans="1:2" x14ac:dyDescent="0.25">
      <c r="A17" s="15">
        <v>7</v>
      </c>
      <c r="B17" s="15" t="s">
        <v>20</v>
      </c>
    </row>
    <row r="18" spans="1:2" x14ac:dyDescent="0.25">
      <c r="A18" s="16">
        <v>84</v>
      </c>
      <c r="B18" s="16" t="s">
        <v>12</v>
      </c>
    </row>
    <row r="19" spans="1:2" x14ac:dyDescent="0.25">
      <c r="A19" s="16">
        <v>21</v>
      </c>
      <c r="B19" s="16" t="s">
        <v>15</v>
      </c>
    </row>
    <row r="20" spans="1:2" x14ac:dyDescent="0.25">
      <c r="A20" s="15">
        <v>20</v>
      </c>
      <c r="B20" s="15" t="s">
        <v>15</v>
      </c>
    </row>
    <row r="21" spans="1:2" x14ac:dyDescent="0.25">
      <c r="A21" s="15">
        <v>57</v>
      </c>
      <c r="B21" s="15" t="s">
        <v>17</v>
      </c>
    </row>
    <row r="22" spans="1:2" x14ac:dyDescent="0.25">
      <c r="A22" s="16">
        <v>8</v>
      </c>
      <c r="B22" s="16" t="s">
        <v>21</v>
      </c>
    </row>
    <row r="23" spans="1:2" x14ac:dyDescent="0.25">
      <c r="A23" s="15">
        <v>36</v>
      </c>
      <c r="B23" s="15" t="s">
        <v>22</v>
      </c>
    </row>
    <row r="24" spans="1:2" x14ac:dyDescent="0.25">
      <c r="A24" s="15">
        <v>17</v>
      </c>
      <c r="B24" s="15" t="s">
        <v>16</v>
      </c>
    </row>
    <row r="25" spans="1:2" x14ac:dyDescent="0.25">
      <c r="A25" s="16">
        <v>52</v>
      </c>
      <c r="B25" s="16" t="s">
        <v>21</v>
      </c>
    </row>
    <row r="26" spans="1:2" x14ac:dyDescent="0.25">
      <c r="A26" s="16">
        <v>40</v>
      </c>
      <c r="B26" s="16" t="s">
        <v>22</v>
      </c>
    </row>
    <row r="27" spans="1:2" x14ac:dyDescent="0.25">
      <c r="A27" s="15">
        <v>3</v>
      </c>
      <c r="B27" s="15" t="s">
        <v>13</v>
      </c>
    </row>
    <row r="28" spans="1:2" x14ac:dyDescent="0.25">
      <c r="A28" s="16">
        <v>25</v>
      </c>
      <c r="B28" s="16" t="s">
        <v>16</v>
      </c>
    </row>
    <row r="29" spans="1:2" x14ac:dyDescent="0.25">
      <c r="A29" s="15">
        <v>28</v>
      </c>
      <c r="B29" s="15" t="s">
        <v>23</v>
      </c>
    </row>
    <row r="30" spans="1:2" x14ac:dyDescent="0.25">
      <c r="A30" s="16">
        <v>33</v>
      </c>
      <c r="B30" s="16" t="s">
        <v>22</v>
      </c>
    </row>
    <row r="31" spans="1:2" x14ac:dyDescent="0.25">
      <c r="A31" s="16">
        <v>16</v>
      </c>
      <c r="B31" s="16" t="s">
        <v>16</v>
      </c>
    </row>
    <row r="32" spans="1:2" x14ac:dyDescent="0.25">
      <c r="A32" s="15">
        <v>9</v>
      </c>
      <c r="B32" s="15" t="s">
        <v>24</v>
      </c>
    </row>
    <row r="33" spans="1:2" x14ac:dyDescent="0.25">
      <c r="A33" s="16">
        <v>32</v>
      </c>
      <c r="B33" s="16" t="s">
        <v>25</v>
      </c>
    </row>
    <row r="34" spans="1:2" x14ac:dyDescent="0.25">
      <c r="A34" s="16">
        <v>66</v>
      </c>
      <c r="B34" s="16" t="s">
        <v>15</v>
      </c>
    </row>
    <row r="35" spans="1:2" x14ac:dyDescent="0.25">
      <c r="A35" s="16">
        <v>43</v>
      </c>
      <c r="B35" s="16" t="s">
        <v>26</v>
      </c>
    </row>
    <row r="36" spans="1:2" x14ac:dyDescent="0.25">
      <c r="A36" s="16">
        <v>29</v>
      </c>
      <c r="B36" s="16" t="s">
        <v>27</v>
      </c>
    </row>
    <row r="37" spans="1:2" x14ac:dyDescent="0.25">
      <c r="A37" s="15">
        <v>27</v>
      </c>
      <c r="B37" s="15" t="s">
        <v>15</v>
      </c>
    </row>
    <row r="38" spans="1:2" x14ac:dyDescent="0.25">
      <c r="A38" s="15">
        <v>44</v>
      </c>
      <c r="B38" s="15" t="s">
        <v>28</v>
      </c>
    </row>
    <row r="39" spans="1:2" x14ac:dyDescent="0.25">
      <c r="A39" s="15">
        <v>54</v>
      </c>
      <c r="B39" s="15" t="s">
        <v>16</v>
      </c>
    </row>
    <row r="40" spans="1:2" x14ac:dyDescent="0.25">
      <c r="A40" s="16">
        <v>86</v>
      </c>
      <c r="B40" s="16" t="s">
        <v>12</v>
      </c>
    </row>
    <row r="41" spans="1:2" x14ac:dyDescent="0.25">
      <c r="A41" s="15">
        <v>41</v>
      </c>
      <c r="B41" s="15" t="s">
        <v>20</v>
      </c>
    </row>
    <row r="42" spans="1:2" x14ac:dyDescent="0.25">
      <c r="A42" s="15">
        <v>67</v>
      </c>
      <c r="B42" s="15" t="s">
        <v>29</v>
      </c>
    </row>
    <row r="43" spans="1:2" x14ac:dyDescent="0.25">
      <c r="A43" s="16">
        <v>23</v>
      </c>
      <c r="B43" s="16" t="s">
        <v>15</v>
      </c>
    </row>
    <row r="44" spans="1:2" x14ac:dyDescent="0.25">
      <c r="A44" s="15">
        <v>68</v>
      </c>
      <c r="B44" s="15" t="s">
        <v>30</v>
      </c>
    </row>
    <row r="45" spans="1:2" x14ac:dyDescent="0.25">
      <c r="A45" s="15">
        <v>1</v>
      </c>
      <c r="B45" s="15" t="s">
        <v>31</v>
      </c>
    </row>
    <row r="46" spans="1:2" x14ac:dyDescent="0.25">
      <c r="A46" s="15">
        <v>70</v>
      </c>
      <c r="B46" s="15" t="s">
        <v>32</v>
      </c>
    </row>
    <row r="47" spans="1:2" x14ac:dyDescent="0.25">
      <c r="A47" s="15">
        <v>89</v>
      </c>
      <c r="B47" s="15" t="s">
        <v>33</v>
      </c>
    </row>
    <row r="48" spans="1:2" x14ac:dyDescent="0.25">
      <c r="A48" s="16">
        <v>73</v>
      </c>
      <c r="B48" s="16" t="s">
        <v>34</v>
      </c>
    </row>
    <row r="49" spans="1:2" x14ac:dyDescent="0.25">
      <c r="A49" s="16">
        <v>72</v>
      </c>
      <c r="B49" s="16" t="s">
        <v>35</v>
      </c>
    </row>
    <row r="50" spans="1:2" x14ac:dyDescent="0.25">
      <c r="A50" s="15">
        <v>76</v>
      </c>
      <c r="B50" s="15" t="s">
        <v>13</v>
      </c>
    </row>
    <row r="51" spans="1:2" x14ac:dyDescent="0.25">
      <c r="A51" s="16">
        <v>82</v>
      </c>
      <c r="B51" s="16" t="s">
        <v>36</v>
      </c>
    </row>
    <row r="52" spans="1:2" x14ac:dyDescent="0.25">
      <c r="A52" s="15">
        <v>83</v>
      </c>
      <c r="B52" s="15" t="s">
        <v>37</v>
      </c>
    </row>
    <row r="53" spans="1:2" x14ac:dyDescent="0.25">
      <c r="A53" s="15">
        <v>87</v>
      </c>
      <c r="B53" s="15" t="s">
        <v>17</v>
      </c>
    </row>
    <row r="54" spans="1:2" x14ac:dyDescent="0.25">
      <c r="A54" s="15">
        <v>80</v>
      </c>
      <c r="B54" s="15" t="s">
        <v>38</v>
      </c>
    </row>
    <row r="55" spans="1:2" x14ac:dyDescent="0.25">
      <c r="A55" s="16">
        <v>81</v>
      </c>
      <c r="B55" s="16" t="s">
        <v>12</v>
      </c>
    </row>
    <row r="56" spans="1:2" x14ac:dyDescent="0.25">
      <c r="A56" s="16">
        <v>88</v>
      </c>
      <c r="B56" s="16" t="s">
        <v>39</v>
      </c>
    </row>
    <row r="57" spans="1:2" x14ac:dyDescent="0.25">
      <c r="A57" s="15">
        <v>91</v>
      </c>
      <c r="B57" s="15" t="s">
        <v>32</v>
      </c>
    </row>
    <row r="58" spans="1:2" x14ac:dyDescent="0.25">
      <c r="A58" s="15">
        <v>93</v>
      </c>
      <c r="B58" s="15" t="s">
        <v>19</v>
      </c>
    </row>
    <row r="59" spans="1:2" x14ac:dyDescent="0.25">
      <c r="A59" s="16">
        <v>94</v>
      </c>
      <c r="B59" s="16" t="s">
        <v>30</v>
      </c>
    </row>
    <row r="60" spans="1:2" x14ac:dyDescent="0.25">
      <c r="A60" s="15">
        <v>95</v>
      </c>
      <c r="B60" s="15" t="s">
        <v>25</v>
      </c>
    </row>
    <row r="61" spans="1:2" x14ac:dyDescent="0.25">
      <c r="A61" s="15">
        <v>47</v>
      </c>
      <c r="B61" s="15" t="s">
        <v>36</v>
      </c>
    </row>
    <row r="62" spans="1:2" x14ac:dyDescent="0.25">
      <c r="A62" s="15">
        <v>96</v>
      </c>
      <c r="B62" s="1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I7" sqref="I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-3.7843065394193937E-2</v>
      </c>
      <c r="B2">
        <v>1.4196144181311321</v>
      </c>
      <c r="C2">
        <v>7.3547687706990281</v>
      </c>
      <c r="D2">
        <v>5.4946635430560473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5.0704135393215832E-2</v>
      </c>
      <c r="B2">
        <v>-1.51193213334411</v>
      </c>
      <c r="C2">
        <v>19.858028347437909</v>
      </c>
      <c r="D2">
        <v>3.8256056552039071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2.9627363454170319E-3</v>
      </c>
      <c r="B2">
        <v>7.430177300534721E-2</v>
      </c>
      <c r="C2">
        <v>1.372819011831502</v>
      </c>
      <c r="D2">
        <v>2.8662686074531361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1.5518417246115961E-2</v>
      </c>
      <c r="B2">
        <v>0.1234122653826152</v>
      </c>
      <c r="C2">
        <v>2.4652309038614182</v>
      </c>
      <c r="D2">
        <v>4.6956683349738029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-1.998345304382804E-4</v>
      </c>
      <c r="B2">
        <v>-7.780036343024832E-2</v>
      </c>
      <c r="C2">
        <v>1.811738761934965</v>
      </c>
      <c r="D2">
        <v>0.83495207717624187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1.0002821830028199E-2</v>
      </c>
      <c r="B2">
        <v>-0.35481309680371342</v>
      </c>
      <c r="C2">
        <v>4.7165558501953591</v>
      </c>
      <c r="D2">
        <v>0.7318037485359038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-1.8462282462350439E-2</v>
      </c>
      <c r="B2">
        <v>1.563943462966473</v>
      </c>
      <c r="C2">
        <v>-19.743223849270841</v>
      </c>
      <c r="D2">
        <v>1.9031623485768421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-0.1980757462587403</v>
      </c>
      <c r="B2">
        <v>9.5229956907202382</v>
      </c>
      <c r="C2">
        <v>-106.6122512203771</v>
      </c>
      <c r="D2">
        <v>3.120738680685887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1.9723865877712028E-11</v>
      </c>
      <c r="B2">
        <v>2.564102564102564E-10</v>
      </c>
      <c r="C2">
        <v>3.3333333333333338E-9</v>
      </c>
      <c r="D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3.2263312543787649E-2</v>
      </c>
      <c r="B2">
        <v>-0.21940470616447791</v>
      </c>
      <c r="C2">
        <v>9.9439858810714306</v>
      </c>
      <c r="D2">
        <v>4.3773108098146309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0.2077545674250732</v>
      </c>
      <c r="B2">
        <v>-6.0657852871054203</v>
      </c>
      <c r="C2">
        <v>43.481116725979653</v>
      </c>
      <c r="D2">
        <v>1.0851802885837321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-2.5848678383541697E-4</v>
      </c>
      <c r="B2">
        <v>1.414670371672593E-2</v>
      </c>
      <c r="C2">
        <v>0.21050554318094439</v>
      </c>
      <c r="D2">
        <v>9.7182240980008189E-2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6.5160717623554049E-2</v>
      </c>
      <c r="B2">
        <v>-1.0361751824009799</v>
      </c>
      <c r="C2">
        <v>3.9365731138459492</v>
      </c>
      <c r="D2">
        <v>0.63011628156421462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3.4231719405498711E-3</v>
      </c>
      <c r="B2">
        <v>-5.0295090616395061E-2</v>
      </c>
      <c r="C2">
        <v>0.65497873788766747</v>
      </c>
      <c r="D2">
        <v>0.32272214822001349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-2.046157634575576E-2</v>
      </c>
      <c r="B2">
        <v>0.51280005690476371</v>
      </c>
      <c r="C2">
        <v>-0.4663333905590154</v>
      </c>
      <c r="D2">
        <v>3.1716792688346998E-15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3.1120503409330208E-3</v>
      </c>
      <c r="B2">
        <v>-3.6944539473811863E-2</v>
      </c>
      <c r="C2">
        <v>2.371231807371796</v>
      </c>
      <c r="D2">
        <v>1.1147907182168459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1.7658280696918011E-2</v>
      </c>
      <c r="B2">
        <v>-0.24202801600427301</v>
      </c>
      <c r="C2">
        <v>4.9632783054181893</v>
      </c>
      <c r="D2">
        <v>1.2077617732927031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-1.325430411174334E-2</v>
      </c>
      <c r="B2">
        <v>0.43240808980060608</v>
      </c>
      <c r="C2">
        <v>-1.9682837000528921</v>
      </c>
      <c r="D2">
        <v>1.0418587833716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-1.2782579879014079E-3</v>
      </c>
      <c r="B2">
        <v>-2.4163663769920529E-2</v>
      </c>
      <c r="C2">
        <v>1.9450633214147439</v>
      </c>
      <c r="D2">
        <v>0.72109717770879445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3.004911043499993E-3</v>
      </c>
      <c r="B2">
        <v>-7.4686598745591741E-3</v>
      </c>
      <c r="C2">
        <v>1.323869004219888</v>
      </c>
      <c r="D2">
        <v>0.83493580481217877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3.3327435812281578E-2</v>
      </c>
      <c r="B2">
        <v>0.5787259039315189</v>
      </c>
      <c r="C2">
        <v>14.84572577706655</v>
      </c>
      <c r="D2">
        <v>2.7190867810208772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3.1539351851851851E-5</v>
      </c>
      <c r="B2">
        <v>7.5694444444444453E-4</v>
      </c>
      <c r="C2">
        <v>1.8166666666666671E-2</v>
      </c>
      <c r="D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-2.6453781216290679E-2</v>
      </c>
      <c r="B2">
        <v>0.74515266711405381</v>
      </c>
      <c r="C2">
        <v>-1.5057673576335451</v>
      </c>
      <c r="D2">
        <v>1.301142608722162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3.31949263275729E-3</v>
      </c>
      <c r="B2">
        <v>-0.20664339579443669</v>
      </c>
      <c r="C2">
        <v>2.7629931561274068</v>
      </c>
      <c r="D2">
        <v>0.5243235036920566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-1.484113224766584E-3</v>
      </c>
      <c r="B2">
        <v>2.068993943495185E-2</v>
      </c>
      <c r="C2">
        <v>-3.743303055068487E-3</v>
      </c>
      <c r="D2">
        <v>1.8158605057138771E-2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7.6764603224034806E-4</v>
      </c>
      <c r="B2">
        <v>0.13091387297161369</v>
      </c>
      <c r="C2">
        <v>4.9523944240638604</v>
      </c>
      <c r="D2">
        <v>0.83908201107922209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-4.5760351274160196E-3</v>
      </c>
      <c r="B2">
        <v>0.21891444365416721</v>
      </c>
      <c r="C2">
        <v>-0.43894370948704942</v>
      </c>
      <c r="D2">
        <v>0.56691885151197074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-9.811329684210628E-3</v>
      </c>
      <c r="B2">
        <v>0.28628522001740769</v>
      </c>
      <c r="C2">
        <v>-0.49920037887301238</v>
      </c>
      <c r="D2">
        <v>0.63974029535188948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-1.527076960072867E-2</v>
      </c>
      <c r="B2">
        <v>0.65441947295034841</v>
      </c>
      <c r="C2">
        <v>-4.6161644607121666</v>
      </c>
      <c r="D2">
        <v>1.5010067650296779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1.8766337500000371E-3</v>
      </c>
      <c r="B2">
        <v>-5.5681443464286967E-2</v>
      </c>
      <c r="C2">
        <v>0.5523921602857248</v>
      </c>
      <c r="D2">
        <v>2.6527960975614448E-3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2.567533826662927E-2</v>
      </c>
      <c r="B2">
        <v>-1.064371864780937</v>
      </c>
      <c r="C2">
        <v>11.4803698705567</v>
      </c>
      <c r="D2">
        <v>0.97503006219056643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-2.6373437960372961E-2</v>
      </c>
      <c r="B2">
        <v>0.32994116844522142</v>
      </c>
      <c r="C2">
        <v>2.9691908727272339E-2</v>
      </c>
      <c r="D2">
        <v>0.64468137180165086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1.1607142857127119E-3</v>
      </c>
      <c r="B2">
        <v>-1.0864285714232079E-2</v>
      </c>
      <c r="C2">
        <v>0.73904999999954624</v>
      </c>
      <c r="D2">
        <v>0.24544198943654991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2.6796246798185112E-3</v>
      </c>
      <c r="B2">
        <v>-2.4884592497669581E-3</v>
      </c>
      <c r="C2">
        <v>5.6210230451147043E-2</v>
      </c>
      <c r="D2">
        <v>0.67028425690243376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-4.5029969996796947E-2</v>
      </c>
      <c r="B2">
        <v>1.6278637130560969</v>
      </c>
      <c r="C2">
        <v>-13.638990104156489</v>
      </c>
      <c r="D2">
        <v>0.31349531003393061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-6.7328400102688243E-2</v>
      </c>
      <c r="B2">
        <v>3.1224737685433301</v>
      </c>
      <c r="C2">
        <v>-33.5708504049664</v>
      </c>
      <c r="D2">
        <v>0.99141365983561791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-1.488295996503562E-2</v>
      </c>
      <c r="B2">
        <v>0.90000219830072969</v>
      </c>
      <c r="C2">
        <v>-8.7913274479443935</v>
      </c>
      <c r="D2">
        <v>0.80516869830671256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-1.6071428571428771E-2</v>
      </c>
      <c r="B2">
        <v>0.63642857142858045</v>
      </c>
      <c r="C2">
        <v>-6.1360714285715279</v>
      </c>
      <c r="D2">
        <v>2.6892643710023399E-2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1.6705693149996921</v>
      </c>
      <c r="B2">
        <v>-64.671708384988094</v>
      </c>
      <c r="C2">
        <v>625.96773647988437</v>
      </c>
      <c r="D2">
        <v>2.928368683777557E-13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-0.1082903311363648</v>
      </c>
      <c r="B2">
        <v>5.4567287588940019</v>
      </c>
      <c r="C2">
        <v>-62.908824570455359</v>
      </c>
      <c r="D2">
        <v>2.076279921000022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-5.5750602443368101E-3</v>
      </c>
      <c r="B2">
        <v>0.1695487841904946</v>
      </c>
      <c r="C2">
        <v>1.0101378654187401</v>
      </c>
      <c r="D2">
        <v>0.98142857284099505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-6.3678547347374801E-3</v>
      </c>
      <c r="B2">
        <v>0.26707643587209989</v>
      </c>
      <c r="C2">
        <v>1.993549668038463</v>
      </c>
      <c r="D2">
        <v>1.682808519815304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-3.1557198056320779E-3</v>
      </c>
      <c r="B2">
        <v>9.5686688751147678E-3</v>
      </c>
      <c r="C2">
        <v>0.36584776297061539</v>
      </c>
      <c r="D2">
        <v>0.10103169268726279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-7.6390731969695327E-2</v>
      </c>
      <c r="B2">
        <v>4.5865884365756866</v>
      </c>
      <c r="C2">
        <v>-58.503080571514381</v>
      </c>
      <c r="D2">
        <v>1.554676435377627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-0.87431189499993389</v>
      </c>
      <c r="B2">
        <v>36.242648884997237</v>
      </c>
      <c r="C2">
        <v>-374.03196718997128</v>
      </c>
      <c r="D2">
        <v>4.4182885657871441E-14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1.5833333333333331E-3</v>
      </c>
      <c r="B2">
        <v>1.266666666666667E-2</v>
      </c>
      <c r="C2">
        <v>0.1013333333333333</v>
      </c>
      <c r="D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0.2015935803571394</v>
      </c>
      <c r="B2">
        <v>-8.365970099642718</v>
      </c>
      <c r="C2">
        <v>88.657236059284415</v>
      </c>
      <c r="D2">
        <v>0.67387859093089064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0.16745677803570769</v>
      </c>
      <c r="B2">
        <v>-8.4035090463925535</v>
      </c>
      <c r="C2">
        <v>106.5181137443538</v>
      </c>
      <c r="D2">
        <v>1.242220636315281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-0.2547572643181833</v>
      </c>
      <c r="B2">
        <v>13.454865687954641</v>
      </c>
      <c r="C2">
        <v>-174.66576820727431</v>
      </c>
      <c r="D2">
        <v>0.51872434329176809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-9.1320266399517666E-3</v>
      </c>
      <c r="B2">
        <v>4.9918319975885642E-3</v>
      </c>
      <c r="C2">
        <v>6.0219494866700947</v>
      </c>
      <c r="D2">
        <v>4.40619762898109E-16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0.2622037499999777</v>
      </c>
      <c r="B2">
        <v>-13.196594249998769</v>
      </c>
      <c r="C2">
        <v>169.43606324998311</v>
      </c>
      <c r="D2">
        <v>9.8273510560135724E-2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7.3999107142857139E-3</v>
      </c>
      <c r="B2">
        <v>0.20719750000000001</v>
      </c>
      <c r="C2">
        <v>5.8015300000000014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54</vt:i4>
      </vt:variant>
    </vt:vector>
  </HeadingPairs>
  <TitlesOfParts>
    <vt:vector size="54" baseType="lpstr">
      <vt:lpstr>Graficos</vt:lpstr>
      <vt:lpstr>Proyectos</vt:lpstr>
      <vt:lpstr>Proyecto_3</vt:lpstr>
      <vt:lpstr>Proyecto_4</vt:lpstr>
      <vt:lpstr>Proyecto_5</vt:lpstr>
      <vt:lpstr>Proyecto_6</vt:lpstr>
      <vt:lpstr>Proyecto_8</vt:lpstr>
      <vt:lpstr>Proyecto_9</vt:lpstr>
      <vt:lpstr>Proyecto_13</vt:lpstr>
      <vt:lpstr>Proyecto_14</vt:lpstr>
      <vt:lpstr>Proyecto_17</vt:lpstr>
      <vt:lpstr>Proyecto_20</vt:lpstr>
      <vt:lpstr>Proyecto_28</vt:lpstr>
      <vt:lpstr>Proyecto_29</vt:lpstr>
      <vt:lpstr>Proyecto_32</vt:lpstr>
      <vt:lpstr>Proyecto_33</vt:lpstr>
      <vt:lpstr>Proyecto_36</vt:lpstr>
      <vt:lpstr>Proyecto_38</vt:lpstr>
      <vt:lpstr>Proyecto_40</vt:lpstr>
      <vt:lpstr>Proyecto_41</vt:lpstr>
      <vt:lpstr>Proyecto_42</vt:lpstr>
      <vt:lpstr>Proyecto_43</vt:lpstr>
      <vt:lpstr>Proyecto_46</vt:lpstr>
      <vt:lpstr>Proyecto_47</vt:lpstr>
      <vt:lpstr>Proyecto_54</vt:lpstr>
      <vt:lpstr>Proyecto_57</vt:lpstr>
      <vt:lpstr>Proyecto_65</vt:lpstr>
      <vt:lpstr>Proyecto_66</vt:lpstr>
      <vt:lpstr>Proyecto_67</vt:lpstr>
      <vt:lpstr>Proyecto_68</vt:lpstr>
      <vt:lpstr>Proyecto_70</vt:lpstr>
      <vt:lpstr>Proyecto_72</vt:lpstr>
      <vt:lpstr>Proyecto_73</vt:lpstr>
      <vt:lpstr>Proyecto_74</vt:lpstr>
      <vt:lpstr>Proyecto_76</vt:lpstr>
      <vt:lpstr>Proyecto_77</vt:lpstr>
      <vt:lpstr>Proyecto_78</vt:lpstr>
      <vt:lpstr>Proyecto_79</vt:lpstr>
      <vt:lpstr>Proyecto_80</vt:lpstr>
      <vt:lpstr>Proyecto_81</vt:lpstr>
      <vt:lpstr>Proyecto_82</vt:lpstr>
      <vt:lpstr>Proyecto_83</vt:lpstr>
      <vt:lpstr>Proyecto_84</vt:lpstr>
      <vt:lpstr>Proyecto_85</vt:lpstr>
      <vt:lpstr>Proyecto_86</vt:lpstr>
      <vt:lpstr>Proyecto_87</vt:lpstr>
      <vt:lpstr>Proyecto_88</vt:lpstr>
      <vt:lpstr>Proyecto_89</vt:lpstr>
      <vt:lpstr>Proyecto_91</vt:lpstr>
      <vt:lpstr>Proyecto_93</vt:lpstr>
      <vt:lpstr>Proyecto_94</vt:lpstr>
      <vt:lpstr>Proyecto_95</vt:lpstr>
      <vt:lpstr>Proyecto_96</vt:lpstr>
      <vt:lpstr>Proyecto_97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2023-06-12T10:45:38Z</dcterms:created>
  <dcterms:modified xsi:type="dcterms:W3CDTF">2023-06-12T11:09:03Z</dcterms:modified>
</cp:coreProperties>
</file>