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7db65841ba161c/Skrivebord/DTU/2. Semester/Microcontroller/"/>
    </mc:Choice>
  </mc:AlternateContent>
  <xr:revisionPtr revIDLastSave="0" documentId="8_{BA7945C6-2147-4779-8149-CE77B1337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37" i="1"/>
  <c r="G37" i="1"/>
  <c r="E37" i="1"/>
  <c r="H36" i="1"/>
  <c r="G36" i="1"/>
  <c r="E36" i="1"/>
  <c r="B41" i="1"/>
  <c r="B40" i="1"/>
  <c r="H29" i="1"/>
  <c r="G29" i="1"/>
  <c r="E29" i="1"/>
  <c r="C28" i="1"/>
  <c r="G28" i="1" s="1"/>
  <c r="H9" i="1"/>
  <c r="E28" i="1" l="1"/>
  <c r="H28" i="1"/>
  <c r="H23" i="1"/>
  <c r="H22" i="1"/>
  <c r="G23" i="1"/>
  <c r="G22" i="1"/>
  <c r="E23" i="1"/>
  <c r="E22" i="1"/>
  <c r="C13" i="1" l="1"/>
  <c r="C12" i="1"/>
  <c r="B13" i="1"/>
  <c r="G9" i="1"/>
  <c r="B12" i="1"/>
  <c r="G8" i="1" l="1"/>
</calcChain>
</file>

<file path=xl/sharedStrings.xml><?xml version="1.0" encoding="utf-8"?>
<sst xmlns="http://schemas.openxmlformats.org/spreadsheetml/2006/main" count="43" uniqueCount="22">
  <si>
    <t>compare match value (OCRnA)</t>
  </si>
  <si>
    <t>Frequnecy on output (fOCnA)</t>
  </si>
  <si>
    <t>f-clock</t>
  </si>
  <si>
    <t>N</t>
  </si>
  <si>
    <t>TOP Value</t>
  </si>
  <si>
    <t>16 bit</t>
  </si>
  <si>
    <t>8 bit</t>
  </si>
  <si>
    <t>R(top)</t>
  </si>
  <si>
    <t>TOP=OCR</t>
  </si>
  <si>
    <t>fast PWM</t>
  </si>
  <si>
    <t>phase correct</t>
  </si>
  <si>
    <t>fpc</t>
  </si>
  <si>
    <t>duty-cycle</t>
  </si>
  <si>
    <t>duty cycle</t>
  </si>
  <si>
    <t>Phase and frequency correct mode</t>
  </si>
  <si>
    <t>prescaler value N</t>
  </si>
  <si>
    <t>if OCRnA used OCnA pin cannot be used!</t>
  </si>
  <si>
    <t xml:space="preserve">if OCRnA used  for top value </t>
  </si>
  <si>
    <t>OCnA pin cannot be used!</t>
  </si>
  <si>
    <t>TOP is sellected by the WGMn(3:0) bits</t>
  </si>
  <si>
    <t>top value 16 bits timere re p. 148 in datasheet: 255, 511, 1023</t>
  </si>
  <si>
    <t>Hvis top værdi er OCRnA, så må OCR1B benyttes som sammenligningsværdi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</si>
</sst>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95250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114300</xdr:rowOff>
        </xdr:from>
        <xdr:to>
          <xdr:col>7</xdr:col>
          <xdr:colOff>428625</xdr:colOff>
          <xdr:row>5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2286000</xdr:colOff>
          <xdr:row>16</xdr:row>
          <xdr:rowOff>9525</xdr:rowOff>
        </xdr:from>
        <xdr:to>
          <xdr:col>5</xdr:col>
          <xdr:colOff>447675</xdr:colOff>
          <xdr:row>18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2238375</xdr:colOff>
          <xdr:row>23</xdr:row>
          <xdr:rowOff>85725</xdr:rowOff>
        </xdr:from>
        <xdr:to>
          <xdr:col>5</xdr:col>
          <xdr:colOff>342900</xdr:colOff>
          <xdr:row>25</xdr:row>
          <xdr:rowOff>95250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30</xdr:row>
          <xdr:rowOff>161925</xdr:rowOff>
        </xdr:from>
        <xdr:to>
          <xdr:col>2</xdr:col>
          <xdr:colOff>1057275</xdr:colOff>
          <xdr:row>33</xdr:row>
          <xdr:rowOff>66675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0" zoomScaleNormal="110" workbookViewId="0">
      <selection activeCell="B9" sqref="B9"/>
    </sheetView>
  </sheetViews>
  <sheetFormatPr defaultRowHeight="15" x14ac:dyDescent="0.25"/>
  <cols>
    <col min="2" max="2" width="16.28515625" customWidth="1"/>
    <col min="3" max="3" width="25.140625" customWidth="1"/>
    <col min="4" max="4" width="34.42578125" customWidth="1"/>
  </cols>
  <sheetData>
    <row r="1" spans="1:8" x14ac:dyDescent="0.25">
      <c r="B1" s="2" t="s">
        <v>9</v>
      </c>
    </row>
    <row r="2" spans="1:8" x14ac:dyDescent="0.25">
      <c r="A2" t="s">
        <v>20</v>
      </c>
      <c r="B2" s="2"/>
    </row>
    <row r="6" spans="1:8" x14ac:dyDescent="0.25">
      <c r="B6" t="s">
        <v>3</v>
      </c>
    </row>
    <row r="7" spans="1:8" x14ac:dyDescent="0.25">
      <c r="A7" t="s">
        <v>2</v>
      </c>
      <c r="B7" t="s">
        <v>15</v>
      </c>
      <c r="C7" t="s">
        <v>4</v>
      </c>
      <c r="D7" t="s">
        <v>0</v>
      </c>
      <c r="E7" t="s">
        <v>1</v>
      </c>
      <c r="H7" t="s">
        <v>13</v>
      </c>
    </row>
    <row r="8" spans="1:8" x14ac:dyDescent="0.25">
      <c r="A8" s="1">
        <v>16000000</v>
      </c>
      <c r="B8">
        <v>64</v>
      </c>
      <c r="C8" s="1">
        <v>255</v>
      </c>
      <c r="D8">
        <v>102</v>
      </c>
      <c r="G8" s="1">
        <f>A8/B8/C8</f>
        <v>980.39215686274508</v>
      </c>
      <c r="H8" s="1">
        <f>(D8/C8)*100</f>
        <v>40</v>
      </c>
    </row>
    <row r="9" spans="1:8" x14ac:dyDescent="0.25">
      <c r="A9" s="1">
        <v>16000000</v>
      </c>
      <c r="B9">
        <v>8</v>
      </c>
      <c r="C9">
        <v>255</v>
      </c>
      <c r="D9">
        <v>160</v>
      </c>
      <c r="G9" s="4">
        <f>A9/B9/C9</f>
        <v>7843.1372549019607</v>
      </c>
      <c r="H9">
        <f>(D9/C9)*100</f>
        <v>62.745098039215684</v>
      </c>
    </row>
    <row r="11" spans="1:8" x14ac:dyDescent="0.25">
      <c r="B11" t="s">
        <v>7</v>
      </c>
      <c r="C11" t="s">
        <v>8</v>
      </c>
    </row>
    <row r="12" spans="1:8" x14ac:dyDescent="0.25">
      <c r="A12" t="s">
        <v>5</v>
      </c>
      <c r="B12" s="1">
        <f>LOG10(C8+1)/LOG10(2)</f>
        <v>8</v>
      </c>
      <c r="C12">
        <f>LOG10(D8+1)/LOG10(2)</f>
        <v>6.6865005271832176</v>
      </c>
    </row>
    <row r="13" spans="1:8" x14ac:dyDescent="0.25">
      <c r="A13" t="s">
        <v>6</v>
      </c>
      <c r="B13" s="1">
        <f>LOG10(C9+1)/LOG10(2)</f>
        <v>8</v>
      </c>
      <c r="C13">
        <f>LOG10(D9+1)/LOG10(2)</f>
        <v>7.3309168781146168</v>
      </c>
    </row>
    <row r="17" spans="1:10" x14ac:dyDescent="0.25">
      <c r="G17" t="s">
        <v>19</v>
      </c>
    </row>
    <row r="18" spans="1:10" x14ac:dyDescent="0.25">
      <c r="B18" s="2" t="s">
        <v>10</v>
      </c>
      <c r="D18" s="3" t="s">
        <v>17</v>
      </c>
    </row>
    <row r="19" spans="1:10" x14ac:dyDescent="0.25">
      <c r="D19" t="s">
        <v>18</v>
      </c>
    </row>
    <row r="21" spans="1:10" x14ac:dyDescent="0.25">
      <c r="A21" t="s">
        <v>2</v>
      </c>
      <c r="B21" t="s">
        <v>15</v>
      </c>
      <c r="C21" t="s">
        <v>4</v>
      </c>
      <c r="D21" t="s">
        <v>0</v>
      </c>
      <c r="E21" t="s">
        <v>1</v>
      </c>
      <c r="G21" t="s">
        <v>11</v>
      </c>
      <c r="H21" t="s">
        <v>12</v>
      </c>
    </row>
    <row r="22" spans="1:10" x14ac:dyDescent="0.25">
      <c r="A22" s="1">
        <v>16000000</v>
      </c>
      <c r="B22">
        <v>8</v>
      </c>
      <c r="C22" s="1">
        <v>510</v>
      </c>
      <c r="D22">
        <v>100</v>
      </c>
      <c r="E22" s="1">
        <f>A22/B22/C22</f>
        <v>3921.5686274509803</v>
      </c>
      <c r="G22" s="1">
        <f>A22/(B22*2*C22)</f>
        <v>1960.7843137254902</v>
      </c>
      <c r="H22">
        <f>(D22/C22)*100</f>
        <v>19.607843137254903</v>
      </c>
    </row>
    <row r="23" spans="1:10" x14ac:dyDescent="0.25">
      <c r="A23" s="1">
        <v>16000000</v>
      </c>
      <c r="B23">
        <v>64</v>
      </c>
      <c r="C23">
        <v>200</v>
      </c>
      <c r="D23">
        <v>102</v>
      </c>
      <c r="E23" s="1">
        <f>A23/B23/C23</f>
        <v>1250</v>
      </c>
      <c r="G23" s="4">
        <f>A23/(B23*2*C23)</f>
        <v>625</v>
      </c>
      <c r="H23">
        <f>(D23/C23)*100</f>
        <v>51</v>
      </c>
    </row>
    <row r="25" spans="1:10" x14ac:dyDescent="0.25">
      <c r="B25" s="2" t="s">
        <v>14</v>
      </c>
      <c r="D25" s="3" t="s">
        <v>17</v>
      </c>
    </row>
    <row r="26" spans="1:10" x14ac:dyDescent="0.25">
      <c r="D26" t="s">
        <v>18</v>
      </c>
    </row>
    <row r="27" spans="1:10" x14ac:dyDescent="0.25">
      <c r="A27" t="s">
        <v>2</v>
      </c>
      <c r="B27" t="s">
        <v>15</v>
      </c>
      <c r="C27" t="s">
        <v>4</v>
      </c>
      <c r="D27" t="s">
        <v>0</v>
      </c>
      <c r="E27" t="s">
        <v>1</v>
      </c>
      <c r="G27" t="s">
        <v>11</v>
      </c>
      <c r="H27" t="s">
        <v>12</v>
      </c>
      <c r="J27" t="s">
        <v>21</v>
      </c>
    </row>
    <row r="28" spans="1:10" x14ac:dyDescent="0.25">
      <c r="A28" s="1">
        <v>16000000</v>
      </c>
      <c r="B28">
        <v>8</v>
      </c>
      <c r="C28" s="1">
        <f>POWER(2,16)</f>
        <v>65536</v>
      </c>
      <c r="D28">
        <v>100</v>
      </c>
      <c r="E28" s="1">
        <f>A28/B28/C28</f>
        <v>30.517578125</v>
      </c>
      <c r="G28" s="1">
        <f>A28/(B28*2*C28)</f>
        <v>15.2587890625</v>
      </c>
      <c r="H28">
        <f>(D28/C28)*100</f>
        <v>0.152587890625</v>
      </c>
    </row>
    <row r="29" spans="1:10" x14ac:dyDescent="0.25">
      <c r="A29" s="1">
        <v>16000000</v>
      </c>
      <c r="B29">
        <v>8</v>
      </c>
      <c r="C29">
        <v>256</v>
      </c>
      <c r="D29">
        <v>102</v>
      </c>
      <c r="E29" s="1">
        <f>A29/B29/C29</f>
        <v>7812.5</v>
      </c>
      <c r="G29" s="4">
        <f>A29/(B29*2*C29)</f>
        <v>3906.25</v>
      </c>
      <c r="H29">
        <f>(D29/C29)*100</f>
        <v>39.84375</v>
      </c>
    </row>
    <row r="35" spans="1:8" x14ac:dyDescent="0.25">
      <c r="A35" t="s">
        <v>2</v>
      </c>
      <c r="B35" t="s">
        <v>15</v>
      </c>
      <c r="C35" t="s">
        <v>4</v>
      </c>
      <c r="D35" s="3" t="s">
        <v>16</v>
      </c>
    </row>
    <row r="36" spans="1:8" x14ac:dyDescent="0.25">
      <c r="A36" s="1">
        <v>16000000</v>
      </c>
      <c r="B36">
        <v>1</v>
      </c>
      <c r="C36" s="1">
        <v>510</v>
      </c>
      <c r="D36">
        <v>100</v>
      </c>
      <c r="E36" s="1">
        <f>A36/B36/C36</f>
        <v>31372.549019607843</v>
      </c>
      <c r="G36" s="1">
        <f>A36/(B36*2*C36)</f>
        <v>15686.274509803921</v>
      </c>
      <c r="H36">
        <f>(D36/C36)*100</f>
        <v>19.607843137254903</v>
      </c>
    </row>
    <row r="37" spans="1:8" x14ac:dyDescent="0.25">
      <c r="A37" s="1">
        <v>16000000</v>
      </c>
      <c r="B37">
        <v>8</v>
      </c>
      <c r="C37">
        <v>256</v>
      </c>
      <c r="D37">
        <v>102</v>
      </c>
      <c r="E37" s="1">
        <f>A37/B37/C37</f>
        <v>7812.5</v>
      </c>
      <c r="G37" s="1">
        <f>A37/(B37*2*C37)</f>
        <v>3906.25</v>
      </c>
      <c r="H37">
        <f>(D37/C37)*100</f>
        <v>39.84375</v>
      </c>
    </row>
    <row r="39" spans="1:8" x14ac:dyDescent="0.25">
      <c r="B39" t="s">
        <v>7</v>
      </c>
      <c r="C39" t="s">
        <v>8</v>
      </c>
    </row>
    <row r="40" spans="1:8" x14ac:dyDescent="0.25">
      <c r="A40" t="s">
        <v>5</v>
      </c>
      <c r="B40" s="1">
        <f>LOG10(C36+1)/LOG10(2)</f>
        <v>8.9971794809376213</v>
      </c>
      <c r="C40" s="1">
        <v>65536</v>
      </c>
    </row>
    <row r="41" spans="1:8" x14ac:dyDescent="0.25">
      <c r="A41" t="s">
        <v>6</v>
      </c>
      <c r="B41" s="1">
        <f>LOG10(C37+1)/LOG10(2)</f>
        <v>8.0056245491938789</v>
      </c>
      <c r="C41">
        <v>256</v>
      </c>
    </row>
  </sheetData>
  <pageMargins left="0.7" right="0.7" top="0.75" bottom="0.75" header="0.3" footer="0.3"/>
  <pageSetup paperSize="9" orientation="portrait" horizontalDpi="429496729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238125</xdr:colOff>
                <xdr:row>2</xdr:row>
                <xdr:rowOff>95250</xdr:rowOff>
              </from>
              <to>
                <xdr:col>3</xdr:col>
                <xdr:colOff>0</xdr:colOff>
                <xdr:row>5</xdr:row>
                <xdr:rowOff>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r:id="rId6">
            <anchor moveWithCells="1">
              <from>
                <xdr:col>4</xdr:col>
                <xdr:colOff>114300</xdr:colOff>
                <xdr:row>2</xdr:row>
                <xdr:rowOff>114300</xdr:rowOff>
              </from>
              <to>
                <xdr:col>7</xdr:col>
                <xdr:colOff>428625</xdr:colOff>
                <xdr:row>5</xdr:row>
                <xdr:rowOff>9525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9" r:id="rId7">
          <objectPr defaultSize="0" r:id="rId8">
            <anchor moveWithCells="1">
              <from>
                <xdr:col>3</xdr:col>
                <xdr:colOff>2286000</xdr:colOff>
                <xdr:row>16</xdr:row>
                <xdr:rowOff>9525</xdr:rowOff>
              </from>
              <to>
                <xdr:col>5</xdr:col>
                <xdr:colOff>447675</xdr:colOff>
                <xdr:row>18</xdr:row>
                <xdr:rowOff>47625</xdr:rowOff>
              </to>
            </anchor>
          </objectPr>
        </oleObject>
      </mc:Choice>
      <mc:Fallback>
        <oleObject progId="Equation.3" shapeId="1029" r:id="rId7"/>
      </mc:Fallback>
    </mc:AlternateContent>
    <mc:AlternateContent xmlns:mc="http://schemas.openxmlformats.org/markup-compatibility/2006">
      <mc:Choice Requires="x14">
        <oleObject progId="Equation.3" shapeId="1030" r:id="rId9">
          <objectPr defaultSize="0" autoPict="0" r:id="rId10">
            <anchor moveWithCells="1">
              <from>
                <xdr:col>3</xdr:col>
                <xdr:colOff>2238375</xdr:colOff>
                <xdr:row>23</xdr:row>
                <xdr:rowOff>85725</xdr:rowOff>
              </from>
              <to>
                <xdr:col>5</xdr:col>
                <xdr:colOff>342900</xdr:colOff>
                <xdr:row>25</xdr:row>
                <xdr:rowOff>95250</xdr:rowOff>
              </to>
            </anchor>
          </objectPr>
        </oleObject>
      </mc:Choice>
      <mc:Fallback>
        <oleObject progId="Equation.3" shapeId="1030" r:id="rId9"/>
      </mc:Fallback>
    </mc:AlternateContent>
    <mc:AlternateContent xmlns:mc="http://schemas.openxmlformats.org/markup-compatibility/2006">
      <mc:Choice Requires="x14">
        <oleObject progId="Equation.3" shapeId="1031" r:id="rId11">
          <objectPr defaultSize="0" r:id="rId4">
            <anchor moveWithCells="1">
              <from>
                <xdr:col>0</xdr:col>
                <xdr:colOff>219075</xdr:colOff>
                <xdr:row>30</xdr:row>
                <xdr:rowOff>161925</xdr:rowOff>
              </from>
              <to>
                <xdr:col>2</xdr:col>
                <xdr:colOff>1057275</xdr:colOff>
                <xdr:row>33</xdr:row>
                <xdr:rowOff>66675</xdr:rowOff>
              </to>
            </anchor>
          </objectPr>
        </oleObject>
      </mc:Choice>
      <mc:Fallback>
        <oleObject progId="Equation.3" shapeId="1031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</dc:creator>
  <cp:lastModifiedBy>Mads Rudolph</cp:lastModifiedBy>
  <dcterms:created xsi:type="dcterms:W3CDTF">2015-04-06T09:39:21Z</dcterms:created>
  <dcterms:modified xsi:type="dcterms:W3CDTF">2025-04-25T11:00:06Z</dcterms:modified>
</cp:coreProperties>
</file>